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C\Desktop\"/>
    </mc:Choice>
  </mc:AlternateContent>
  <bookViews>
    <workbookView xWindow="0" yWindow="0" windowWidth="28800" windowHeight="12285"/>
  </bookViews>
  <sheets>
    <sheet name="작성방법" sheetId="18" r:id="rId1"/>
    <sheet name="기본정보" sheetId="3" r:id="rId2"/>
    <sheet name="과제정보" sheetId="14" r:id="rId3"/>
    <sheet name="활용계획서(자동)" sheetId="6" r:id="rId4"/>
    <sheet name="근로계약서(자동)" sheetId="1" r:id="rId5"/>
    <sheet name="별첨 1(자동)" sheetId="8" r:id="rId6"/>
    <sheet name="인건비계산(자동)" sheetId="10" r:id="rId7"/>
    <sheet name="월인건비(목표값)" sheetId="16" r:id="rId8"/>
    <sheet name="개인수령액(시뮬레이션)" sheetId="17" r:id="rId9"/>
    <sheet name="계산" sheetId="15" state="hidden" r:id="rId10"/>
    <sheet name="최저임금검증" sheetId="11" state="hidden" r:id="rId11"/>
    <sheet name="간이세액표" sheetId="13" state="hidden" r:id="rId12"/>
    <sheet name="종류" sheetId="2" state="hidden" r:id="rId13"/>
  </sheets>
  <definedNames>
    <definedName name="_xlnm.Print_Area" localSheetId="8">'개인수령액(시뮬레이션)'!$A$2:$H$19</definedName>
    <definedName name="_xlnm.Print_Area" localSheetId="7">'월인건비(목표값)'!$C$17:$F$18</definedName>
    <definedName name="_xlnm.Print_Area" localSheetId="6">'인건비계산(자동)'!$C$9:$H$25</definedName>
    <definedName name="_xlnm.Print_Area" localSheetId="10">최저임금검증!$A$1:$G$34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 i="15" l="1"/>
  <c r="D5" i="15"/>
  <c r="D6" i="15"/>
  <c r="D7" i="15"/>
  <c r="D8" i="15"/>
  <c r="D9" i="15"/>
  <c r="D13" i="17" l="1"/>
  <c r="D11" i="17"/>
  <c r="D12" i="17" s="1"/>
  <c r="D10" i="17"/>
  <c r="E9" i="17" l="1"/>
  <c r="E14" i="17" s="1"/>
  <c r="E13" i="17"/>
  <c r="G18" i="16"/>
  <c r="C18" i="16"/>
  <c r="E15" i="17" l="1"/>
  <c r="D18" i="16"/>
  <c r="E18" i="16"/>
  <c r="F18" i="16" l="1"/>
  <c r="H18" i="16" s="1"/>
  <c r="A33" i="15"/>
  <c r="A32" i="15"/>
  <c r="A29" i="15"/>
  <c r="A26" i="15"/>
  <c r="A25" i="15"/>
  <c r="A24" i="15"/>
  <c r="A23" i="15"/>
  <c r="A22" i="15"/>
  <c r="F9" i="15"/>
  <c r="B9" i="15"/>
  <c r="A9" i="15"/>
  <c r="F8" i="15"/>
  <c r="B8" i="15"/>
  <c r="A8" i="15"/>
  <c r="F7" i="15"/>
  <c r="B7" i="15"/>
  <c r="A7" i="15"/>
  <c r="F6" i="15"/>
  <c r="B6" i="15"/>
  <c r="A6" i="15"/>
  <c r="F5" i="15"/>
  <c r="B5" i="15"/>
  <c r="A5" i="15"/>
  <c r="F4" i="15"/>
  <c r="B4" i="15"/>
  <c r="A4" i="15"/>
  <c r="B3" i="15"/>
  <c r="A3" i="15"/>
  <c r="B2" i="15"/>
  <c r="D2" i="15" s="1"/>
  <c r="A2" i="15"/>
  <c r="K24" i="10"/>
  <c r="J24" i="10"/>
  <c r="I24" i="10"/>
  <c r="E24" i="10"/>
  <c r="G24" i="10" s="1"/>
  <c r="D24" i="10"/>
  <c r="C24" i="10"/>
  <c r="K23" i="10"/>
  <c r="J23" i="10"/>
  <c r="I23" i="10"/>
  <c r="E23" i="10"/>
  <c r="G23" i="10" s="1"/>
  <c r="D23" i="10"/>
  <c r="C23" i="10"/>
  <c r="K22" i="10"/>
  <c r="J22" i="10"/>
  <c r="I22" i="10"/>
  <c r="E22" i="10"/>
  <c r="G22" i="10" s="1"/>
  <c r="D22" i="10"/>
  <c r="C22" i="10"/>
  <c r="K21" i="10"/>
  <c r="J21" i="10"/>
  <c r="I21" i="10"/>
  <c r="E21" i="10"/>
  <c r="G21" i="10" s="1"/>
  <c r="D21" i="10"/>
  <c r="C21" i="10"/>
  <c r="K20" i="10"/>
  <c r="J20" i="10"/>
  <c r="I20" i="10"/>
  <c r="E20" i="10"/>
  <c r="G20" i="10" s="1"/>
  <c r="D20" i="10"/>
  <c r="C20" i="10"/>
  <c r="K19" i="10"/>
  <c r="J19" i="10"/>
  <c r="I19" i="10"/>
  <c r="E19" i="10"/>
  <c r="G19" i="10" s="1"/>
  <c r="D19" i="10"/>
  <c r="C19" i="10"/>
  <c r="K18" i="10"/>
  <c r="J18" i="10"/>
  <c r="I18" i="10"/>
  <c r="E18" i="10"/>
  <c r="G18" i="10" s="1"/>
  <c r="D18" i="10"/>
  <c r="C18" i="10"/>
  <c r="K17" i="10"/>
  <c r="J17" i="10"/>
  <c r="E17" i="10"/>
  <c r="G17" i="10" s="1"/>
  <c r="D17" i="10"/>
  <c r="C17" i="10"/>
  <c r="K16" i="10"/>
  <c r="J16" i="10"/>
  <c r="I16" i="10" s="1"/>
  <c r="E16" i="10"/>
  <c r="G16" i="10" s="1"/>
  <c r="D16" i="10"/>
  <c r="C16" i="10"/>
  <c r="K15" i="10"/>
  <c r="J15" i="10"/>
  <c r="I15" i="10" s="1"/>
  <c r="E15" i="10"/>
  <c r="G15" i="10" s="1"/>
  <c r="D15" i="10"/>
  <c r="C15" i="10"/>
  <c r="K14" i="10"/>
  <c r="J14" i="10"/>
  <c r="E14" i="10"/>
  <c r="G14" i="10" s="1"/>
  <c r="D14" i="10"/>
  <c r="C14" i="10"/>
  <c r="K13" i="10"/>
  <c r="J13" i="10"/>
  <c r="E13" i="10"/>
  <c r="G13" i="10" s="1"/>
  <c r="D13" i="10"/>
  <c r="C13" i="10"/>
  <c r="K12" i="10"/>
  <c r="J12" i="10"/>
  <c r="E12" i="10"/>
  <c r="G12" i="10" s="1"/>
  <c r="D12" i="10"/>
  <c r="C12" i="10"/>
  <c r="X11" i="10"/>
  <c r="T11" i="10"/>
  <c r="S11" i="10"/>
  <c r="K11" i="10"/>
  <c r="J11" i="10"/>
  <c r="E11" i="10"/>
  <c r="G11" i="10" s="1"/>
  <c r="D11" i="10"/>
  <c r="C11" i="10"/>
  <c r="K10" i="10"/>
  <c r="J10" i="10"/>
  <c r="E10" i="10"/>
  <c r="D10" i="10"/>
  <c r="C10" i="10"/>
  <c r="P14" i="8"/>
  <c r="N14" i="8"/>
  <c r="L14" i="8"/>
  <c r="K14" i="8"/>
  <c r="G14" i="8"/>
  <c r="B14" i="8"/>
  <c r="P13" i="8"/>
  <c r="N13" i="8"/>
  <c r="L13" i="8"/>
  <c r="K13" i="8"/>
  <c r="G13" i="8"/>
  <c r="B13" i="8"/>
  <c r="P12" i="8"/>
  <c r="N12" i="8"/>
  <c r="L12" i="8"/>
  <c r="K12" i="8"/>
  <c r="G12" i="8"/>
  <c r="B12" i="8"/>
  <c r="P11" i="8"/>
  <c r="N11" i="8"/>
  <c r="L11" i="8"/>
  <c r="K11" i="8"/>
  <c r="G11" i="8"/>
  <c r="B11" i="8"/>
  <c r="P10" i="8"/>
  <c r="N10" i="8"/>
  <c r="L10" i="8"/>
  <c r="K10" i="8"/>
  <c r="G10" i="8"/>
  <c r="B10" i="8"/>
  <c r="P9" i="8"/>
  <c r="L9" i="8"/>
  <c r="K9" i="8"/>
  <c r="B9" i="8"/>
  <c r="N9" i="8" s="1"/>
  <c r="P8" i="8"/>
  <c r="L8" i="8"/>
  <c r="K8" i="8"/>
  <c r="B8" i="8"/>
  <c r="N8" i="8" s="1"/>
  <c r="P7" i="8"/>
  <c r="L7" i="8"/>
  <c r="K7" i="8"/>
  <c r="B7" i="8"/>
  <c r="N7" i="8" s="1"/>
  <c r="P6" i="8"/>
  <c r="L6" i="8"/>
  <c r="K6" i="8"/>
  <c r="B6" i="8"/>
  <c r="N6" i="8" s="1"/>
  <c r="P5" i="8"/>
  <c r="N5" i="8"/>
  <c r="L5" i="8"/>
  <c r="K5" i="8"/>
  <c r="G5" i="8"/>
  <c r="B5" i="8"/>
  <c r="O72" i="1"/>
  <c r="A67" i="1"/>
  <c r="Q32" i="1"/>
  <c r="P32" i="1"/>
  <c r="L32" i="1"/>
  <c r="G32" i="1"/>
  <c r="Q31" i="1"/>
  <c r="P31" i="1"/>
  <c r="L31" i="1"/>
  <c r="G31" i="1"/>
  <c r="Q30" i="1"/>
  <c r="P30" i="1"/>
  <c r="L30" i="1"/>
  <c r="G30" i="1"/>
  <c r="Q29" i="1"/>
  <c r="P29" i="1"/>
  <c r="L29" i="1"/>
  <c r="G29" i="1"/>
  <c r="Q28" i="1"/>
  <c r="P28" i="1"/>
  <c r="L28" i="1"/>
  <c r="G28" i="1"/>
  <c r="Q27" i="1"/>
  <c r="P27" i="1"/>
  <c r="L27" i="1"/>
  <c r="G27" i="1"/>
  <c r="Q26" i="1"/>
  <c r="P26" i="1"/>
  <c r="L26" i="1"/>
  <c r="G26" i="1"/>
  <c r="Q25" i="1"/>
  <c r="P25" i="1"/>
  <c r="L25" i="1"/>
  <c r="G25" i="1"/>
  <c r="S23" i="1"/>
  <c r="H23" i="1"/>
  <c r="S22" i="1"/>
  <c r="P22" i="1"/>
  <c r="G22" i="1"/>
  <c r="G21" i="1"/>
  <c r="G20" i="1"/>
  <c r="G19" i="1"/>
  <c r="H18" i="1"/>
  <c r="L15" i="1"/>
  <c r="G15" i="1"/>
  <c r="H14" i="1"/>
  <c r="J12" i="1"/>
  <c r="J11" i="1"/>
  <c r="J10" i="1"/>
  <c r="A6" i="1"/>
  <c r="K5" i="1"/>
  <c r="A3" i="1"/>
  <c r="A62" i="6"/>
  <c r="F59" i="6"/>
  <c r="D59" i="6"/>
  <c r="G56" i="6"/>
  <c r="J55" i="6"/>
  <c r="G55" i="6"/>
  <c r="G54" i="6"/>
  <c r="G53" i="6"/>
  <c r="G51" i="6"/>
  <c r="J50" i="6"/>
  <c r="G50" i="6"/>
  <c r="G49" i="6"/>
  <c r="G48" i="6"/>
  <c r="G46" i="6"/>
  <c r="J45" i="6"/>
  <c r="G45" i="6"/>
  <c r="G44" i="6"/>
  <c r="G43" i="6"/>
  <c r="G41" i="6"/>
  <c r="J40" i="6"/>
  <c r="G40" i="6"/>
  <c r="G39" i="6"/>
  <c r="G38" i="6"/>
  <c r="G36" i="6"/>
  <c r="J35" i="6"/>
  <c r="G35" i="6"/>
  <c r="G34" i="6"/>
  <c r="G33" i="6"/>
  <c r="G31" i="6"/>
  <c r="J30" i="6"/>
  <c r="G30" i="6"/>
  <c r="G29" i="6"/>
  <c r="G28" i="6"/>
  <c r="G26" i="6"/>
  <c r="J25" i="6"/>
  <c r="G25" i="6"/>
  <c r="G24" i="6"/>
  <c r="G23" i="6"/>
  <c r="G21" i="6"/>
  <c r="J20" i="6"/>
  <c r="G20" i="6"/>
  <c r="G19" i="6"/>
  <c r="G18" i="6"/>
  <c r="G16" i="6"/>
  <c r="J15" i="6"/>
  <c r="G15" i="6"/>
  <c r="G14" i="6"/>
  <c r="G13" i="6"/>
  <c r="G11" i="6"/>
  <c r="J10" i="6"/>
  <c r="G10" i="6"/>
  <c r="G9" i="6"/>
  <c r="G8" i="6"/>
  <c r="J7" i="6"/>
  <c r="E7" i="6"/>
  <c r="E5" i="6"/>
  <c r="A3" i="6"/>
  <c r="F6" i="14"/>
  <c r="F10" i="3"/>
  <c r="A28" i="15" s="1"/>
  <c r="G7" i="8" l="1"/>
  <c r="G6" i="8"/>
  <c r="G9" i="8"/>
  <c r="G8" i="8"/>
  <c r="I13" i="10"/>
  <c r="I12" i="10"/>
  <c r="D3" i="15"/>
  <c r="F3" i="15" s="1"/>
  <c r="F2" i="15"/>
  <c r="I11" i="10"/>
  <c r="I10" i="10"/>
  <c r="I14" i="10"/>
  <c r="I17" i="10"/>
  <c r="F10" i="10"/>
  <c r="H10" i="10" s="1"/>
  <c r="G10" i="10"/>
  <c r="B33" i="15"/>
  <c r="H27" i="3" s="1"/>
  <c r="B25" i="15"/>
  <c r="B26" i="15" s="1"/>
  <c r="B29" i="15"/>
  <c r="C9" i="11"/>
  <c r="P31" i="14" l="1"/>
  <c r="F25" i="3"/>
  <c r="E8" i="17" s="1"/>
  <c r="C26" i="15"/>
  <c r="D26" i="15" s="1"/>
  <c r="E26" i="15" s="1"/>
  <c r="F27" i="3"/>
  <c r="E10" i="17" l="1"/>
  <c r="E11" i="17"/>
  <c r="E12" i="17" s="1"/>
  <c r="I15" i="14"/>
  <c r="I14" i="14"/>
  <c r="I13" i="14"/>
  <c r="I12" i="14"/>
  <c r="I10" i="14"/>
  <c r="I9" i="14"/>
  <c r="I11" i="14"/>
  <c r="I8" i="14"/>
  <c r="G27" i="3"/>
  <c r="F15" i="10" s="1"/>
  <c r="C8" i="11"/>
  <c r="C10" i="11" s="1"/>
  <c r="E16" i="17" l="1"/>
  <c r="E17" i="17" s="1"/>
  <c r="F17" i="10"/>
  <c r="F24" i="10"/>
  <c r="F18" i="10"/>
  <c r="F16" i="10"/>
  <c r="F21" i="10"/>
  <c r="F14" i="10"/>
  <c r="F13" i="10"/>
  <c r="F22" i="10"/>
  <c r="F23" i="10"/>
  <c r="H23" i="10" s="1"/>
  <c r="L23" i="10" s="1"/>
  <c r="F12" i="10"/>
  <c r="F11" i="10"/>
  <c r="F20" i="10"/>
  <c r="F19" i="10"/>
  <c r="C11" i="11"/>
  <c r="C12" i="11" s="1"/>
  <c r="C14" i="11" s="1"/>
  <c r="C16" i="11" s="1"/>
  <c r="H22" i="10" l="1"/>
  <c r="L22" i="10" s="1"/>
  <c r="H24" i="10"/>
  <c r="L24" i="10" s="1"/>
  <c r="F25" i="10"/>
  <c r="H12" i="10"/>
  <c r="L12" i="10" s="1"/>
  <c r="G22" i="6" s="1"/>
  <c r="H14" i="10"/>
  <c r="L14" i="10" s="1"/>
  <c r="H19" i="10"/>
  <c r="L19" i="10" s="1"/>
  <c r="H21" i="10"/>
  <c r="L21" i="10" s="1"/>
  <c r="H11" i="10"/>
  <c r="L11" i="10" s="1"/>
  <c r="G17" i="6" s="1"/>
  <c r="H18" i="10"/>
  <c r="L18" i="10" s="1"/>
  <c r="H17" i="10"/>
  <c r="L17" i="10" s="1"/>
  <c r="H20" i="10"/>
  <c r="L20" i="10" s="1"/>
  <c r="H15" i="10"/>
  <c r="L15" i="10" s="1"/>
  <c r="H13" i="10"/>
  <c r="L13" i="10" s="1"/>
  <c r="C19" i="11"/>
  <c r="C21" i="11" s="1"/>
  <c r="C18" i="11"/>
  <c r="H16" i="10"/>
  <c r="L16" i="10" s="1"/>
  <c r="H25" i="10" l="1"/>
  <c r="L10" i="10"/>
  <c r="G57" i="6"/>
  <c r="G32" i="6"/>
  <c r="G42" i="6"/>
  <c r="G47" i="6"/>
  <c r="G52" i="6"/>
  <c r="G37" i="6"/>
  <c r="G27" i="6"/>
  <c r="G25" i="10"/>
  <c r="L25" i="10" l="1"/>
  <c r="G12" i="6"/>
</calcChain>
</file>

<file path=xl/comments1.xml><?xml version="1.0" encoding="utf-8"?>
<comments xmlns="http://schemas.openxmlformats.org/spreadsheetml/2006/main">
  <authors>
    <author>PC</author>
  </authors>
  <commentList>
    <comment ref="N26" authorId="0" shapeId="0">
      <text>
        <r>
          <rPr>
            <sz val="9"/>
            <color indexed="81"/>
            <rFont val="돋움"/>
            <family val="3"/>
            <charset val="129"/>
          </rPr>
          <t>외국인은</t>
        </r>
        <r>
          <rPr>
            <sz val="9"/>
            <color indexed="81"/>
            <rFont val="Tahoma"/>
            <family val="2"/>
          </rPr>
          <t xml:space="preserve"> </t>
        </r>
        <r>
          <rPr>
            <sz val="9"/>
            <color indexed="81"/>
            <rFont val="돋움"/>
            <family val="3"/>
            <charset val="129"/>
          </rPr>
          <t>고용보험</t>
        </r>
        <r>
          <rPr>
            <sz val="9"/>
            <color indexed="81"/>
            <rFont val="Tahoma"/>
            <family val="2"/>
          </rPr>
          <t xml:space="preserve"> </t>
        </r>
        <r>
          <rPr>
            <sz val="9"/>
            <color indexed="81"/>
            <rFont val="돋움"/>
            <family val="3"/>
            <charset val="129"/>
          </rPr>
          <t>임의가입</t>
        </r>
        <r>
          <rPr>
            <sz val="9"/>
            <color indexed="81"/>
            <rFont val="Tahoma"/>
            <family val="2"/>
          </rPr>
          <t xml:space="preserve"> </t>
        </r>
        <r>
          <rPr>
            <sz val="9"/>
            <color indexed="81"/>
            <rFont val="돋움"/>
            <family val="3"/>
            <charset val="129"/>
          </rPr>
          <t>대상자로</t>
        </r>
        <r>
          <rPr>
            <sz val="9"/>
            <color indexed="81"/>
            <rFont val="Tahoma"/>
            <family val="2"/>
          </rPr>
          <t xml:space="preserve">, </t>
        </r>
        <r>
          <rPr>
            <sz val="9"/>
            <color indexed="81"/>
            <rFont val="돋움"/>
            <family val="3"/>
            <charset val="129"/>
          </rPr>
          <t>근로자와</t>
        </r>
        <r>
          <rPr>
            <sz val="9"/>
            <color indexed="81"/>
            <rFont val="Tahoma"/>
            <family val="2"/>
          </rPr>
          <t xml:space="preserve"> </t>
        </r>
        <r>
          <rPr>
            <sz val="9"/>
            <color indexed="81"/>
            <rFont val="돋움"/>
            <family val="3"/>
            <charset val="129"/>
          </rPr>
          <t>사업주가</t>
        </r>
        <r>
          <rPr>
            <sz val="9"/>
            <color indexed="81"/>
            <rFont val="Tahoma"/>
            <family val="2"/>
          </rPr>
          <t xml:space="preserve"> </t>
        </r>
        <r>
          <rPr>
            <sz val="9"/>
            <color indexed="81"/>
            <rFont val="돋움"/>
            <family val="3"/>
            <charset val="129"/>
          </rPr>
          <t>가입에</t>
        </r>
        <r>
          <rPr>
            <sz val="9"/>
            <color indexed="81"/>
            <rFont val="Tahoma"/>
            <family val="2"/>
          </rPr>
          <t xml:space="preserve"> </t>
        </r>
        <r>
          <rPr>
            <sz val="9"/>
            <color indexed="81"/>
            <rFont val="돋움"/>
            <family val="3"/>
            <charset val="129"/>
          </rPr>
          <t>동의해야</t>
        </r>
        <r>
          <rPr>
            <sz val="9"/>
            <color indexed="81"/>
            <rFont val="Tahoma"/>
            <family val="2"/>
          </rPr>
          <t xml:space="preserve"> </t>
        </r>
        <r>
          <rPr>
            <sz val="9"/>
            <color indexed="81"/>
            <rFont val="돋움"/>
            <family val="3"/>
            <charset val="129"/>
          </rPr>
          <t>가입가능
고용보험은</t>
        </r>
        <r>
          <rPr>
            <sz val="9"/>
            <color indexed="81"/>
            <rFont val="Tahoma"/>
            <family val="2"/>
          </rPr>
          <t xml:space="preserve"> </t>
        </r>
        <r>
          <rPr>
            <sz val="9"/>
            <color indexed="81"/>
            <rFont val="돋움"/>
            <family val="3"/>
            <charset val="129"/>
          </rPr>
          <t>실업급여</t>
        </r>
        <r>
          <rPr>
            <sz val="9"/>
            <color indexed="81"/>
            <rFont val="Tahoma"/>
            <family val="2"/>
          </rPr>
          <t xml:space="preserve"> </t>
        </r>
        <r>
          <rPr>
            <sz val="9"/>
            <color indexed="81"/>
            <rFont val="돋움"/>
            <family val="3"/>
            <charset val="129"/>
          </rPr>
          <t>수령을</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가입하는데</t>
        </r>
        <r>
          <rPr>
            <sz val="9"/>
            <color indexed="81"/>
            <rFont val="Tahoma"/>
            <family val="2"/>
          </rPr>
          <t xml:space="preserve">,
</t>
        </r>
        <r>
          <rPr>
            <sz val="9"/>
            <color indexed="81"/>
            <rFont val="돋움"/>
            <family val="3"/>
            <charset val="129"/>
          </rPr>
          <t>외국인의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근로계약이</t>
        </r>
        <r>
          <rPr>
            <sz val="9"/>
            <color indexed="81"/>
            <rFont val="Tahoma"/>
            <family val="2"/>
          </rPr>
          <t xml:space="preserve"> </t>
        </r>
        <r>
          <rPr>
            <sz val="9"/>
            <color indexed="81"/>
            <rFont val="돋움"/>
            <family val="3"/>
            <charset val="129"/>
          </rPr>
          <t>만료</t>
        </r>
        <r>
          <rPr>
            <sz val="9"/>
            <color indexed="81"/>
            <rFont val="Tahoma"/>
            <family val="2"/>
          </rPr>
          <t>(</t>
        </r>
        <r>
          <rPr>
            <sz val="9"/>
            <color indexed="81"/>
            <rFont val="돋움"/>
            <family val="3"/>
            <charset val="129"/>
          </rPr>
          <t>중도퇴사</t>
        </r>
        <r>
          <rPr>
            <sz val="9"/>
            <color indexed="81"/>
            <rFont val="Tahoma"/>
            <family val="2"/>
          </rPr>
          <t xml:space="preserve"> </t>
        </r>
        <r>
          <rPr>
            <sz val="9"/>
            <color indexed="81"/>
            <rFont val="돋움"/>
            <family val="3"/>
            <charset val="129"/>
          </rPr>
          <t>포함</t>
        </r>
        <r>
          <rPr>
            <sz val="9"/>
            <color indexed="81"/>
            <rFont val="Tahoma"/>
            <family val="2"/>
          </rPr>
          <t>)</t>
        </r>
        <r>
          <rPr>
            <sz val="9"/>
            <color indexed="81"/>
            <rFont val="돋움"/>
            <family val="3"/>
            <charset val="129"/>
          </rPr>
          <t>되는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비자발급</t>
        </r>
        <r>
          <rPr>
            <sz val="9"/>
            <color indexed="81"/>
            <rFont val="Tahoma"/>
            <family val="2"/>
          </rPr>
          <t xml:space="preserve"> </t>
        </r>
        <r>
          <rPr>
            <sz val="9"/>
            <color indexed="81"/>
            <rFont val="돋움"/>
            <family val="3"/>
            <charset val="129"/>
          </rPr>
          <t>조건도</t>
        </r>
        <r>
          <rPr>
            <sz val="9"/>
            <color indexed="81"/>
            <rFont val="Tahoma"/>
            <family val="2"/>
          </rPr>
          <t xml:space="preserve"> </t>
        </r>
        <r>
          <rPr>
            <sz val="9"/>
            <color indexed="81"/>
            <rFont val="돋움"/>
            <family val="3"/>
            <charset val="129"/>
          </rPr>
          <t>만료되어
자국으로</t>
        </r>
        <r>
          <rPr>
            <sz val="9"/>
            <color indexed="81"/>
            <rFont val="Tahoma"/>
            <family val="2"/>
          </rPr>
          <t xml:space="preserve"> </t>
        </r>
        <r>
          <rPr>
            <sz val="9"/>
            <color indexed="81"/>
            <rFont val="돋움"/>
            <family val="3"/>
            <charset val="129"/>
          </rPr>
          <t>돌아가는</t>
        </r>
        <r>
          <rPr>
            <sz val="9"/>
            <color indexed="81"/>
            <rFont val="Tahoma"/>
            <family val="2"/>
          </rPr>
          <t xml:space="preserve"> </t>
        </r>
        <r>
          <rPr>
            <sz val="9"/>
            <color indexed="81"/>
            <rFont val="돋움"/>
            <family val="3"/>
            <charset val="129"/>
          </rPr>
          <t>경우가</t>
        </r>
        <r>
          <rPr>
            <sz val="9"/>
            <color indexed="81"/>
            <rFont val="Tahoma"/>
            <family val="2"/>
          </rPr>
          <t xml:space="preserve"> </t>
        </r>
        <r>
          <rPr>
            <sz val="9"/>
            <color indexed="81"/>
            <rFont val="돋움"/>
            <family val="3"/>
            <charset val="129"/>
          </rPr>
          <t>대다수로</t>
        </r>
        <r>
          <rPr>
            <sz val="9"/>
            <color indexed="81"/>
            <rFont val="Tahoma"/>
            <family val="2"/>
          </rPr>
          <t xml:space="preserve"> </t>
        </r>
        <r>
          <rPr>
            <sz val="9"/>
            <color indexed="81"/>
            <rFont val="돋움"/>
            <family val="3"/>
            <charset val="129"/>
          </rPr>
          <t>고용보험은</t>
        </r>
        <r>
          <rPr>
            <sz val="9"/>
            <color indexed="81"/>
            <rFont val="Tahoma"/>
            <family val="2"/>
          </rPr>
          <t xml:space="preserve"> </t>
        </r>
        <r>
          <rPr>
            <sz val="9"/>
            <color indexed="81"/>
            <rFont val="돋움"/>
            <family val="3"/>
            <charset val="129"/>
          </rPr>
          <t>가입하지</t>
        </r>
        <r>
          <rPr>
            <sz val="9"/>
            <color indexed="81"/>
            <rFont val="Tahoma"/>
            <family val="2"/>
          </rPr>
          <t xml:space="preserve"> </t>
        </r>
        <r>
          <rPr>
            <sz val="9"/>
            <color indexed="81"/>
            <rFont val="돋움"/>
            <family val="3"/>
            <charset val="129"/>
          </rPr>
          <t>않음</t>
        </r>
        <r>
          <rPr>
            <sz val="9"/>
            <color indexed="81"/>
            <rFont val="Tahoma"/>
            <family val="2"/>
          </rPr>
          <t>(</t>
        </r>
        <r>
          <rPr>
            <sz val="9"/>
            <color indexed="81"/>
            <rFont val="돋움"/>
            <family val="3"/>
            <charset val="129"/>
          </rPr>
          <t>가입실익이</t>
        </r>
        <r>
          <rPr>
            <sz val="9"/>
            <color indexed="81"/>
            <rFont val="Tahoma"/>
            <family val="2"/>
          </rPr>
          <t xml:space="preserve"> </t>
        </r>
        <r>
          <rPr>
            <sz val="9"/>
            <color indexed="81"/>
            <rFont val="돋움"/>
            <family val="3"/>
            <charset val="129"/>
          </rPr>
          <t>없음</t>
        </r>
        <r>
          <rPr>
            <sz val="9"/>
            <color indexed="81"/>
            <rFont val="Tahoma"/>
            <family val="2"/>
          </rPr>
          <t xml:space="preserve">)
</t>
        </r>
        <r>
          <rPr>
            <sz val="9"/>
            <color indexed="81"/>
            <rFont val="돋움"/>
            <family val="3"/>
            <charset val="129"/>
          </rPr>
          <t>가입을</t>
        </r>
        <r>
          <rPr>
            <sz val="9"/>
            <color indexed="81"/>
            <rFont val="Tahoma"/>
            <family val="2"/>
          </rPr>
          <t xml:space="preserve"> </t>
        </r>
        <r>
          <rPr>
            <sz val="9"/>
            <color indexed="81"/>
            <rFont val="돋움"/>
            <family val="3"/>
            <charset val="129"/>
          </rPr>
          <t>원하시는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요망</t>
        </r>
      </text>
    </comment>
  </commentList>
</comments>
</file>

<file path=xl/comments2.xml><?xml version="1.0" encoding="utf-8"?>
<comments xmlns="http://schemas.openxmlformats.org/spreadsheetml/2006/main">
  <authors>
    <author>PC</author>
  </authors>
  <commentList>
    <comment ref="J10" authorId="0" shapeId="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 ref="G11" authorId="0" shapeId="0">
      <text>
        <r>
          <rPr>
            <b/>
            <sz val="9"/>
            <color indexed="81"/>
            <rFont val="돋움"/>
            <family val="3"/>
            <charset val="129"/>
          </rPr>
          <t>과제</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기간내</t>
        </r>
        <r>
          <rPr>
            <b/>
            <sz val="9"/>
            <color indexed="81"/>
            <rFont val="Tahoma"/>
            <family val="2"/>
          </rPr>
          <t xml:space="preserve"> </t>
        </r>
        <r>
          <rPr>
            <b/>
            <sz val="9"/>
            <color indexed="81"/>
            <rFont val="돋움"/>
            <family val="3"/>
            <charset val="129"/>
          </rPr>
          <t>지원기관</t>
        </r>
        <r>
          <rPr>
            <b/>
            <sz val="9"/>
            <color indexed="81"/>
            <rFont val="Tahoma"/>
            <family val="2"/>
          </rPr>
          <t xml:space="preserve"> </t>
        </r>
        <r>
          <rPr>
            <b/>
            <sz val="9"/>
            <color indexed="81"/>
            <rFont val="돋움"/>
            <family val="3"/>
            <charset val="129"/>
          </rPr>
          <t>연구비</t>
        </r>
        <r>
          <rPr>
            <b/>
            <sz val="9"/>
            <color indexed="81"/>
            <rFont val="Tahoma"/>
            <family val="2"/>
          </rPr>
          <t xml:space="preserve"> </t>
        </r>
        <r>
          <rPr>
            <b/>
            <sz val="9"/>
            <color indexed="81"/>
            <rFont val="돋움"/>
            <family val="3"/>
            <charset val="129"/>
          </rPr>
          <t>지원액</t>
        </r>
      </text>
    </comment>
    <comment ref="G12" authorId="0" shapeId="0">
      <text>
        <r>
          <rPr>
            <sz val="9"/>
            <color indexed="81"/>
            <rFont val="돋움"/>
            <family val="3"/>
            <charset val="129"/>
          </rPr>
          <t>해당</t>
        </r>
        <r>
          <rPr>
            <sz val="9"/>
            <color indexed="81"/>
            <rFont val="Tahoma"/>
            <family val="2"/>
          </rPr>
          <t xml:space="preserve"> </t>
        </r>
        <r>
          <rPr>
            <sz val="9"/>
            <color indexed="81"/>
            <rFont val="돋움"/>
            <family val="3"/>
            <charset val="129"/>
          </rPr>
          <t>과제에서</t>
        </r>
        <r>
          <rPr>
            <sz val="9"/>
            <color indexed="81"/>
            <rFont val="Tahoma"/>
            <family val="2"/>
          </rPr>
          <t xml:space="preserve"> </t>
        </r>
        <r>
          <rPr>
            <sz val="9"/>
            <color indexed="81"/>
            <rFont val="돋움"/>
            <family val="3"/>
            <charset val="129"/>
          </rPr>
          <t>근로자에게</t>
        </r>
        <r>
          <rPr>
            <sz val="9"/>
            <color indexed="81"/>
            <rFont val="Tahoma"/>
            <family val="2"/>
          </rPr>
          <t xml:space="preserve"> </t>
        </r>
        <r>
          <rPr>
            <sz val="9"/>
            <color indexed="81"/>
            <rFont val="돋움"/>
            <family val="3"/>
            <charset val="129"/>
          </rPr>
          <t>지급되는</t>
        </r>
        <r>
          <rPr>
            <sz val="9"/>
            <color indexed="81"/>
            <rFont val="Tahoma"/>
            <family val="2"/>
          </rPr>
          <t xml:space="preserve"> </t>
        </r>
        <r>
          <rPr>
            <sz val="9"/>
            <color indexed="81"/>
            <rFont val="돋움"/>
            <family val="3"/>
            <charset val="129"/>
          </rPr>
          <t>인건비</t>
        </r>
        <r>
          <rPr>
            <sz val="9"/>
            <color indexed="81"/>
            <rFont val="Tahoma"/>
            <family val="2"/>
          </rPr>
          <t xml:space="preserve"> </t>
        </r>
        <r>
          <rPr>
            <sz val="9"/>
            <color indexed="81"/>
            <rFont val="돋움"/>
            <family val="3"/>
            <charset val="129"/>
          </rPr>
          <t>예산</t>
        </r>
        <r>
          <rPr>
            <sz val="9"/>
            <color indexed="81"/>
            <rFont val="Tahoma"/>
            <family val="2"/>
          </rPr>
          <t xml:space="preserve"> </t>
        </r>
        <r>
          <rPr>
            <sz val="9"/>
            <color indexed="81"/>
            <rFont val="돋움"/>
            <family val="3"/>
            <charset val="129"/>
          </rPr>
          <t>총액</t>
        </r>
        <r>
          <rPr>
            <sz val="9"/>
            <color indexed="81"/>
            <rFont val="Tahoma"/>
            <family val="2"/>
          </rPr>
          <t xml:space="preserve">
(</t>
        </r>
        <r>
          <rPr>
            <sz val="9"/>
            <color indexed="81"/>
            <rFont val="돋움"/>
            <family val="3"/>
            <charset val="129"/>
          </rPr>
          <t>기초정보를</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입력하셨다면</t>
        </r>
        <r>
          <rPr>
            <sz val="9"/>
            <color indexed="81"/>
            <rFont val="Tahoma"/>
            <family val="2"/>
          </rPr>
          <t xml:space="preserve"> </t>
        </r>
        <r>
          <rPr>
            <sz val="9"/>
            <color indexed="81"/>
            <rFont val="돋움"/>
            <family val="3"/>
            <charset val="129"/>
          </rPr>
          <t>총지급액은</t>
        </r>
        <r>
          <rPr>
            <sz val="9"/>
            <color indexed="81"/>
            <rFont val="Tahoma"/>
            <family val="2"/>
          </rPr>
          <t xml:space="preserve"> </t>
        </r>
        <r>
          <rPr>
            <sz val="9"/>
            <color indexed="81"/>
            <rFont val="돋움"/>
            <family val="3"/>
            <charset val="129"/>
          </rPr>
          <t>자동</t>
        </r>
        <r>
          <rPr>
            <sz val="9"/>
            <color indexed="81"/>
            <rFont val="Tahoma"/>
            <family val="2"/>
          </rPr>
          <t xml:space="preserve"> </t>
        </r>
        <r>
          <rPr>
            <sz val="9"/>
            <color indexed="81"/>
            <rFont val="돋움"/>
            <family val="3"/>
            <charset val="129"/>
          </rPr>
          <t>계산됩니다</t>
        </r>
        <r>
          <rPr>
            <sz val="9"/>
            <color indexed="81"/>
            <rFont val="Tahoma"/>
            <family val="2"/>
          </rPr>
          <t>)</t>
        </r>
      </text>
    </comment>
    <comment ref="J15" authorId="0" shapeId="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List>
</comments>
</file>

<file path=xl/comments3.xml><?xml version="1.0" encoding="utf-8"?>
<comments xmlns="http://schemas.openxmlformats.org/spreadsheetml/2006/main">
  <authors>
    <author>PC</author>
  </authors>
  <commentList>
    <comment ref="Q10" authorId="0" shapeId="0">
      <text>
        <r>
          <rPr>
            <b/>
            <sz val="9"/>
            <color indexed="81"/>
            <rFont val="돋움"/>
            <family val="3"/>
            <charset val="129"/>
          </rPr>
          <t xml:space="preserve">건강보험
</t>
        </r>
        <r>
          <rPr>
            <b/>
            <sz val="9"/>
            <color indexed="81"/>
            <rFont val="Tahoma"/>
            <family val="2"/>
          </rPr>
          <t xml:space="preserve">3.545%
</t>
        </r>
        <r>
          <rPr>
            <b/>
            <sz val="9"/>
            <color indexed="81"/>
            <rFont val="돋움"/>
            <family val="3"/>
            <charset val="129"/>
          </rPr>
          <t>장기요양</t>
        </r>
        <r>
          <rPr>
            <b/>
            <sz val="9"/>
            <color indexed="81"/>
            <rFont val="Tahoma"/>
            <family val="2"/>
          </rPr>
          <t xml:space="preserve"> 0.454%</t>
        </r>
      </text>
    </comment>
  </commentList>
</comments>
</file>

<file path=xl/comments4.xml><?xml version="1.0" encoding="utf-8"?>
<comments xmlns="http://schemas.openxmlformats.org/spreadsheetml/2006/main">
  <authors>
    <author>PC</author>
  </authors>
  <commentList>
    <comment ref="A26" authorId="0" shapeId="0">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B26" authorId="0" shapeId="0">
      <text>
        <r>
          <rPr>
            <b/>
            <sz val="9"/>
            <color indexed="81"/>
            <rFont val="돋움"/>
            <family val="3"/>
            <charset val="129"/>
          </rPr>
          <t>주당근로시간</t>
        </r>
        <r>
          <rPr>
            <sz val="9"/>
            <color indexed="81"/>
            <rFont val="Tahoma"/>
            <family val="2"/>
          </rPr>
          <t xml:space="preserve">
</t>
        </r>
      </text>
    </comment>
    <comment ref="C26" authorId="0" shapeId="0">
      <text>
        <r>
          <rPr>
            <b/>
            <sz val="9"/>
            <color indexed="81"/>
            <rFont val="돋움"/>
            <family val="3"/>
            <charset val="129"/>
          </rPr>
          <t>주휴시간</t>
        </r>
        <r>
          <rPr>
            <sz val="9"/>
            <color indexed="81"/>
            <rFont val="Tahoma"/>
            <family val="2"/>
          </rPr>
          <t xml:space="preserve">
</t>
        </r>
      </text>
    </comment>
    <comment ref="D26" authorId="0" shapeId="0">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E26" authorId="0" shapeId="0">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List>
</comments>
</file>

<file path=xl/sharedStrings.xml><?xml version="1.0" encoding="utf-8"?>
<sst xmlns="http://schemas.openxmlformats.org/spreadsheetml/2006/main" count="637" uniqueCount="507">
  <si>
    <t>직위</t>
    <phoneticPr fontId="1" type="noConversion"/>
  </si>
  <si>
    <t>박사후연구원(Post Doc.) 임용계약서</t>
    <phoneticPr fontId="1" type="noConversion"/>
  </si>
  <si>
    <r>
      <rPr>
        <b/>
        <sz val="11"/>
        <color rgb="FF0000FF"/>
        <rFont val="맑은 고딕"/>
        <family val="3"/>
        <charset val="129"/>
        <scheme val="minor"/>
      </rPr>
      <t>연구교수</t>
    </r>
    <r>
      <rPr>
        <sz val="11"/>
        <color theme="1"/>
        <rFont val="맑은 고딕"/>
        <family val="2"/>
        <charset val="129"/>
        <scheme val="minor"/>
      </rPr>
      <t xml:space="preserve"> 임용계약서</t>
    </r>
    <phoneticPr fontId="1" type="noConversion"/>
  </si>
  <si>
    <t>③</t>
    <phoneticPr fontId="1" type="noConversion"/>
  </si>
  <si>
    <t>(휴게시간 :</t>
    <phoneticPr fontId="1" type="noConversion"/>
  </si>
  <si>
    <t>~</t>
    <phoneticPr fontId="1" type="noConversion"/>
  </si>
  <si>
    <t>매주</t>
    <phoneticPr fontId="1" type="noConversion"/>
  </si>
  <si>
    <t>:</t>
    <phoneticPr fontId="1" type="noConversion"/>
  </si>
  <si>
    <t>월</t>
    <phoneticPr fontId="1" type="noConversion"/>
  </si>
  <si>
    <t>①</t>
    <phoneticPr fontId="1" type="noConversion"/>
  </si>
  <si>
    <t>②</t>
    <phoneticPr fontId="1" type="noConversion"/>
  </si>
  <si>
    <t>임금지급일</t>
    <phoneticPr fontId="1" type="noConversion"/>
  </si>
  <si>
    <t>:</t>
    <phoneticPr fontId="1" type="noConversion"/>
  </si>
  <si>
    <t>지급방법</t>
    <phoneticPr fontId="1" type="noConversion"/>
  </si>
  <si>
    <t>근로자 명의 예금통장에 입금</t>
    <phoneticPr fontId="1" type="noConversion"/>
  </si>
  <si>
    <t>3.</t>
  </si>
  <si>
    <t>4.</t>
  </si>
  <si>
    <t>[별첨  1]</t>
    <phoneticPr fontId="1" type="noConversion"/>
  </si>
  <si>
    <t>연번</t>
    <phoneticPr fontId="1" type="noConversion"/>
  </si>
  <si>
    <t>연구과제</t>
    <phoneticPr fontId="1" type="noConversion"/>
  </si>
  <si>
    <t>지원기관</t>
    <phoneticPr fontId="1" type="noConversion"/>
  </si>
  <si>
    <t>참여기간</t>
    <phoneticPr fontId="1" type="noConversion"/>
  </si>
  <si>
    <t>종료일</t>
    <phoneticPr fontId="1" type="noConversion"/>
  </si>
  <si>
    <t>연구책임자</t>
    <phoneticPr fontId="1" type="noConversion"/>
  </si>
  <si>
    <t>시작일</t>
    <phoneticPr fontId="1" type="noConversion"/>
  </si>
  <si>
    <t>지급액</t>
    <phoneticPr fontId="1" type="noConversion"/>
  </si>
  <si>
    <t>ㆍ</t>
    <phoneticPr fontId="1" type="noConversion"/>
  </si>
  <si>
    <t>한국연구재단</t>
    <phoneticPr fontId="1" type="noConversion"/>
  </si>
  <si>
    <t>김시립</t>
    <phoneticPr fontId="1" type="noConversion"/>
  </si>
  <si>
    <t>근로계약 기본정보</t>
    <phoneticPr fontId="1" type="noConversion"/>
  </si>
  <si>
    <t>성명</t>
    <phoneticPr fontId="1" type="noConversion"/>
  </si>
  <si>
    <t>입력가이드</t>
    <phoneticPr fontId="1" type="noConversion"/>
  </si>
  <si>
    <t>세부내역</t>
    <phoneticPr fontId="1" type="noConversion"/>
  </si>
  <si>
    <t>주소(거주지)</t>
    <phoneticPr fontId="1" type="noConversion"/>
  </si>
  <si>
    <t>근무 요일</t>
    <phoneticPr fontId="1" type="noConversion"/>
  </si>
  <si>
    <t>근무 시작일</t>
  </si>
  <si>
    <t>근무 종료일</t>
  </si>
  <si>
    <t>근무 시작시작</t>
  </si>
  <si>
    <t>근무 종료시간</t>
  </si>
  <si>
    <t>근무 장소</t>
    <phoneticPr fontId="1" type="noConversion"/>
  </si>
  <si>
    <t>근로자의 업무</t>
    <phoneticPr fontId="1" type="noConversion"/>
  </si>
  <si>
    <t>지급종료일</t>
    <phoneticPr fontId="1" type="noConversion"/>
  </si>
  <si>
    <t>지급시작일</t>
    <phoneticPr fontId="1" type="noConversion"/>
  </si>
  <si>
    <t>구분</t>
    <phoneticPr fontId="1" type="noConversion"/>
  </si>
  <si>
    <t>②</t>
    <phoneticPr fontId="1" type="noConversion"/>
  </si>
  <si>
    <t>③</t>
    <phoneticPr fontId="1" type="noConversion"/>
  </si>
  <si>
    <t>소속</t>
    <phoneticPr fontId="1" type="noConversion"/>
  </si>
  <si>
    <t>휴게 시작시간</t>
    <phoneticPr fontId="1" type="noConversion"/>
  </si>
  <si>
    <t>휴게 종료시간</t>
    <phoneticPr fontId="1" type="noConversion"/>
  </si>
  <si>
    <t>계약서 작성일자</t>
    <phoneticPr fontId="1" type="noConversion"/>
  </si>
  <si>
    <t>숫자만 입력</t>
    <phoneticPr fontId="1" type="noConversion"/>
  </si>
  <si>
    <t>근로자 계약 정보</t>
    <phoneticPr fontId="1" type="noConversion"/>
  </si>
  <si>
    <t>1.</t>
    <phoneticPr fontId="1" type="noConversion"/>
  </si>
  <si>
    <t>:</t>
    <phoneticPr fontId="1" type="noConversion"/>
  </si>
  <si>
    <t>일(또는 매일단위) 근무, 주휴일 매주</t>
    <phoneticPr fontId="1" type="noConversion"/>
  </si>
  <si>
    <t>주휴일</t>
    <phoneticPr fontId="1" type="noConversion"/>
  </si>
  <si>
    <t>일요일</t>
  </si>
  <si>
    <t>토요일</t>
    <phoneticPr fontId="1" type="noConversion"/>
  </si>
  <si>
    <t>일요일</t>
    <phoneticPr fontId="1" type="noConversion"/>
  </si>
  <si>
    <t>월</t>
    <phoneticPr fontId="1" type="noConversion"/>
  </si>
  <si>
    <t>상여금</t>
    <phoneticPr fontId="1" type="noConversion"/>
  </si>
  <si>
    <t>있음(○)</t>
    <phoneticPr fontId="1" type="noConversion"/>
  </si>
  <si>
    <t>없음(X)</t>
    <phoneticPr fontId="1" type="noConversion"/>
  </si>
  <si>
    <t>지급액(원)</t>
    <phoneticPr fontId="1" type="noConversion"/>
  </si>
  <si>
    <t>4대보험 적용여부</t>
    <phoneticPr fontId="1" type="noConversion"/>
  </si>
  <si>
    <t>4대보험</t>
    <phoneticPr fontId="1" type="noConversion"/>
  </si>
  <si>
    <t>국민</t>
    <phoneticPr fontId="1" type="noConversion"/>
  </si>
  <si>
    <t>건강</t>
    <phoneticPr fontId="1" type="noConversion"/>
  </si>
  <si>
    <t>고용</t>
    <phoneticPr fontId="1" type="noConversion"/>
  </si>
  <si>
    <t>산재</t>
    <phoneticPr fontId="1" type="noConversion"/>
  </si>
  <si>
    <t>(인)</t>
    <phoneticPr fontId="1" type="noConversion"/>
  </si>
  <si>
    <t>생년월일</t>
    <phoneticPr fontId="1" type="noConversion"/>
  </si>
  <si>
    <t>전화번호</t>
    <phoneticPr fontId="1" type="noConversion"/>
  </si>
  <si>
    <t>비고</t>
    <phoneticPr fontId="1" type="noConversion"/>
  </si>
  <si>
    <t>계약서종류</t>
    <phoneticPr fontId="1" type="noConversion"/>
  </si>
  <si>
    <t>직위</t>
    <phoneticPr fontId="1" type="noConversion"/>
  </si>
  <si>
    <t>직위 택1</t>
    <phoneticPr fontId="1" type="noConversion"/>
  </si>
  <si>
    <t>직위</t>
    <phoneticPr fontId="1" type="noConversion"/>
  </si>
  <si>
    <t>인적사항</t>
    <phoneticPr fontId="1" type="noConversion"/>
  </si>
  <si>
    <t>주민등록번호</t>
    <phoneticPr fontId="1" type="noConversion"/>
  </si>
  <si>
    <t>과제 1</t>
    <phoneticPr fontId="1" type="noConversion"/>
  </si>
  <si>
    <t xml:space="preserve">-지원기관(지원사업) </t>
    <phoneticPr fontId="1" type="noConversion"/>
  </si>
  <si>
    <t>- 총지급금액</t>
    <phoneticPr fontId="1" type="noConversion"/>
  </si>
  <si>
    <t>:</t>
    <phoneticPr fontId="1" type="noConversion"/>
  </si>
  <si>
    <t>~</t>
    <phoneticPr fontId="1" type="noConversion"/>
  </si>
  <si>
    <t>- 과제수행기간</t>
    <phoneticPr fontId="1" type="noConversion"/>
  </si>
  <si>
    <t>- 지원금액</t>
    <phoneticPr fontId="1" type="noConversion"/>
  </si>
  <si>
    <t>- 총지급금액</t>
    <phoneticPr fontId="1" type="noConversion"/>
  </si>
  <si>
    <t>과제 2</t>
  </si>
  <si>
    <t>과제 3</t>
  </si>
  <si>
    <t>과제 4</t>
  </si>
  <si>
    <t>기타
(논문지도 등)</t>
    <phoneticPr fontId="1" type="noConversion"/>
  </si>
  <si>
    <t>활 용  시기</t>
    <phoneticPr fontId="1" type="noConversion"/>
  </si>
  <si>
    <t>활            용            계            획</t>
    <phoneticPr fontId="1" type="noConversion"/>
  </si>
  <si>
    <t>■ 공동연구</t>
    <phoneticPr fontId="1" type="noConversion"/>
  </si>
  <si>
    <t>■ 연구지원</t>
    <phoneticPr fontId="1" type="noConversion"/>
  </si>
  <si>
    <t>- 과제수행기간</t>
    <phoneticPr fontId="1" type="noConversion"/>
  </si>
  <si>
    <t>- 지원금액</t>
    <phoneticPr fontId="1" type="noConversion"/>
  </si>
  <si>
    <t>~</t>
    <phoneticPr fontId="1" type="noConversion"/>
  </si>
  <si>
    <t>:</t>
    <phoneticPr fontId="1" type="noConversion"/>
  </si>
  <si>
    <t>- 총지급금액</t>
    <phoneticPr fontId="1" type="noConversion"/>
  </si>
  <si>
    <t>- 과제수행기간</t>
    <phoneticPr fontId="1" type="noConversion"/>
  </si>
  <si>
    <t>- 지원금액</t>
    <phoneticPr fontId="1" type="noConversion"/>
  </si>
  <si>
    <t>주민등록번호</t>
    <phoneticPr fontId="1" type="noConversion"/>
  </si>
  <si>
    <t>숫자만 입력</t>
    <phoneticPr fontId="1" type="noConversion"/>
  </si>
  <si>
    <t>사업명</t>
    <phoneticPr fontId="1" type="noConversion"/>
  </si>
  <si>
    <t>연구시작일</t>
    <phoneticPr fontId="1" type="noConversion"/>
  </si>
  <si>
    <t>연구종료일</t>
    <phoneticPr fontId="1" type="noConversion"/>
  </si>
  <si>
    <t>기초연구실사업</t>
    <phoneticPr fontId="1" type="noConversion"/>
  </si>
  <si>
    <t>연구비(원)</t>
    <phoneticPr fontId="1" type="noConversion"/>
  </si>
  <si>
    <t>과제명</t>
    <phoneticPr fontId="1" type="noConversion"/>
  </si>
  <si>
    <t>토요일/일요일 택1</t>
    <phoneticPr fontId="1" type="noConversion"/>
  </si>
  <si>
    <t>퇴직금 적립 선택</t>
    <phoneticPr fontId="1" type="noConversion"/>
  </si>
  <si>
    <t>퇴직금</t>
    <phoneticPr fontId="1" type="noConversion"/>
  </si>
  <si>
    <t>적립안함</t>
    <phoneticPr fontId="1" type="noConversion"/>
  </si>
  <si>
    <t>적립, 적립안함 택1</t>
    <phoneticPr fontId="1" type="noConversion"/>
  </si>
  <si>
    <t>연구자이름</t>
    <phoneticPr fontId="1" type="noConversion"/>
  </si>
  <si>
    <t>참여과제명</t>
    <phoneticPr fontId="1" type="noConversion"/>
  </si>
  <si>
    <t>해당 과제 월급여</t>
    <phoneticPr fontId="1" type="noConversion"/>
  </si>
  <si>
    <t>기관부담분(월)</t>
    <phoneticPr fontId="1" type="noConversion"/>
  </si>
  <si>
    <t>퇴직적립금(월)</t>
    <phoneticPr fontId="1" type="noConversion"/>
  </si>
  <si>
    <t>월지급액</t>
    <phoneticPr fontId="1" type="noConversion"/>
  </si>
  <si>
    <t>참여개월수</t>
    <phoneticPr fontId="1" type="noConversion"/>
  </si>
  <si>
    <t>참여시작일</t>
    <phoneticPr fontId="1" type="noConversion"/>
  </si>
  <si>
    <t>참여종료일</t>
    <phoneticPr fontId="1" type="noConversion"/>
  </si>
  <si>
    <t>총지급액</t>
    <phoneticPr fontId="1" type="noConversion"/>
  </si>
  <si>
    <t>합계</t>
    <phoneticPr fontId="1" type="noConversion"/>
  </si>
  <si>
    <t>국민</t>
    <phoneticPr fontId="1" type="noConversion"/>
  </si>
  <si>
    <t>건강</t>
    <phoneticPr fontId="1" type="noConversion"/>
  </si>
  <si>
    <t>고용</t>
    <phoneticPr fontId="1" type="noConversion"/>
  </si>
  <si>
    <t>소계</t>
    <phoneticPr fontId="1" type="noConversion"/>
  </si>
  <si>
    <t>산재</t>
    <phoneticPr fontId="1" type="noConversion"/>
  </si>
  <si>
    <t>근로소득자 인건비 계산표</t>
    <phoneticPr fontId="1" type="noConversion"/>
  </si>
  <si>
    <t>개인부담 보혐료율</t>
    <phoneticPr fontId="1" type="noConversion"/>
  </si>
  <si>
    <t>기관부담 보험료율</t>
    <phoneticPr fontId="1" type="noConversion"/>
  </si>
  <si>
    <t>M</t>
    <phoneticPr fontId="1" type="noConversion"/>
  </si>
  <si>
    <t>Y</t>
  </si>
  <si>
    <t>Y</t>
    <phoneticPr fontId="1" type="noConversion"/>
  </si>
  <si>
    <t>N</t>
    <phoneticPr fontId="1" type="noConversion"/>
  </si>
  <si>
    <t>월</t>
    <phoneticPr fontId="1" type="noConversion"/>
  </si>
  <si>
    <t>화</t>
    <phoneticPr fontId="1" type="noConversion"/>
  </si>
  <si>
    <t>수</t>
    <phoneticPr fontId="1" type="noConversion"/>
  </si>
  <si>
    <t>목</t>
    <phoneticPr fontId="1" type="noConversion"/>
  </si>
  <si>
    <t>금</t>
    <phoneticPr fontId="1" type="noConversion"/>
  </si>
  <si>
    <t>시간</t>
    <phoneticPr fontId="1" type="noConversion"/>
  </si>
  <si>
    <t>01시</t>
    <phoneticPr fontId="1" type="noConversion"/>
  </si>
  <si>
    <t>10시</t>
  </si>
  <si>
    <t>11시</t>
  </si>
  <si>
    <t>12시</t>
  </si>
  <si>
    <t>13시</t>
  </si>
  <si>
    <t>14시</t>
  </si>
  <si>
    <t>15시</t>
  </si>
  <si>
    <t>16시</t>
  </si>
  <si>
    <t>17시</t>
  </si>
  <si>
    <t>18시</t>
  </si>
  <si>
    <t>19시</t>
  </si>
  <si>
    <t>20시</t>
  </si>
  <si>
    <t>21시</t>
  </si>
  <si>
    <t>22시</t>
  </si>
  <si>
    <t>23시</t>
  </si>
  <si>
    <t>24시</t>
  </si>
  <si>
    <t>00분</t>
  </si>
  <si>
    <t>00분</t>
    <phoneticPr fontId="1" type="noConversion"/>
  </si>
  <si>
    <t>10분</t>
  </si>
  <si>
    <t>11분</t>
  </si>
  <si>
    <t>12분</t>
  </si>
  <si>
    <t>13분</t>
  </si>
  <si>
    <t>14분</t>
  </si>
  <si>
    <t>15분</t>
  </si>
  <si>
    <t>16분</t>
  </si>
  <si>
    <t>17분</t>
  </si>
  <si>
    <t>18분</t>
  </si>
  <si>
    <t>19분</t>
  </si>
  <si>
    <t>20분</t>
  </si>
  <si>
    <t>21분</t>
  </si>
  <si>
    <t>22분</t>
  </si>
  <si>
    <t>23분</t>
  </si>
  <si>
    <t>24분</t>
  </si>
  <si>
    <t>25분</t>
  </si>
  <si>
    <t>26분</t>
  </si>
  <si>
    <t>27분</t>
  </si>
  <si>
    <t>28분</t>
  </si>
  <si>
    <t>29분</t>
  </si>
  <si>
    <t>30분</t>
  </si>
  <si>
    <t>31분</t>
  </si>
  <si>
    <t>32분</t>
  </si>
  <si>
    <t>33분</t>
  </si>
  <si>
    <t>34분</t>
  </si>
  <si>
    <t>35분</t>
  </si>
  <si>
    <t>36분</t>
  </si>
  <si>
    <t>37분</t>
  </si>
  <si>
    <t>38분</t>
  </si>
  <si>
    <t>39분</t>
  </si>
  <si>
    <t>40분</t>
  </si>
  <si>
    <t>41분</t>
  </si>
  <si>
    <t>42분</t>
  </si>
  <si>
    <t>43분</t>
  </si>
  <si>
    <t>44분</t>
  </si>
  <si>
    <t>45분</t>
  </si>
  <si>
    <t>46분</t>
  </si>
  <si>
    <t>47분</t>
  </si>
  <si>
    <t>48분</t>
  </si>
  <si>
    <t>49분</t>
  </si>
  <si>
    <t>50분</t>
  </si>
  <si>
    <t>51분</t>
  </si>
  <si>
    <t>52분</t>
  </si>
  <si>
    <t>53분</t>
  </si>
  <si>
    <t>54분</t>
  </si>
  <si>
    <t>55분</t>
  </si>
  <si>
    <t>56분</t>
  </si>
  <si>
    <t>57분</t>
  </si>
  <si>
    <t>58분</t>
  </si>
  <si>
    <t>59분</t>
  </si>
  <si>
    <t>60분</t>
  </si>
  <si>
    <t>02시</t>
    <phoneticPr fontId="1" type="noConversion"/>
  </si>
  <si>
    <t>03시</t>
    <phoneticPr fontId="1" type="noConversion"/>
  </si>
  <si>
    <t>04시</t>
    <phoneticPr fontId="1" type="noConversion"/>
  </si>
  <si>
    <t>05시</t>
    <phoneticPr fontId="1" type="noConversion"/>
  </si>
  <si>
    <t>06시</t>
    <phoneticPr fontId="1" type="noConversion"/>
  </si>
  <si>
    <t>07시</t>
    <phoneticPr fontId="1" type="noConversion"/>
  </si>
  <si>
    <t>08시</t>
    <phoneticPr fontId="1" type="noConversion"/>
  </si>
  <si>
    <t>09시</t>
  </si>
  <si>
    <t>09시</t>
    <phoneticPr fontId="1" type="noConversion"/>
  </si>
  <si>
    <t>01분</t>
    <phoneticPr fontId="1" type="noConversion"/>
  </si>
  <si>
    <t>02분</t>
    <phoneticPr fontId="1" type="noConversion"/>
  </si>
  <si>
    <t>03분</t>
    <phoneticPr fontId="1" type="noConversion"/>
  </si>
  <si>
    <t>04분</t>
    <phoneticPr fontId="1" type="noConversion"/>
  </si>
  <si>
    <t>05분</t>
    <phoneticPr fontId="1" type="noConversion"/>
  </si>
  <si>
    <t>06분</t>
    <phoneticPr fontId="1" type="noConversion"/>
  </si>
  <si>
    <t>07분</t>
    <phoneticPr fontId="1" type="noConversion"/>
  </si>
  <si>
    <t>08분</t>
    <phoneticPr fontId="1" type="noConversion"/>
  </si>
  <si>
    <t>09분</t>
    <phoneticPr fontId="1" type="noConversion"/>
  </si>
  <si>
    <t>콤보박스에서 택1</t>
    <phoneticPr fontId="1" type="noConversion"/>
  </si>
  <si>
    <t>근로시간</t>
    <phoneticPr fontId="1" type="noConversion"/>
  </si>
  <si>
    <t>주당근로시간</t>
    <phoneticPr fontId="1" type="noConversion"/>
  </si>
  <si>
    <t>자동입력</t>
    <phoneticPr fontId="1" type="noConversion"/>
  </si>
  <si>
    <t>일일 4시간 이상 근로시 최소30분 이상 휴게시간 제공 필수</t>
    <phoneticPr fontId="1" type="noConversion"/>
  </si>
  <si>
    <t>시간</t>
    <phoneticPr fontId="1" type="noConversion"/>
  </si>
  <si>
    <t>내국인/외국인</t>
    <phoneticPr fontId="1" type="noConversion"/>
  </si>
  <si>
    <t>택1</t>
    <phoneticPr fontId="1" type="noConversion"/>
  </si>
  <si>
    <t>내국인</t>
  </si>
  <si>
    <t>내국인</t>
    <phoneticPr fontId="1" type="noConversion"/>
  </si>
  <si>
    <t>외국인</t>
    <phoneticPr fontId="1" type="noConversion"/>
  </si>
  <si>
    <t>구분</t>
    <phoneticPr fontId="1" type="noConversion"/>
  </si>
  <si>
    <t>나이계산</t>
    <phoneticPr fontId="1" type="noConversion"/>
  </si>
  <si>
    <t>자동입력</t>
    <phoneticPr fontId="1" type="noConversion"/>
  </si>
  <si>
    <t>근로기간</t>
    <phoneticPr fontId="1" type="noConversion"/>
  </si>
  <si>
    <t>M</t>
    <phoneticPr fontId="1" type="noConversion"/>
  </si>
  <si>
    <t>재직기간 1년이상이면
퇴직금 지급</t>
    <phoneticPr fontId="1" type="noConversion"/>
  </si>
  <si>
    <t>적립</t>
    <phoneticPr fontId="1" type="noConversion"/>
  </si>
  <si>
    <t>적립</t>
    <phoneticPr fontId="1" type="noConversion"/>
  </si>
  <si>
    <r>
      <rPr>
        <b/>
        <sz val="24"/>
        <color theme="1"/>
        <rFont val="HY헤드라인M"/>
        <family val="1"/>
        <charset val="129"/>
      </rPr>
      <t>인건비 모의 계산 (2023년)</t>
    </r>
    <r>
      <rPr>
        <b/>
        <sz val="18"/>
        <color theme="1"/>
        <rFont val="돋움"/>
        <family val="3"/>
        <charset val="129"/>
      </rPr>
      <t xml:space="preserve">
</t>
    </r>
    <r>
      <rPr>
        <sz val="18"/>
        <color theme="1"/>
        <rFont val="HY헤드라인M"/>
        <family val="1"/>
        <charset val="129"/>
      </rPr>
      <t>(최저임금 검증)</t>
    </r>
    <phoneticPr fontId="1" type="noConversion"/>
  </si>
  <si>
    <r>
      <rPr>
        <b/>
        <sz val="12"/>
        <color rgb="FF009900"/>
        <rFont val="맑은 고딕"/>
        <family val="3"/>
        <charset val="129"/>
        <scheme val="minor"/>
      </rPr>
      <t>초록색 색칠된 칸에 일 근로시간과 근로일수 입력</t>
    </r>
    <r>
      <rPr>
        <b/>
        <sz val="12"/>
        <color theme="1"/>
        <rFont val="맑은 고딕"/>
        <family val="3"/>
        <charset val="129"/>
        <scheme val="minor"/>
      </rPr>
      <t>하시면 자동 계산됩니다.</t>
    </r>
    <phoneticPr fontId="1" type="noConversion"/>
  </si>
  <si>
    <t>구분</t>
    <phoneticPr fontId="1" type="noConversion"/>
  </si>
  <si>
    <t>단위</t>
    <phoneticPr fontId="1" type="noConversion"/>
  </si>
  <si>
    <t>비고</t>
    <phoneticPr fontId="1" type="noConversion"/>
  </si>
  <si>
    <t>근로계약서상 소정 일 근로시간</t>
    <phoneticPr fontId="1" type="noConversion"/>
  </si>
  <si>
    <t>시간</t>
    <phoneticPr fontId="1" type="noConversion"/>
  </si>
  <si>
    <t>근로계약서상 소정 주 근로일수</t>
    <phoneticPr fontId="1" type="noConversion"/>
  </si>
  <si>
    <t>일</t>
    <phoneticPr fontId="1" type="noConversion"/>
  </si>
  <si>
    <t>근로계약서상 소정 주 근로시간</t>
    <phoneticPr fontId="1" type="noConversion"/>
  </si>
  <si>
    <t>주 유급휴무수당시간</t>
    <phoneticPr fontId="1" type="noConversion"/>
  </si>
  <si>
    <t>1주 15시간 미만 근로자는 주휴일 적용 제외</t>
    <phoneticPr fontId="1" type="noConversion"/>
  </si>
  <si>
    <t>주 유급근로시간</t>
    <phoneticPr fontId="1" type="noConversion"/>
  </si>
  <si>
    <t>1주일</t>
    <phoneticPr fontId="1" type="noConversion"/>
  </si>
  <si>
    <t>일 유급근로시간</t>
    <phoneticPr fontId="1" type="noConversion"/>
  </si>
  <si>
    <t>1년</t>
    <phoneticPr fontId="1" type="noConversion"/>
  </si>
  <si>
    <t>연 유급근로시간</t>
    <phoneticPr fontId="1" type="noConversion"/>
  </si>
  <si>
    <t>12개월</t>
    <phoneticPr fontId="1" type="noConversion"/>
  </si>
  <si>
    <t>개월</t>
  </si>
  <si>
    <t>법정 월 소정근로시간</t>
    <phoneticPr fontId="1" type="noConversion"/>
  </si>
  <si>
    <t>법정 월 소정근로시간(반올림)</t>
    <phoneticPr fontId="1" type="noConversion"/>
  </si>
  <si>
    <t>2023년 시급</t>
    <phoneticPr fontId="1" type="noConversion"/>
  </si>
  <si>
    <t>원</t>
    <phoneticPr fontId="1" type="noConversion"/>
  </si>
  <si>
    <t>2023년 최저임금 시급 9,620원</t>
    <phoneticPr fontId="1" type="noConversion"/>
  </si>
  <si>
    <t>2023년 법정 최저임금 급여 (세전)</t>
    <phoneticPr fontId="1" type="noConversion"/>
  </si>
  <si>
    <t>이 금액보다 근로계약서 월지급액 작다면 최저임금위반</t>
    <phoneticPr fontId="1" type="noConversion"/>
  </si>
  <si>
    <t>&lt;관련법령&gt;</t>
    <phoneticPr fontId="1" type="noConversion"/>
  </si>
  <si>
    <t>근로기준법 제55조(휴일) 사용자는 근로자에게 1주일에 평균 1회 이상의 유급휴일을 주어야 한다.</t>
    <phoneticPr fontId="1" type="noConversion"/>
  </si>
  <si>
    <t>근로기준법 시행령 제30조(주휴일) 법 제55조에 따른 유급휴일은 1주 동안의 소정근로일을 개근한 자에게 주어야 한다.</t>
    <phoneticPr fontId="1" type="noConversion"/>
  </si>
  <si>
    <t xml:space="preserve">근로기준법 제18조(단시간근로자의 근로조건) </t>
    <phoneticPr fontId="1" type="noConversion"/>
  </si>
  <si>
    <t xml:space="preserve">① 단시간근로자의 근로조건은 그 사업장의 같은 종류의 업무에 종사하는 통상 근로자의 근로시간을 기준으로 </t>
    <phoneticPr fontId="1" type="noConversion"/>
  </si>
  <si>
    <t xml:space="preserve">    산정한 비율에 따라 결정되어야 한다.</t>
    <phoneticPr fontId="1" type="noConversion"/>
  </si>
  <si>
    <t>② 제1항에 따라 근로조건을 결정할 때에 기준이 되는 사항이나 그 밖에 필요한 사항은 대통령령으로 정한다.</t>
  </si>
  <si>
    <t xml:space="preserve">③ 4주 동안(4주 미만으로 근로하는 경우에는 그 기간)을 평균하여 1주 동안의 소정근로시간이 15시간 미만인 </t>
    <phoneticPr fontId="1" type="noConversion"/>
  </si>
  <si>
    <t xml:space="preserve">    근로자에 대하여는 제55조와 제60조를 적용하지 아니한다.</t>
    <phoneticPr fontId="1" type="noConversion"/>
  </si>
  <si>
    <t>활용의 필요성(구체적으로 작성 : 별지 작성 가능함)</t>
    <phoneticPr fontId="1" type="noConversion"/>
  </si>
  <si>
    <t>2023년 근로소득 간이세액표(제189조 관련)</t>
    <phoneticPr fontId="1" type="noConversion"/>
  </si>
  <si>
    <t>(단위: 원)</t>
  </si>
  <si>
    <t>월급여액(천원)</t>
  </si>
  <si>
    <t>공제대상가족의 수</t>
  </si>
  <si>
    <t>[비과세 및 학자금 제외］</t>
  </si>
  <si>
    <t>이상</t>
  </si>
  <si>
    <t>미만</t>
  </si>
  <si>
    <t>10,000원초과
14,000원 이하</t>
    <phoneticPr fontId="47" type="noConversion"/>
  </si>
  <si>
    <r>
      <t>(10,000,000원인 경우의 해당 세액) + (10,000,000원을 초과하는 금액 중 98%를 곱한 금액의 35% 상당액) + (</t>
    </r>
    <r>
      <rPr>
        <sz val="12"/>
        <color rgb="FFFF0000"/>
        <rFont val="HY신명조"/>
        <family val="1"/>
        <charset val="129"/>
      </rPr>
      <t>25,000원</t>
    </r>
    <r>
      <rPr>
        <sz val="11"/>
        <rFont val="HY신명조"/>
        <family val="1"/>
        <charset val="129"/>
      </rPr>
      <t>)</t>
    </r>
    <phoneticPr fontId="47" type="noConversion"/>
  </si>
  <si>
    <t>14,000천원 초과
28,000천원 이하</t>
    <phoneticPr fontId="47" type="noConversion"/>
  </si>
  <si>
    <r>
      <t xml:space="preserve">(1천만원인 경우의 해당세액) + </t>
    </r>
    <r>
      <rPr>
        <sz val="12"/>
        <color rgb="FFFF0000"/>
        <rFont val="HY신명조"/>
        <family val="1"/>
        <charset val="129"/>
      </rPr>
      <t>(1,397,000원)</t>
    </r>
    <r>
      <rPr>
        <sz val="11"/>
        <rFont val="HY신명조"/>
        <family val="1"/>
        <charset val="129"/>
      </rPr>
      <t xml:space="preserve"> + (14,000천원을 초과하는 금액 중 98퍼센트를 곱한 금액의 38퍼센트 상당액)</t>
    </r>
    <phoneticPr fontId="47" type="noConversion"/>
  </si>
  <si>
    <t>28,000천원 초과
30,000천원 이하</t>
    <phoneticPr fontId="47" type="noConversion"/>
  </si>
  <si>
    <r>
      <t xml:space="preserve">(10,000천원인 경우의 해당세액) + </t>
    </r>
    <r>
      <rPr>
        <sz val="12"/>
        <color rgb="FFFF0000"/>
        <rFont val="HY신명조"/>
        <family val="1"/>
        <charset val="129"/>
      </rPr>
      <t>(6,610,600원)</t>
    </r>
    <r>
      <rPr>
        <sz val="11"/>
        <rFont val="HY신명조"/>
        <family val="1"/>
        <charset val="129"/>
      </rPr>
      <t xml:space="preserve"> + (28,000천원을 초과하는 금액에 98퍼센트를 곱한 금액의 40퍼센트 상당액) </t>
    </r>
    <phoneticPr fontId="47" type="noConversion"/>
  </si>
  <si>
    <t>30,000천원 초과
45,000천원 이하</t>
    <phoneticPr fontId="47" type="noConversion"/>
  </si>
  <si>
    <r>
      <t xml:space="preserve">(10,000천원인 경우의 해당세액) + </t>
    </r>
    <r>
      <rPr>
        <sz val="12"/>
        <color rgb="FFFF0000"/>
        <rFont val="HY신명조"/>
        <family val="1"/>
        <charset val="129"/>
      </rPr>
      <t>(7,394,600원)</t>
    </r>
    <r>
      <rPr>
        <sz val="11"/>
        <rFont val="HY신명조"/>
        <family val="1"/>
        <charset val="129"/>
      </rPr>
      <t xml:space="preserve"> + (30,000천원을 초과하는 금액의 40퍼센트 상당액)</t>
    </r>
    <phoneticPr fontId="47" type="noConversion"/>
  </si>
  <si>
    <t>45,000천원 초과
87,000천원 이하</t>
    <phoneticPr fontId="47" type="noConversion"/>
  </si>
  <si>
    <r>
      <t xml:space="preserve">(10,000천원인 경우의 해당세액) + </t>
    </r>
    <r>
      <rPr>
        <sz val="12"/>
        <color rgb="FFFF0000"/>
        <rFont val="HY신명조"/>
        <family val="1"/>
        <charset val="129"/>
      </rPr>
      <t>(13,394,600원)</t>
    </r>
    <r>
      <rPr>
        <sz val="11"/>
        <rFont val="HY신명조"/>
        <family val="1"/>
        <charset val="129"/>
      </rPr>
      <t xml:space="preserve"> + (45,000천원을 초과하는 금액의 42퍼센트 상당액) </t>
    </r>
    <phoneticPr fontId="47" type="noConversion"/>
  </si>
  <si>
    <t>87,000천원 초과</t>
    <phoneticPr fontId="47" type="noConversion"/>
  </si>
  <si>
    <r>
      <t xml:space="preserve">(10,000천원인 경우의 해당세액) + </t>
    </r>
    <r>
      <rPr>
        <sz val="12"/>
        <color rgb="FFFF0000"/>
        <rFont val="HY신명조"/>
        <family val="1"/>
        <charset val="129"/>
      </rPr>
      <t>(31,034,600원)</t>
    </r>
    <r>
      <rPr>
        <sz val="11"/>
        <rFont val="HY신명조"/>
        <family val="1"/>
        <charset val="129"/>
      </rPr>
      <t xml:space="preserve"> + (87,000천원을 초과하는 금액의 45퍼센트 상당액)</t>
    </r>
    <phoneticPr fontId="47" type="noConversion"/>
  </si>
  <si>
    <t>자동입력</t>
    <phoneticPr fontId="1" type="noConversion"/>
  </si>
  <si>
    <t>[인건비 지급 과제 정보]-파란색 필드에 입력하세요</t>
    <phoneticPr fontId="1" type="noConversion"/>
  </si>
  <si>
    <t>과제정보</t>
    <phoneticPr fontId="1" type="noConversion"/>
  </si>
  <si>
    <t>최저임금검증(자동)</t>
    <phoneticPr fontId="1" type="noConversion"/>
  </si>
  <si>
    <t xml:space="preserve">-지원기관(지원사업) </t>
    <phoneticPr fontId="1" type="noConversion"/>
  </si>
  <si>
    <t xml:space="preserve">-지원기관(지원사업) </t>
    <phoneticPr fontId="1" type="noConversion"/>
  </si>
  <si>
    <t>:</t>
    <phoneticPr fontId="1" type="noConversion"/>
  </si>
  <si>
    <t xml:space="preserve">-지원기관(지원사업) </t>
    <phoneticPr fontId="1" type="noConversion"/>
  </si>
  <si>
    <t>:</t>
    <phoneticPr fontId="1" type="noConversion"/>
  </si>
  <si>
    <t>과제 5</t>
    <phoneticPr fontId="1" type="noConversion"/>
  </si>
  <si>
    <t>과제 6</t>
    <phoneticPr fontId="1" type="noConversion"/>
  </si>
  <si>
    <t>과제 7</t>
    <phoneticPr fontId="1" type="noConversion"/>
  </si>
  <si>
    <t>과제 8</t>
    <phoneticPr fontId="1" type="noConversion"/>
  </si>
  <si>
    <t>과제 9</t>
    <phoneticPr fontId="1" type="noConversion"/>
  </si>
  <si>
    <t>과제10</t>
    <phoneticPr fontId="1" type="noConversion"/>
  </si>
  <si>
    <t>담
당
업
무</t>
    <phoneticPr fontId="1" type="noConversion"/>
  </si>
  <si>
    <t>담
당
업
무</t>
    <phoneticPr fontId="1" type="noConversion"/>
  </si>
  <si>
    <t>- 과제수행기간</t>
    <phoneticPr fontId="1" type="noConversion"/>
  </si>
  <si>
    <t>- 지원금액</t>
    <phoneticPr fontId="1" type="noConversion"/>
  </si>
  <si>
    <t>- 총지급금액</t>
    <phoneticPr fontId="1" type="noConversion"/>
  </si>
  <si>
    <t>:</t>
    <phoneticPr fontId="1" type="noConversion"/>
  </si>
  <si>
    <t>- 과제수행기간</t>
    <phoneticPr fontId="1" type="noConversion"/>
  </si>
  <si>
    <t>~</t>
    <phoneticPr fontId="1" type="noConversion"/>
  </si>
  <si>
    <t>- 총지급금액</t>
    <phoneticPr fontId="1" type="noConversion"/>
  </si>
  <si>
    <t>~</t>
    <phoneticPr fontId="1" type="noConversion"/>
  </si>
  <si>
    <t>- 지원금액</t>
    <phoneticPr fontId="1" type="noConversion"/>
  </si>
  <si>
    <t xml:space="preserve">-지원기관(지원사업) </t>
    <phoneticPr fontId="1" type="noConversion"/>
  </si>
  <si>
    <t>- 과제수행기간</t>
    <phoneticPr fontId="1" type="noConversion"/>
  </si>
  <si>
    <t>부설연구소 연구자 ■ㆍ연구근접비원인력 □ 활용계획서</t>
    <phoneticPr fontId="1" type="noConversion"/>
  </si>
  <si>
    <t>■</t>
    <phoneticPr fontId="1" type="noConversion"/>
  </si>
  <si>
    <t>부설연구소 연구자 □ㆍ연구근접비원인력 ■ 활용계획서</t>
    <phoneticPr fontId="1" type="noConversion"/>
  </si>
  <si>
    <t>□</t>
    <phoneticPr fontId="1" type="noConversion"/>
  </si>
  <si>
    <r>
      <t xml:space="preserve">[기본정보] </t>
    </r>
    <r>
      <rPr>
        <b/>
        <sz val="11"/>
        <color rgb="FF0000FF"/>
        <rFont val="맑은 고딕"/>
        <family val="3"/>
        <charset val="129"/>
        <scheme val="minor"/>
      </rPr>
      <t>파란색 필드를 모두 입력해 주세요</t>
    </r>
    <phoneticPr fontId="1" type="noConversion"/>
  </si>
  <si>
    <t>지급시작일</t>
    <phoneticPr fontId="1" type="noConversion"/>
  </si>
  <si>
    <t>지급종료일</t>
    <phoneticPr fontId="1" type="noConversion"/>
  </si>
  <si>
    <t>010-1234-1234</t>
    <phoneticPr fontId="1" type="noConversion"/>
  </si>
  <si>
    <t>[근로계약 기간 내 급여정보] -</t>
    <phoneticPr fontId="1" type="noConversion"/>
  </si>
  <si>
    <t>1번과제</t>
    <phoneticPr fontId="1" type="noConversion"/>
  </si>
  <si>
    <t>2번과제</t>
  </si>
  <si>
    <t>3번과제</t>
  </si>
  <si>
    <r>
      <t xml:space="preserve">- 근로자가 받는 급여만 기재(2023년 최저임금 월 2,010,580원/시급 9,620원)
   </t>
    </r>
    <r>
      <rPr>
        <sz val="10"/>
        <color rgb="FFFF0000"/>
        <rFont val="맑은 고딕"/>
        <family val="3"/>
        <charset val="129"/>
        <scheme val="minor"/>
      </rPr>
      <t>(4대보험기관부담분 및 퇴직금 적립액은 포함하지 않습니다)</t>
    </r>
    <r>
      <rPr>
        <sz val="10"/>
        <color theme="1"/>
        <rFont val="맑은 고딕"/>
        <family val="3"/>
        <charset val="129"/>
        <scheme val="minor"/>
      </rPr>
      <t xml:space="preserve">
- 기간별 급여가 다른경우 기간별로 입력
- 급여가 일할되는 경우 구분에 "월"을 삭제
</t>
    </r>
    <r>
      <rPr>
        <sz val="10"/>
        <color rgb="FFFF0000"/>
        <rFont val="맑은 고딕"/>
        <family val="3"/>
        <charset val="129"/>
        <scheme val="minor"/>
      </rPr>
      <t xml:space="preserve">&lt;최저임금 검증란이 부적합으로 나오는 경우&gt; 
  ㆍ급여조정
  ㆍ근로시간 조정
  ㆍ출근일수 조정
   </t>
    </r>
    <phoneticPr fontId="1" type="noConversion"/>
  </si>
  <si>
    <t>1번과제</t>
  </si>
  <si>
    <t>M</t>
    <phoneticPr fontId="1" type="noConversion"/>
  </si>
  <si>
    <t>파란색 필드를 입력하세요!(숫자의 경우 숫자만 입력하세요.)</t>
    <phoneticPr fontId="1" type="noConversion"/>
  </si>
  <si>
    <t>급여 검증</t>
    <phoneticPr fontId="1" type="noConversion"/>
  </si>
  <si>
    <t>[편성액 일치가 나오도록 편성해 주세요]</t>
    <phoneticPr fontId="1" type="noConversion"/>
  </si>
  <si>
    <t>[참여과제 정보] : 참여과제 기본정보를 기재합니다</t>
    <phoneticPr fontId="1" type="noConversion"/>
  </si>
  <si>
    <t>[별도서식 2-1]</t>
    <phoneticPr fontId="1" type="noConversion"/>
  </si>
  <si>
    <t>서울시립대학교 총장(이하 “총장”이라 한다)과</t>
    <phoneticPr fontId="1" type="noConversion"/>
  </si>
  <si>
    <t>연구교수</t>
  </si>
  <si>
    <t>연구교수</t>
    <phoneticPr fontId="1" type="noConversion"/>
  </si>
  <si>
    <t>박사후연구원</t>
    <phoneticPr fontId="1" type="noConversion"/>
  </si>
  <si>
    <t>(임용대상자)</t>
  </si>
  <si>
    <t xml:space="preserve">(총      장)    </t>
    <phoneticPr fontId="1" type="noConversion"/>
  </si>
  <si>
    <t>제1조</t>
    <phoneticPr fontId="1" type="noConversion"/>
  </si>
  <si>
    <t>(계약당사자)</t>
  </si>
  <si>
    <t>서울시립대학교 총장</t>
    <phoneticPr fontId="1" type="noConversion"/>
  </si>
  <si>
    <t>:</t>
    <phoneticPr fontId="1" type="noConversion"/>
  </si>
  <si>
    <t>주민등록번호</t>
    <phoneticPr fontId="1" type="noConversion"/>
  </si>
  <si>
    <t>주            소</t>
    <phoneticPr fontId="1" type="noConversion"/>
  </si>
  <si>
    <t>성            명</t>
    <phoneticPr fontId="1" type="noConversion"/>
  </si>
  <si>
    <t>제2조</t>
    <phoneticPr fontId="1" type="noConversion"/>
  </si>
  <si>
    <t xml:space="preserve">(소속 및 계약기간) </t>
    <phoneticPr fontId="1" type="noConversion"/>
  </si>
  <si>
    <t>①</t>
  </si>
  <si>
    <t xml:space="preserve">“임용대상자”의 소속은  </t>
    <phoneticPr fontId="1" type="noConversion"/>
  </si>
  <si>
    <t>로 한다.</t>
    <phoneticPr fontId="1" type="noConversion"/>
  </si>
  <si>
    <t>②</t>
    <phoneticPr fontId="1" type="noConversion"/>
  </si>
  <si>
    <t xml:space="preserve">  계약기간은    </t>
    <phoneticPr fontId="1" type="noConversion"/>
  </si>
  <si>
    <t>로 한다.</t>
    <phoneticPr fontId="1" type="noConversion"/>
  </si>
  <si>
    <t>제3조</t>
    <phoneticPr fontId="1" type="noConversion"/>
  </si>
  <si>
    <t>(근무장소)</t>
    <phoneticPr fontId="1" type="noConversion"/>
  </si>
  <si>
    <t>①</t>
    <phoneticPr fontId="1" type="noConversion"/>
  </si>
  <si>
    <t>①</t>
    <phoneticPr fontId="1" type="noConversion"/>
  </si>
  <si>
    <t>“임용대상자”는 본교의 시설을 이용할 수 있다.</t>
    <phoneticPr fontId="1" type="noConversion"/>
  </si>
  <si>
    <t>소속기관장은 “임용대상자”에게 업무에 필요한 시설을 제공할 수 있다.</t>
  </si>
  <si>
    <t>③</t>
    <phoneticPr fontId="1" type="noConversion"/>
  </si>
  <si>
    <t>“임용대상자”의 근무장소는</t>
    <phoneticPr fontId="1" type="noConversion"/>
  </si>
  <si>
    <t>제4조</t>
    <phoneticPr fontId="1" type="noConversion"/>
  </si>
  <si>
    <t>(업무의 내용)</t>
    <phoneticPr fontId="1" type="noConversion"/>
  </si>
  <si>
    <t>제5조</t>
    <phoneticPr fontId="1" type="noConversion"/>
  </si>
  <si>
    <t xml:space="preserve">(소정근로시간)   </t>
    <phoneticPr fontId="1" type="noConversion"/>
  </si>
  <si>
    <t xml:space="preserve">(근무일 및 휴일)   </t>
    <phoneticPr fontId="1" type="noConversion"/>
  </si>
  <si>
    <t>제6조</t>
  </si>
  <si>
    <t>제7조</t>
  </si>
  <si>
    <t>(급여)</t>
    <phoneticPr fontId="1" type="noConversion"/>
  </si>
  <si>
    <t>"임용대상자"에게 지급할 보수는</t>
    <phoneticPr fontId="1" type="noConversion"/>
  </si>
  <si>
    <t>(별첨1 참고)으로 하며,상여금 등 별도의 수당은 지급하지 아니한다.</t>
    <phoneticPr fontId="1" type="noConversion"/>
  </si>
  <si>
    <t>②</t>
    <phoneticPr fontId="1" type="noConversion"/>
  </si>
  <si>
    <t>근무월 익월  7일 이내(휴일의 경우 전일 지급)</t>
    <phoneticPr fontId="1" type="noConversion"/>
  </si>
  <si>
    <t>④</t>
    <phoneticPr fontId="1" type="noConversion"/>
  </si>
  <si>
    <t xml:space="preserve">건강보험, 고용보험, 국민연금, 산업재해보상보험 등 사회보장성 보험료의 개인부담분 및 </t>
    <phoneticPr fontId="1" type="noConversion"/>
  </si>
  <si>
    <t>제세공과금은 제1항의 보수에 포함된다.</t>
    <phoneticPr fontId="1" type="noConversion"/>
  </si>
  <si>
    <t>⑤</t>
    <phoneticPr fontId="1" type="noConversion"/>
  </si>
  <si>
    <t>1년 이상 계속 근로한 경우 퇴직금을 지급하며, 최종 계약기간이 끝난 후 임용계약기간 중</t>
    <phoneticPr fontId="1" type="noConversion"/>
  </si>
  <si>
    <t>지급된 총보수액의 12분의 1에 해당하는 금액을 지급한다.</t>
    <phoneticPr fontId="1" type="noConversion"/>
  </si>
  <si>
    <t>제8조</t>
    <phoneticPr fontId="1" type="noConversion"/>
  </si>
  <si>
    <t>(복무)</t>
    <phoneticPr fontId="1" type="noConversion"/>
  </si>
  <si>
    <t>①</t>
    <phoneticPr fontId="1" type="noConversion"/>
  </si>
  <si>
    <t>①</t>
    <phoneticPr fontId="1" type="noConversion"/>
  </si>
  <si>
    <t xml:space="preserve">임용대상자”는 “총장”이 지정하는 기관에 근무하여야 하며, 소속기관의 연구과제에 </t>
    <phoneticPr fontId="1" type="noConversion"/>
  </si>
  <si>
    <t>상근으로 참여하여야 한다.</t>
    <phoneticPr fontId="1" type="noConversion"/>
  </si>
  <si>
    <t>②</t>
    <phoneticPr fontId="1" type="noConversion"/>
  </si>
  <si>
    <t>임용대상자”는 본교 규정 및 교원과 관련된 법 등 관계 규정을 준수하여야 한다.</t>
    <phoneticPr fontId="1" type="noConversion"/>
  </si>
  <si>
    <t>③</t>
    <phoneticPr fontId="1" type="noConversion"/>
  </si>
  <si>
    <t>임용대상자”는 “총장”의 사전승인 없이 본교 및 타 기관에 임의 출강할 수 없으며,</t>
    <phoneticPr fontId="1" type="noConversion"/>
  </si>
  <si>
    <t>타 기관의 연구업무를 수행해서는 아니 된다.</t>
    <phoneticPr fontId="1" type="noConversion"/>
  </si>
  <si>
    <t>④</t>
    <phoneticPr fontId="1" type="noConversion"/>
  </si>
  <si>
    <t>“임용대상자”는 직무와 관련하여 취득한 비밀은 임용계약기간 중 또는 임용계약기간</t>
    <phoneticPr fontId="1" type="noConversion"/>
  </si>
  <si>
    <t xml:space="preserve"> 종료 후에도 이를 누설하여서는 아니 된다.</t>
    <phoneticPr fontId="1" type="noConversion"/>
  </si>
  <si>
    <t>제9조</t>
    <phoneticPr fontId="1" type="noConversion"/>
  </si>
  <si>
    <t>(연구결과의 귀속 등)</t>
    <phoneticPr fontId="1" type="noConversion"/>
  </si>
  <si>
    <t>①</t>
    <phoneticPr fontId="1" type="noConversion"/>
  </si>
  <si>
    <t>“임용대상자”가 “총장”의 소속기관에서 복무하는 동안 발생한 연구의 결과는</t>
    <phoneticPr fontId="1" type="noConversion"/>
  </si>
  <si>
    <t>“총장”에 귀속한다.</t>
    <phoneticPr fontId="1" type="noConversion"/>
  </si>
  <si>
    <t>②</t>
    <phoneticPr fontId="1" type="noConversion"/>
  </si>
  <si>
    <t>임용계약기간 중 “임용대상자”는 자신의 명의로 연구결과를 발표할 경우 “총장”에</t>
    <phoneticPr fontId="1" type="noConversion"/>
  </si>
  <si>
    <t>소속함을 명시하여야 한다.</t>
    <phoneticPr fontId="1" type="noConversion"/>
  </si>
  <si>
    <t>(재임용 및 절차)</t>
    <phoneticPr fontId="1" type="noConversion"/>
  </si>
  <si>
    <t>“임용대상자”가 “총장”의 소속기관에서 복무하는 동안 발생한 연구의 결과는</t>
    <phoneticPr fontId="1" type="noConversion"/>
  </si>
  <si>
    <t>소속함을 명시하여야 한다.</t>
    <phoneticPr fontId="1" type="noConversion"/>
  </si>
  <si>
    <t>제11조</t>
    <phoneticPr fontId="1" type="noConversion"/>
  </si>
  <si>
    <t>(계약의 해지)</t>
    <phoneticPr fontId="1" type="noConversion"/>
  </si>
  <si>
    <t>2.</t>
  </si>
  <si>
    <r>
      <rPr>
        <sz val="10"/>
        <color theme="1"/>
        <rFont val="함초롬바탕"/>
        <family val="1"/>
        <charset val="129"/>
      </rPr>
      <t>｢</t>
    </r>
    <r>
      <rPr>
        <sz val="10"/>
        <color theme="1"/>
        <rFont val="HY견명조"/>
        <family val="1"/>
        <charset val="129"/>
      </rPr>
      <t>서울시립대학교 비전임교원 임용규정</t>
    </r>
    <r>
      <rPr>
        <sz val="10"/>
        <color theme="1"/>
        <rFont val="함초롬바탕"/>
        <family val="1"/>
        <charset val="129"/>
      </rPr>
      <t>｣</t>
    </r>
    <r>
      <rPr>
        <sz val="10"/>
        <color theme="1"/>
        <rFont val="HY견명조"/>
        <family val="1"/>
        <charset val="129"/>
      </rPr>
      <t xml:space="preserve"> 또는 이 계약서에서 정한 사항을 위반한 경우</t>
    </r>
    <phoneticPr fontId="1" type="noConversion"/>
  </si>
  <si>
    <t>정당한 사유 없이 “총장” 또는 소속기관장의 지시를 거부한 경우</t>
    <phoneticPr fontId="1" type="noConversion"/>
  </si>
  <si>
    <t>연구 실적이 부진한 경우</t>
    <phoneticPr fontId="1" type="noConversion"/>
  </si>
  <si>
    <t xml:space="preserve">직무를 수행하는 데 필요한 자격증의 효력이 상실되거나 면허가 취소되어 담당 직무를 </t>
    <phoneticPr fontId="1" type="noConversion"/>
  </si>
  <si>
    <t>수행할 수 없게 된 경우</t>
    <phoneticPr fontId="1" type="noConversion"/>
  </si>
  <si>
    <t>5.</t>
  </si>
  <si>
    <t>기타 연구교수로서의 품위를 현저히 손상하거나 본교의 명예를 현저히 훼손한 경우</t>
    <phoneticPr fontId="1" type="noConversion"/>
  </si>
  <si>
    <t>제12조</t>
    <phoneticPr fontId="1" type="noConversion"/>
  </si>
  <si>
    <t>(기타)</t>
    <phoneticPr fontId="1" type="noConversion"/>
  </si>
  <si>
    <t>이 계약서는 2통을 작성하여 “총장”과 “임용대상자”가 각각 1통씩 보관한다.</t>
    <phoneticPr fontId="1" type="noConversion"/>
  </si>
  <si>
    <t>②</t>
    <phoneticPr fontId="1" type="noConversion"/>
  </si>
  <si>
    <t>이 계약에 정함이 없는 사항은 근로기준법령에 의한다.</t>
    <phoneticPr fontId="1" type="noConversion"/>
  </si>
  <si>
    <t>"총   장"</t>
    <phoneticPr fontId="1" type="noConversion"/>
  </si>
  <si>
    <t>성 명  :</t>
    <phoneticPr fontId="1" type="noConversion"/>
  </si>
  <si>
    <t xml:space="preserve"> (인/사인)</t>
    <phoneticPr fontId="1" type="noConversion"/>
  </si>
  <si>
    <t>서울시립대학교 총장</t>
    <phoneticPr fontId="1" type="noConversion"/>
  </si>
  <si>
    <t xml:space="preserve"> (직인)</t>
    <phoneticPr fontId="1" type="noConversion"/>
  </si>
  <si>
    <t>"임용대상자"</t>
    <phoneticPr fontId="1" type="noConversion"/>
  </si>
  <si>
    <t>원용걸</t>
    <phoneticPr fontId="1" type="noConversion"/>
  </si>
  <si>
    <t>[별지서식 2]</t>
    <phoneticPr fontId="1" type="noConversion"/>
  </si>
  <si>
    <t>연구교수 활용계획서</t>
    <phoneticPr fontId="1" type="noConversion"/>
  </si>
  <si>
    <t>박사후연구원 활용계획서</t>
    <phoneticPr fontId="1" type="noConversion"/>
  </si>
  <si>
    <t>소속기관</t>
    <phoneticPr fontId="1" type="noConversion"/>
  </si>
  <si>
    <t>공동연구</t>
    <phoneticPr fontId="1" type="noConversion"/>
  </si>
  <si>
    <t>공동연구</t>
    <phoneticPr fontId="1" type="noConversion"/>
  </si>
  <si>
    <t>위와 같이 제출합니다.</t>
    <phoneticPr fontId="1" type="noConversion"/>
  </si>
  <si>
    <t>소속기관장</t>
    <phoneticPr fontId="1" type="noConversion"/>
  </si>
  <si>
    <t xml:space="preserve">“총장”은 “임용대상자”에게 다음 각 호의 1에 해당하는 사유가 있는 경우 </t>
    <phoneticPr fontId="1" type="noConversion"/>
  </si>
  <si>
    <t>임용대상자”의 임용계약을 해지할 수 있다.</t>
    <phoneticPr fontId="1" type="noConversion"/>
  </si>
  <si>
    <t>제10조</t>
    <phoneticPr fontId="1" type="noConversion"/>
  </si>
  <si>
    <t>도시과학대학 교통공학과</t>
    <phoneticPr fontId="1" type="noConversion"/>
  </si>
  <si>
    <t>홍길동</t>
    <phoneticPr fontId="1" type="noConversion"/>
  </si>
  <si>
    <t>주소는 여기</t>
    <phoneticPr fontId="1" type="noConversion"/>
  </si>
  <si>
    <t>제1공학과</t>
    <phoneticPr fontId="1" type="noConversion"/>
  </si>
  <si>
    <t>연구1</t>
    <phoneticPr fontId="1" type="noConversion"/>
  </si>
  <si>
    <t>연구2</t>
    <phoneticPr fontId="1" type="noConversion"/>
  </si>
  <si>
    <t>연구3</t>
    <phoneticPr fontId="1" type="noConversion"/>
  </si>
  <si>
    <t>외국인 고용보험 가입X
(임의가입가능)
주당 15시간 미만근로
(국민X, 건강x)</t>
    <phoneticPr fontId="1" type="noConversion"/>
  </si>
  <si>
    <t>월 인건비 목표값 찾기</t>
    <phoneticPr fontId="1" type="noConversion"/>
  </si>
  <si>
    <t xml:space="preserve">[입력방법 Guide] </t>
    <phoneticPr fontId="1" type="noConversion"/>
  </si>
  <si>
    <t>① 지급가능한 인건비 예산을 입력하면 월별 편성금액을 산출합니다.
② 편성가능 예산액, 참여개월수, 퇴직금 적립 여부를 입력하면 월급여가 자동 산출됩니다.</t>
    <phoneticPr fontId="1" type="noConversion"/>
  </si>
  <si>
    <t>편성가능 예산액</t>
    <phoneticPr fontId="1" type="noConversion"/>
  </si>
  <si>
    <t>월급여</t>
    <phoneticPr fontId="1" type="noConversion"/>
  </si>
  <si>
    <t>기관부담분(월)</t>
    <phoneticPr fontId="1" type="noConversion"/>
  </si>
  <si>
    <t>산출예산액</t>
    <phoneticPr fontId="1" type="noConversion"/>
  </si>
  <si>
    <t>인건비 실수령액 모의계산</t>
    <phoneticPr fontId="1" type="noConversion"/>
  </si>
  <si>
    <t>실제 지급액과 다소 차이가 있을수 있이며, 근로시간과, 월급여를 입력하면 나머지는 자동으로 계산됩니다.
(기본정보를 입력했다면 자동계산됩니다/기본정보를 입력하지 않았다면 노란색 필드를 입력하세요)</t>
    <phoneticPr fontId="1" type="noConversion"/>
  </si>
  <si>
    <t>구분</t>
    <phoneticPr fontId="1" type="noConversion"/>
  </si>
  <si>
    <t>내역</t>
    <phoneticPr fontId="1" type="noConversion"/>
  </si>
  <si>
    <t>비고</t>
    <phoneticPr fontId="1" type="noConversion"/>
  </si>
  <si>
    <t>근로계약서상 주당 근로시간</t>
    <phoneticPr fontId="1" type="noConversion"/>
  </si>
  <si>
    <t>시간</t>
    <phoneticPr fontId="1" type="noConversion"/>
  </si>
  <si>
    <t>외국인의 경우
국적에 따란 국민연금 가입이 
선택적으로 처리되며
고용보험은 임의가입으로
대부분 가입하지 않습니다.</t>
    <phoneticPr fontId="1" type="noConversion"/>
  </si>
  <si>
    <t>근로계약서상 월 급여</t>
    <phoneticPr fontId="1" type="noConversion"/>
  </si>
  <si>
    <t>원</t>
    <phoneticPr fontId="1" type="noConversion"/>
  </si>
  <si>
    <t>국민연금</t>
    <phoneticPr fontId="1" type="noConversion"/>
  </si>
  <si>
    <t>건강보험</t>
    <phoneticPr fontId="1" type="noConversion"/>
  </si>
  <si>
    <t>장기요양보험</t>
    <phoneticPr fontId="1" type="noConversion"/>
  </si>
  <si>
    <t>고용보험</t>
    <phoneticPr fontId="1" type="noConversion"/>
  </si>
  <si>
    <t>일</t>
    <phoneticPr fontId="1" type="noConversion"/>
  </si>
  <si>
    <t>소득세</t>
    <phoneticPr fontId="1" type="noConversion"/>
  </si>
  <si>
    <t>주민세</t>
    <phoneticPr fontId="1" type="noConversion"/>
  </si>
  <si>
    <t>일</t>
    <phoneticPr fontId="1" type="noConversion"/>
  </si>
  <si>
    <t>공제액합계</t>
    <phoneticPr fontId="1" type="noConversion"/>
  </si>
  <si>
    <t>차인지급액(실수령액)</t>
    <phoneticPr fontId="1" type="noConversion"/>
  </si>
  <si>
    <t>원</t>
    <phoneticPr fontId="1" type="noConversion"/>
  </si>
  <si>
    <t>작성방법</t>
    <phoneticPr fontId="1" type="noConversion"/>
  </si>
  <si>
    <t xml:space="preserve">[Guide 1단계] </t>
    <phoneticPr fontId="1" type="noConversion"/>
  </si>
  <si>
    <t>① 기본정보 시트와 과제정보 시트에 근로계약 기초 자료를 입력합니다
② 입력된 정보를 토대로 활용계획서, 근로계약서, 별첨, 인건비계산 시트가 자동 작성됩니다.
③ 작성된 내역을 확인 한 후 수정사항이 없으면, 소속 부서로 제출하시면 됩니다.</t>
    <phoneticPr fontId="1" type="noConversion"/>
  </si>
  <si>
    <t>[Guide 2단계]  기본정보 시트 작성방법</t>
    <phoneticPr fontId="1" type="noConversion"/>
  </si>
  <si>
    <t>① 세부내역란의 파란색 필드를 작성합니다.(회색필드는 작성하지 않습니다.)
② 4대보험은 근로자의 나이(근로시작일 기준), 내국인/외국인 여부, 근로시간에 따라 자동으로
   입력이 됩니다.
   다만, 고용보험의 경우 외국인 근로자는 기본설정값이 N이므로 가입을 원하실 경우 Y로 체크
   하시면 됩니다.
   (외국인 근로자는 고용종료 또는 중도퇴사시 발급 받는 비자 유효기간도 소멸되어 본국으로 
   돌아가는 경우가 대부분으로 고용가입 실익이 없어 보통의 경우 가입하지 않습니다.)  
   국민연금은 만60세 이상 근로자는 가입되지 않습니다.
   주당 근로시간이 15시간 미만인 경우 국민연금, 건강보험은 가입되지 않습니다.(가입불가)
③ 퇴직금은 1년이상 근로시 인건비 지급액의 총1/12을 지급합니다.
   (단, 주당 근로시간이 15시간 미만인 경우 1년 이상 근로하여도 퇴직금 지급하지 않습니다.)
   근로기간 및 근로시간에 따라 적립/적립안함 선택하시면 됩니다.</t>
    <phoneticPr fontId="1" type="noConversion"/>
  </si>
  <si>
    <t>[Guide 3단계]  과제정보 시트 작성방법</t>
    <phoneticPr fontId="1" type="noConversion"/>
  </si>
  <si>
    <t>① 파란색 필드를 작성합니다.
② 근로기간내 급여 정보
    ㆍ기간별 급여가 다른경우, 기간별로 급여를 입력합니다.(본인 급여만 입력)
       최저임금검증란이 "적합"으로 표시되어야 올바른 급여입니다.
       부적합으로 표기 되는경우, 주당 근로시간 대비 급여액이 부족한 것이므로 급여를 높이거나, 
       근로일수 또는 근로시간을 조정하여 적합이 되도록 편성하시면 되겠습니다.
       2023년 최저임금은 주40시간 근로시 월 2,010,580원/시급 9,620원 입니다
       ※ 인건비 예산에 따른 월인건비 산출 "월인건비(목표값)" 시트에서 자동계산 제공
③ 참여과제 정보
    ㆍ 인건비를 지급할 과제 정보를 입력합니다.
④ 인건비 지급과제 정보
    ㆍ 인건비를 지급할 과제에서 지급할 금액을 입력합니다.(본인 급여만 입력)
    ㆍ 근로계약 기간내 급여와, 과제별 편성 급여가 일치하면 급여검증란에 "편성액 일치"로 
        표기가 됩니다. 편성액 불일치가 나오는 경우 기간별 월급여와 기간별 과제편성액을
        확인해 보시면 됩니다.</t>
    <phoneticPr fontId="1" type="noConversion"/>
  </si>
  <si>
    <t>[Guide 4단계]  개인 실수령액 확인</t>
    <phoneticPr fontId="1" type="noConversion"/>
  </si>
  <si>
    <t>실제로 통장에 입금되는 금액을 확인하고 싶으신 경우 
"개인수령액(시뮬레이션)시트에서 확인해 보실 수 있습니다.</t>
    <phoneticPr fontId="1" type="noConversion"/>
  </si>
  <si>
    <t>[Guide 5단계]  작성법 관련 문의</t>
    <phoneticPr fontId="1" type="noConversion"/>
  </si>
  <si>
    <t>ㆍ 작성법 관련 문의 및 서식 오류 알림
   산학협력단 박영옥 (02-6490-6393) / oki0909@uos.ac.kr</t>
    <phoneticPr fontId="1" type="noConversion"/>
  </si>
  <si>
    <t>※ 양식배포일 : 2023. 05.08</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</si>
</sst>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41" formatCode="_-* #,##0_-;\-* #,##0_-;_-* &quot;-&quot;_-;_-@_-"/>
    <numFmt numFmtId="176" formatCode="####&quot;년&quot;##&quot;월&quot;##&quot;일부터&quot;"/>
    <numFmt numFmtId="177" formatCode="####&quot;년&quot;##&quot;월&quot;##&quot;일까지&quot;"/>
    <numFmt numFmtId="178" formatCode="####&quot;년  &quot;##&quot;월  &quot;##&quot;일&quot;"/>
    <numFmt numFmtId="179" formatCode="####&quot;-&quot;##&quot;-&quot;##"/>
    <numFmt numFmtId="180" formatCode="####&quot;.&quot;##&quot;.&quot;##"/>
    <numFmt numFmtId="181" formatCode="#,##0_ "/>
    <numFmt numFmtId="182" formatCode="##&quot;시&quot;##&quot;분 부터&quot;"/>
    <numFmt numFmtId="183" formatCode="##&quot;:&quot;##"/>
    <numFmt numFmtId="184" formatCode="##&quot;:&quot;##&quot;)&quot;"/>
    <numFmt numFmtId="185" formatCode="#,###,###&quot;원&quot;"/>
    <numFmt numFmtId="186" formatCode="######&quot;-&quot;#######"/>
    <numFmt numFmtId="187" formatCode="###,###,###,###&quot;원&quot;"/>
    <numFmt numFmtId="188" formatCode="0.000%"/>
    <numFmt numFmtId="189" formatCode="_-* #,##0_-;\-* #,##0_-;_-* &quot;-&quot;??_-;_-@_-"/>
    <numFmt numFmtId="190" formatCode="h:mm;@"/>
    <numFmt numFmtId="191" formatCode="0_ "/>
    <numFmt numFmtId="192" formatCode="#,##0.0_ "/>
    <numFmt numFmtId="193" formatCode="0.00_ "/>
  </numFmts>
  <fonts count="54">
    <font>
      <sz val="11"/>
      <color theme="1"/>
      <name val="맑은 고딕"/>
      <family val="2"/>
      <charset val="129"/>
      <scheme val="minor"/>
    </font>
    <font>
      <sz val="8"/>
      <name val="맑은 고딕"/>
      <family val="2"/>
      <charset val="129"/>
      <scheme val="minor"/>
    </font>
    <font>
      <sz val="10"/>
      <color theme="1"/>
      <name val="HY견명조"/>
      <family val="1"/>
      <charset val="129"/>
    </font>
    <font>
      <sz val="10"/>
      <name val="HY견명조"/>
      <family val="1"/>
      <charset val="129"/>
    </font>
    <font>
      <sz val="10"/>
      <color rgb="FF0000FF"/>
      <name val="HY견명조"/>
      <family val="1"/>
      <charset val="129"/>
    </font>
    <font>
      <sz val="11"/>
      <color theme="1"/>
      <name val="맑은 고딕"/>
      <family val="2"/>
      <charset val="129"/>
      <scheme val="minor"/>
    </font>
    <font>
      <b/>
      <sz val="11"/>
      <color rgb="FF0000FF"/>
      <name val="맑은 고딕"/>
      <family val="3"/>
      <charset val="129"/>
      <scheme val="minor"/>
    </font>
    <font>
      <sz val="10"/>
      <color theme="1"/>
      <name val="맑은 고딕"/>
      <family val="2"/>
      <charset val="129"/>
      <scheme val="minor"/>
    </font>
    <font>
      <sz val="11"/>
      <color theme="1"/>
      <name val="HY견명조"/>
      <family val="1"/>
      <charset val="129"/>
    </font>
    <font>
      <sz val="9"/>
      <color theme="1"/>
      <name val="HY견명조"/>
      <family val="1"/>
      <charset val="129"/>
    </font>
    <font>
      <b/>
      <sz val="11"/>
      <color theme="1"/>
      <name val="맑은 고딕"/>
      <family val="3"/>
      <charset val="129"/>
      <scheme val="minor"/>
    </font>
    <font>
      <b/>
      <sz val="16"/>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0"/>
      <color rgb="FF0000FF"/>
      <name val="맑은 고딕"/>
      <family val="3"/>
      <charset val="129"/>
      <scheme val="minor"/>
    </font>
    <font>
      <b/>
      <sz val="15"/>
      <color theme="1"/>
      <name val="HY견명조"/>
      <family val="1"/>
      <charset val="129"/>
    </font>
    <font>
      <b/>
      <sz val="14"/>
      <color theme="1"/>
      <name val="HY견명조"/>
      <family val="1"/>
      <charset val="129"/>
    </font>
    <font>
      <sz val="10"/>
      <color rgb="FFFF0000"/>
      <name val="맑은 고딕"/>
      <family val="3"/>
      <charset val="129"/>
      <scheme val="minor"/>
    </font>
    <font>
      <b/>
      <sz val="14"/>
      <color theme="1"/>
      <name val="고딕"/>
      <family val="3"/>
      <charset val="129"/>
    </font>
    <font>
      <u/>
      <sz val="11"/>
      <color theme="1"/>
      <name val="맑은 고딕"/>
      <family val="2"/>
      <charset val="129"/>
      <scheme val="minor"/>
    </font>
    <font>
      <sz val="10"/>
      <color theme="1"/>
      <name val="신명조"/>
      <family val="3"/>
      <charset val="129"/>
    </font>
    <font>
      <u/>
      <sz val="10"/>
      <color theme="1"/>
      <name val="신명조"/>
      <family val="3"/>
      <charset val="129"/>
    </font>
    <font>
      <b/>
      <sz val="15"/>
      <color theme="1"/>
      <name val="신명조"/>
      <family val="3"/>
      <charset val="129"/>
    </font>
    <font>
      <b/>
      <sz val="10"/>
      <color theme="1"/>
      <name val="신명조"/>
      <family val="3"/>
      <charset val="129"/>
    </font>
    <font>
      <b/>
      <sz val="15"/>
      <color theme="1"/>
      <name val="맑은 고딕"/>
      <family val="3"/>
      <charset val="129"/>
      <scheme val="minor"/>
    </font>
    <font>
      <sz val="10"/>
      <color rgb="FFFF0000"/>
      <name val="HY견명조"/>
      <family val="1"/>
      <charset val="129"/>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sz val="14"/>
      <color theme="1"/>
      <name val="맑은 고딕"/>
      <family val="3"/>
      <charset val="129"/>
      <scheme val="minor"/>
    </font>
    <font>
      <b/>
      <sz val="12"/>
      <color theme="1"/>
      <name val="맑은 고딕"/>
      <family val="3"/>
      <charset val="129"/>
      <scheme val="minor"/>
    </font>
    <font>
      <b/>
      <sz val="18"/>
      <color theme="1"/>
      <name val="돋움"/>
      <family val="1"/>
      <charset val="129"/>
    </font>
    <font>
      <b/>
      <sz val="24"/>
      <color theme="1"/>
      <name val="HY헤드라인M"/>
      <family val="1"/>
      <charset val="129"/>
    </font>
    <font>
      <b/>
      <sz val="18"/>
      <color theme="1"/>
      <name val="돋움"/>
      <family val="3"/>
      <charset val="129"/>
    </font>
    <font>
      <sz val="18"/>
      <color theme="1"/>
      <name val="HY헤드라인M"/>
      <family val="1"/>
      <charset val="129"/>
    </font>
    <font>
      <sz val="12"/>
      <color theme="1"/>
      <name val="굴림"/>
      <family val="3"/>
      <charset val="129"/>
    </font>
    <font>
      <b/>
      <sz val="12"/>
      <color rgb="FF009900"/>
      <name val="맑은 고딕"/>
      <family val="3"/>
      <charset val="129"/>
      <scheme val="minor"/>
    </font>
    <font>
      <sz val="12"/>
      <color theme="1"/>
      <name val="맑은 고딕"/>
      <family val="3"/>
      <charset val="129"/>
      <scheme val="minor"/>
    </font>
    <font>
      <b/>
      <sz val="12"/>
      <color rgb="FFFF0000"/>
      <name val="맑은 고딕"/>
      <family val="3"/>
      <charset val="129"/>
      <scheme val="minor"/>
    </font>
    <font>
      <sz val="12"/>
      <color rgb="FFFF0000"/>
      <name val="맑은 고딕"/>
      <family val="3"/>
      <charset val="129"/>
      <scheme val="minor"/>
    </font>
    <font>
      <sz val="11"/>
      <color theme="1"/>
      <name val="맑은 고딕"/>
      <family val="3"/>
      <charset val="129"/>
      <scheme val="minor"/>
    </font>
    <font>
      <sz val="9"/>
      <color theme="1"/>
      <name val="Tahoma"/>
      <family val="2"/>
    </font>
    <font>
      <b/>
      <sz val="10"/>
      <color rgb="FF0000FF"/>
      <name val="신명조"/>
      <family val="3"/>
      <charset val="129"/>
    </font>
    <font>
      <sz val="14"/>
      <color theme="1"/>
      <name val="HY신명조"/>
      <family val="1"/>
      <charset val="129"/>
    </font>
    <font>
      <sz val="10"/>
      <color theme="1"/>
      <name val="HY신명조"/>
      <family val="1"/>
      <charset val="129"/>
    </font>
    <font>
      <sz val="11"/>
      <name val="HY신명조"/>
      <family val="1"/>
      <charset val="129"/>
    </font>
    <font>
      <sz val="8"/>
      <name val="바탕체"/>
      <family val="1"/>
      <charset val="129"/>
    </font>
    <font>
      <sz val="12"/>
      <color rgb="FFFF0000"/>
      <name val="HY신명조"/>
      <family val="1"/>
      <charset val="129"/>
    </font>
    <font>
      <sz val="11"/>
      <color rgb="FFFF0000"/>
      <name val="맑은 고딕"/>
      <family val="2"/>
      <charset val="129"/>
      <scheme val="minor"/>
    </font>
    <font>
      <sz val="10"/>
      <color rgb="FF0000FF"/>
      <name val="맑은 고딕"/>
      <family val="3"/>
      <charset val="129"/>
      <scheme val="minor"/>
    </font>
    <font>
      <sz val="11"/>
      <color rgb="FF0000FF"/>
      <name val="맑은 고딕"/>
      <family val="3"/>
      <charset val="129"/>
      <scheme val="minor"/>
    </font>
    <font>
      <b/>
      <sz val="12"/>
      <color rgb="FF0000FF"/>
      <name val="맑은 고딕"/>
      <family val="3"/>
      <charset val="129"/>
      <scheme val="minor"/>
    </font>
    <font>
      <sz val="10"/>
      <color theme="1"/>
      <name val="함초롬바탕"/>
      <family val="1"/>
      <charset val="129"/>
    </font>
  </fonts>
  <fills count="13">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9FF99"/>
        <bgColor indexed="64"/>
      </patternFill>
    </fill>
    <fill>
      <patternFill patternType="solid">
        <fgColor theme="0" tint="-0.14999847407452621"/>
        <bgColor indexed="64"/>
      </patternFill>
    </fill>
    <fill>
      <patternFill patternType="solid">
        <fgColor rgb="FFFFFFFF"/>
        <bgColor indexed="64"/>
      </patternFill>
    </fill>
    <fill>
      <patternFill patternType="solid">
        <fgColor theme="8" tint="0.7999816888943144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ck">
        <color rgb="FF7030A0"/>
      </left>
      <right/>
      <top style="thick">
        <color rgb="FF7030A0"/>
      </top>
      <bottom/>
      <diagonal/>
    </border>
    <border>
      <left/>
      <right/>
      <top style="thick">
        <color rgb="FF7030A0"/>
      </top>
      <bottom/>
      <diagonal/>
    </border>
    <border>
      <left/>
      <right style="thick">
        <color rgb="FF7030A0"/>
      </right>
      <top style="thick">
        <color rgb="FF7030A0"/>
      </top>
      <bottom/>
      <diagonal/>
    </border>
    <border>
      <left style="thick">
        <color rgb="FF7030A0"/>
      </left>
      <right/>
      <top/>
      <bottom/>
      <diagonal/>
    </border>
    <border>
      <left/>
      <right style="thick">
        <color rgb="FF7030A0"/>
      </right>
      <top/>
      <bottom/>
      <diagonal/>
    </border>
    <border>
      <left style="thick">
        <color rgb="FF7030A0"/>
      </left>
      <right/>
      <top/>
      <bottom style="thick">
        <color rgb="FF7030A0"/>
      </bottom>
      <diagonal/>
    </border>
    <border>
      <left/>
      <right/>
      <top/>
      <bottom style="thick">
        <color rgb="FF7030A0"/>
      </bottom>
      <diagonal/>
    </border>
    <border>
      <left/>
      <right style="thick">
        <color rgb="FF7030A0"/>
      </right>
      <top/>
      <bottom style="thick">
        <color rgb="FF7030A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top style="thin">
        <color auto="1"/>
      </top>
      <bottom style="hair">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0" fontId="5" fillId="0" borderId="0">
      <alignment vertical="center"/>
    </xf>
    <xf numFmtId="0" fontId="41" fillId="0" borderId="0">
      <alignment vertical="center"/>
    </xf>
  </cellStyleXfs>
  <cellXfs count="524">
    <xf numFmtId="0" fontId="0" fillId="0" borderId="0" xfId="0">
      <alignment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left" vertical="center" wrapText="1" shrinkToFit="1"/>
    </xf>
    <xf numFmtId="0" fontId="2" fillId="0" borderId="0" xfId="0" applyFont="1" applyAlignment="1">
      <alignment vertical="center" wrapText="1" shrinkToFit="1"/>
    </xf>
    <xf numFmtId="0" fontId="4" fillId="0" borderId="0" xfId="0" applyFont="1" applyAlignment="1">
      <alignment horizontal="center" vertical="center" wrapText="1" shrinkToFit="1"/>
    </xf>
    <xf numFmtId="0" fontId="4" fillId="0" borderId="0" xfId="0" applyFont="1" applyAlignment="1">
      <alignment horizontal="right" vertical="center" wrapText="1" shrinkToFit="1"/>
    </xf>
    <xf numFmtId="0" fontId="2" fillId="0" borderId="0" xfId="0" applyFont="1">
      <alignment vertical="center"/>
    </xf>
    <xf numFmtId="20" fontId="2" fillId="0" borderId="0" xfId="0" applyNumberFormat="1" applyFont="1" applyAlignment="1">
      <alignment horizontal="center" vertical="center" wrapText="1" shrinkToFit="1"/>
    </xf>
    <xf numFmtId="0" fontId="2" fillId="0" borderId="0" xfId="0" quotePrefix="1" applyFont="1">
      <alignment vertical="center"/>
    </xf>
    <xf numFmtId="0" fontId="2" fillId="0" borderId="1" xfId="0" applyFont="1" applyBorder="1" applyAlignment="1">
      <alignment horizontal="center" vertical="center"/>
    </xf>
    <xf numFmtId="0" fontId="11" fillId="0" borderId="0" xfId="0" applyFont="1">
      <alignment vertical="center"/>
    </xf>
    <xf numFmtId="0" fontId="11" fillId="0" borderId="0" xfId="0" applyFont="1" applyAlignment="1">
      <alignment vertical="center"/>
    </xf>
    <xf numFmtId="0" fontId="11" fillId="0" borderId="0" xfId="0" applyFont="1" applyAlignment="1">
      <alignment horizontal="center" vertical="center"/>
    </xf>
    <xf numFmtId="180" fontId="9" fillId="0" borderId="0" xfId="0" applyNumberFormat="1" applyFont="1" applyBorder="1" applyAlignment="1">
      <alignment horizontal="center" vertical="center" shrinkToFit="1"/>
    </xf>
    <xf numFmtId="0" fontId="2" fillId="0" borderId="0" xfId="0" applyFont="1" applyBorder="1">
      <alignment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8" fillId="0" borderId="0" xfId="0" applyFont="1">
      <alignment vertical="center"/>
    </xf>
    <xf numFmtId="0" fontId="2" fillId="0" borderId="0" xfId="0" quotePrefix="1" applyFont="1" applyAlignment="1">
      <alignment horizontal="center" vertical="center"/>
    </xf>
    <xf numFmtId="0" fontId="2" fillId="0" borderId="0" xfId="0" quotePrefix="1" applyFont="1" applyAlignment="1">
      <alignment horizontal="left" vertical="center"/>
    </xf>
    <xf numFmtId="0" fontId="14" fillId="0" borderId="1" xfId="0" applyFont="1" applyFill="1" applyBorder="1" applyAlignment="1">
      <alignment vertical="center"/>
    </xf>
    <xf numFmtId="0" fontId="13" fillId="0" borderId="1" xfId="0" applyFont="1" applyFill="1" applyBorder="1" applyAlignment="1">
      <alignment vertical="center"/>
    </xf>
    <xf numFmtId="0" fontId="13" fillId="0" borderId="1" xfId="0" applyFont="1" applyBorder="1" applyAlignment="1">
      <alignment vertical="center"/>
    </xf>
    <xf numFmtId="0" fontId="14" fillId="0" borderId="1" xfId="0" applyFont="1" applyFill="1" applyBorder="1" applyAlignment="1">
      <alignment vertical="center" wrapText="1" shrinkToFit="1"/>
    </xf>
    <xf numFmtId="0" fontId="18" fillId="0" borderId="0" xfId="0" applyFont="1" applyAlignment="1">
      <alignment vertical="center"/>
    </xf>
    <xf numFmtId="0" fontId="19" fillId="0" borderId="0" xfId="0" applyFont="1">
      <alignment vertical="center"/>
    </xf>
    <xf numFmtId="0" fontId="20" fillId="0" borderId="9" xfId="0" applyFont="1" applyBorder="1" applyAlignment="1">
      <alignment horizontal="center" vertical="center"/>
    </xf>
    <xf numFmtId="0" fontId="20" fillId="0" borderId="9" xfId="0" applyFont="1" applyBorder="1" applyAlignment="1">
      <alignment horizontal="left" vertical="center"/>
    </xf>
    <xf numFmtId="0" fontId="20" fillId="0" borderId="27" xfId="0" applyFont="1" applyBorder="1" applyAlignment="1">
      <alignment horizontal="center" vertical="center"/>
    </xf>
    <xf numFmtId="0" fontId="20" fillId="0" borderId="27" xfId="0" applyFont="1" applyBorder="1" applyAlignment="1">
      <alignment vertical="center"/>
    </xf>
    <xf numFmtId="0" fontId="20" fillId="0" borderId="28" xfId="0" applyFont="1" applyBorder="1" applyAlignment="1">
      <alignment vertical="center"/>
    </xf>
    <xf numFmtId="179" fontId="20" fillId="0" borderId="9" xfId="0" applyNumberFormat="1" applyFont="1" applyBorder="1" applyAlignment="1">
      <alignment vertical="center" shrinkToFit="1"/>
    </xf>
    <xf numFmtId="0" fontId="20" fillId="0" borderId="0" xfId="0" applyFont="1" applyBorder="1" applyAlignment="1">
      <alignment horizontal="center" vertical="center"/>
    </xf>
    <xf numFmtId="0" fontId="21" fillId="0" borderId="0" xfId="0" applyFont="1" applyBorder="1" applyAlignment="1">
      <alignment horizontal="center" vertical="center"/>
    </xf>
    <xf numFmtId="0" fontId="20" fillId="0" borderId="0" xfId="0" applyFont="1" applyBorder="1" applyAlignment="1">
      <alignment vertical="center"/>
    </xf>
    <xf numFmtId="178" fontId="20" fillId="0" borderId="0" xfId="0" applyNumberFormat="1" applyFont="1" applyBorder="1" applyAlignment="1">
      <alignment horizontal="center" vertical="center"/>
    </xf>
    <xf numFmtId="178" fontId="20" fillId="0" borderId="25" xfId="0" applyNumberFormat="1" applyFont="1" applyBorder="1" applyAlignment="1">
      <alignment horizontal="left" vertical="center"/>
    </xf>
    <xf numFmtId="0" fontId="22" fillId="0" borderId="0" xfId="0" applyFont="1" applyAlignment="1">
      <alignment vertical="center"/>
    </xf>
    <xf numFmtId="0" fontId="12" fillId="0" borderId="1" xfId="0" applyFont="1" applyBorder="1" applyAlignment="1">
      <alignment horizontal="center" vertical="center"/>
    </xf>
    <xf numFmtId="0" fontId="0" fillId="0" borderId="0" xfId="0" applyAlignment="1">
      <alignment horizontal="center"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7" fillId="0" borderId="0" xfId="0" applyFont="1" applyProtection="1">
      <alignment vertical="center"/>
      <protection locked="0"/>
    </xf>
    <xf numFmtId="0" fontId="12" fillId="0" borderId="0" xfId="0" applyFont="1" applyProtection="1">
      <alignment vertical="center"/>
      <protection locked="0"/>
    </xf>
    <xf numFmtId="0" fontId="0" fillId="0" borderId="31" xfId="0" applyBorder="1" applyProtection="1">
      <alignment vertical="center"/>
      <protection locked="0"/>
    </xf>
    <xf numFmtId="0" fontId="0" fillId="0" borderId="32" xfId="0" applyBorder="1" applyProtection="1">
      <alignment vertical="center"/>
      <protection locked="0"/>
    </xf>
    <xf numFmtId="0" fontId="0" fillId="0" borderId="33" xfId="0" applyBorder="1" applyProtection="1">
      <alignment vertical="center"/>
      <protection locked="0"/>
    </xf>
    <xf numFmtId="0" fontId="0" fillId="0" borderId="34" xfId="0" applyBorder="1" applyProtection="1">
      <alignment vertical="center"/>
      <protection locked="0"/>
    </xf>
    <xf numFmtId="0" fontId="0" fillId="0" borderId="35" xfId="0" applyBorder="1" applyProtection="1">
      <alignment vertical="center"/>
      <protection locked="0"/>
    </xf>
    <xf numFmtId="0" fontId="0" fillId="0" borderId="36" xfId="0" applyBorder="1" applyProtection="1">
      <alignment vertical="center"/>
      <protection locked="0"/>
    </xf>
    <xf numFmtId="0" fontId="0" fillId="0" borderId="37" xfId="0" applyBorder="1" applyProtection="1">
      <alignment vertical="center"/>
      <protection locked="0"/>
    </xf>
    <xf numFmtId="0" fontId="0" fillId="0" borderId="38" xfId="0" applyBorder="1" applyProtection="1">
      <alignment vertical="center"/>
      <protection locked="0"/>
    </xf>
    <xf numFmtId="41" fontId="0" fillId="0" borderId="32" xfId="1" applyFont="1" applyBorder="1" applyProtection="1">
      <alignment vertical="center"/>
      <protection locked="0"/>
    </xf>
    <xf numFmtId="0" fontId="10" fillId="6" borderId="39" xfId="0" applyFont="1" applyFill="1" applyBorder="1" applyAlignment="1" applyProtection="1">
      <alignment horizontal="center" vertical="center"/>
      <protection locked="0"/>
    </xf>
    <xf numFmtId="41" fontId="0" fillId="5" borderId="40" xfId="1" applyFont="1" applyFill="1" applyBorder="1" applyAlignment="1" applyProtection="1">
      <alignment horizontal="center" vertical="center"/>
      <protection locked="0"/>
    </xf>
    <xf numFmtId="41" fontId="0" fillId="5" borderId="40" xfId="1" applyFont="1" applyFill="1" applyBorder="1" applyProtection="1">
      <alignment vertical="center"/>
      <protection locked="0"/>
    </xf>
    <xf numFmtId="41" fontId="0" fillId="0" borderId="40" xfId="1" applyFont="1" applyBorder="1" applyProtection="1">
      <alignment vertical="center"/>
      <protection locked="0"/>
    </xf>
    <xf numFmtId="0" fontId="0" fillId="5" borderId="40" xfId="0" applyFill="1" applyBorder="1" applyAlignment="1" applyProtection="1">
      <alignment horizontal="center" vertical="center"/>
      <protection locked="0"/>
    </xf>
    <xf numFmtId="41" fontId="0" fillId="0" borderId="40" xfId="0" applyNumberFormat="1" applyBorder="1" applyProtection="1">
      <alignment vertical="center"/>
      <protection locked="0"/>
    </xf>
    <xf numFmtId="41" fontId="0" fillId="0" borderId="0" xfId="1" applyFont="1" applyProtection="1">
      <alignment vertical="center"/>
      <protection locked="0"/>
    </xf>
    <xf numFmtId="41" fontId="10" fillId="7" borderId="40" xfId="1" applyFont="1" applyFill="1" applyBorder="1" applyProtection="1">
      <alignment vertical="center"/>
      <protection locked="0"/>
    </xf>
    <xf numFmtId="0" fontId="10" fillId="7" borderId="40" xfId="0" applyFont="1" applyFill="1" applyBorder="1" applyProtection="1">
      <alignment vertical="center"/>
      <protection locked="0"/>
    </xf>
    <xf numFmtId="41" fontId="10" fillId="7" borderId="40" xfId="0" applyNumberFormat="1" applyFont="1" applyFill="1" applyBorder="1" applyProtection="1">
      <alignment vertical="center"/>
      <protection locked="0"/>
    </xf>
    <xf numFmtId="10" fontId="0" fillId="0" borderId="1" xfId="0" applyNumberFormat="1" applyBorder="1" applyAlignment="1" applyProtection="1">
      <alignment horizontal="center" vertical="center"/>
      <protection locked="0"/>
    </xf>
    <xf numFmtId="188" fontId="0" fillId="0" borderId="1" xfId="0" applyNumberFormat="1" applyBorder="1" applyAlignment="1" applyProtection="1">
      <alignment horizontal="center" vertical="center"/>
      <protection locked="0"/>
    </xf>
    <xf numFmtId="10" fontId="0" fillId="0" borderId="1" xfId="0" applyNumberFormat="1" applyFill="1" applyBorder="1" applyAlignment="1" applyProtection="1">
      <alignment horizontal="center" vertical="center"/>
      <protection locked="0"/>
    </xf>
    <xf numFmtId="188" fontId="0" fillId="0" borderId="1" xfId="0" applyNumberFormat="1" applyFill="1" applyBorder="1" applyAlignment="1" applyProtection="1">
      <alignment horizontal="center" vertical="center"/>
      <protection locked="0"/>
    </xf>
    <xf numFmtId="189" fontId="0" fillId="0" borderId="0" xfId="0" applyNumberFormat="1" applyProtection="1">
      <alignment vertical="center"/>
      <protection locked="0"/>
    </xf>
    <xf numFmtId="0" fontId="30" fillId="4" borderId="0" xfId="0" applyFont="1" applyFill="1" applyAlignment="1" applyProtection="1">
      <alignment horizontal="center" vertical="center"/>
      <protection locked="0"/>
    </xf>
    <xf numFmtId="0" fontId="0" fillId="0" borderId="0" xfId="0" applyBorder="1" applyProtection="1">
      <alignment vertical="center"/>
      <protection locked="0"/>
    </xf>
    <xf numFmtId="10" fontId="0" fillId="0" borderId="0" xfId="0" applyNumberFormat="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14" fontId="0" fillId="5" borderId="40" xfId="0" applyNumberFormat="1" applyFill="1" applyBorder="1" applyAlignment="1" applyProtection="1">
      <alignment horizontal="center" vertical="center" shrinkToFit="1"/>
      <protection locked="0"/>
    </xf>
    <xf numFmtId="0" fontId="14" fillId="0" borderId="0" xfId="0" applyFont="1" applyFill="1" applyBorder="1" applyAlignment="1">
      <alignment vertical="center"/>
    </xf>
    <xf numFmtId="0" fontId="13" fillId="0" borderId="0" xfId="0" applyFont="1" applyFill="1" applyBorder="1" applyAlignment="1">
      <alignment vertical="center"/>
    </xf>
    <xf numFmtId="0" fontId="13" fillId="0" borderId="0" xfId="0" applyFont="1" applyFill="1" applyBorder="1" applyAlignment="1">
      <alignment horizontal="center" vertical="center" wrapText="1" shrinkToFit="1"/>
    </xf>
    <xf numFmtId="0" fontId="14" fillId="0" borderId="0" xfId="0" applyFont="1" applyFill="1" applyBorder="1" applyAlignment="1">
      <alignment vertical="center" wrapText="1" shrinkToFit="1"/>
    </xf>
    <xf numFmtId="0" fontId="24" fillId="0" borderId="0" xfId="0" applyFont="1" applyFill="1" applyAlignment="1">
      <alignment horizontal="center" vertical="center"/>
    </xf>
    <xf numFmtId="0" fontId="11" fillId="0" borderId="0" xfId="0" applyFont="1" applyFill="1" applyAlignment="1">
      <alignment vertical="center"/>
    </xf>
    <xf numFmtId="0" fontId="10" fillId="0" borderId="0" xfId="0" applyFont="1" applyFill="1" applyBorder="1" applyAlignment="1">
      <alignment horizontal="left" vertical="center"/>
    </xf>
    <xf numFmtId="0" fontId="12"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Font="1" applyFill="1" applyBorder="1" applyAlignment="1">
      <alignment horizontal="center" vertical="center" wrapText="1"/>
    </xf>
    <xf numFmtId="0" fontId="0" fillId="0" borderId="0" xfId="0" applyFill="1">
      <alignment vertical="center"/>
    </xf>
    <xf numFmtId="0" fontId="0" fillId="0" borderId="0" xfId="0" quotePrefix="1">
      <alignment vertical="center"/>
    </xf>
    <xf numFmtId="190" fontId="13" fillId="0" borderId="0" xfId="0" applyNumberFormat="1" applyFont="1" applyFill="1" applyBorder="1" applyAlignment="1">
      <alignment vertical="center"/>
    </xf>
    <xf numFmtId="190" fontId="13" fillId="0" borderId="0" xfId="0" applyNumberFormat="1" applyFont="1" applyFill="1" applyBorder="1" applyAlignment="1">
      <alignment horizontal="center" vertical="center" wrapText="1" shrinkToFit="1"/>
    </xf>
    <xf numFmtId="0" fontId="13" fillId="0" borderId="0" xfId="0" applyFont="1" applyFill="1" applyBorder="1" applyAlignment="1">
      <alignment horizontal="center" vertical="center"/>
    </xf>
    <xf numFmtId="181" fontId="13" fillId="0" borderId="0" xfId="0" applyNumberFormat="1" applyFont="1" applyFill="1" applyBorder="1" applyAlignment="1">
      <alignment horizontal="center" vertical="center"/>
    </xf>
    <xf numFmtId="2" fontId="13" fillId="0" borderId="0" xfId="1" applyNumberFormat="1" applyFont="1" applyFill="1" applyBorder="1" applyAlignment="1">
      <alignment vertical="center"/>
    </xf>
    <xf numFmtId="14" fontId="13" fillId="0" borderId="0" xfId="0" applyNumberFormat="1" applyFont="1" applyFill="1" applyBorder="1" applyAlignment="1">
      <alignment horizontal="center" vertical="center" shrinkToFit="1"/>
    </xf>
    <xf numFmtId="191" fontId="7" fillId="0" borderId="0" xfId="0" applyNumberFormat="1" applyFont="1" applyFill="1" applyBorder="1" applyAlignment="1">
      <alignment vertical="center" shrinkToFit="1"/>
    </xf>
    <xf numFmtId="0" fontId="7" fillId="0" borderId="1" xfId="0" applyFont="1" applyBorder="1" applyAlignment="1">
      <alignment vertical="center" wrapText="1"/>
    </xf>
    <xf numFmtId="41" fontId="0" fillId="0" borderId="40" xfId="1" applyNumberFormat="1" applyFont="1" applyBorder="1" applyProtection="1">
      <alignment vertical="center"/>
      <protection locked="0"/>
    </xf>
    <xf numFmtId="0" fontId="0" fillId="0" borderId="41" xfId="0" applyBorder="1" applyProtection="1">
      <alignment vertical="center"/>
      <protection locked="0"/>
    </xf>
    <xf numFmtId="0" fontId="0" fillId="0" borderId="42" xfId="0" applyBorder="1" applyProtection="1">
      <alignment vertical="center"/>
      <protection locked="0"/>
    </xf>
    <xf numFmtId="0" fontId="0" fillId="0" borderId="43" xfId="0" applyBorder="1" applyProtection="1">
      <alignment vertical="center"/>
      <protection locked="0"/>
    </xf>
    <xf numFmtId="0" fontId="0" fillId="0" borderId="24" xfId="0" applyBorder="1" applyProtection="1">
      <alignment vertical="center"/>
      <protection locked="0"/>
    </xf>
    <xf numFmtId="0" fontId="34" fillId="0" borderId="25" xfId="0" applyFont="1" applyBorder="1" applyProtection="1">
      <alignment vertical="center"/>
      <protection locked="0"/>
    </xf>
    <xf numFmtId="0" fontId="34" fillId="0" borderId="0" xfId="0" applyFont="1">
      <alignment vertical="center"/>
    </xf>
    <xf numFmtId="0" fontId="0" fillId="0" borderId="25" xfId="0" applyBorder="1" applyProtection="1">
      <alignment vertical="center"/>
      <protection locked="0"/>
    </xf>
    <xf numFmtId="0" fontId="36" fillId="0" borderId="24" xfId="0" applyFont="1" applyBorder="1" applyProtection="1">
      <alignment vertical="center"/>
      <protection locked="0"/>
    </xf>
    <xf numFmtId="0" fontId="31" fillId="0" borderId="0" xfId="0" applyFont="1" applyProtection="1">
      <alignment vertical="center"/>
      <protection locked="0"/>
    </xf>
    <xf numFmtId="0" fontId="38" fillId="0" borderId="0" xfId="0" applyFont="1" applyProtection="1">
      <alignment vertical="center"/>
      <protection locked="0"/>
    </xf>
    <xf numFmtId="0" fontId="36" fillId="0" borderId="25" xfId="0" applyFont="1" applyBorder="1" applyProtection="1">
      <alignment vertical="center"/>
      <protection locked="0"/>
    </xf>
    <xf numFmtId="0" fontId="36" fillId="0" borderId="0" xfId="0" applyFont="1">
      <alignment vertical="center"/>
    </xf>
    <xf numFmtId="0" fontId="31" fillId="8" borderId="14" xfId="0" applyFont="1" applyFill="1" applyBorder="1" applyAlignment="1" applyProtection="1">
      <alignment horizontal="center" vertical="center"/>
      <protection locked="0"/>
    </xf>
    <xf numFmtId="0" fontId="31" fillId="8" borderId="44" xfId="0" applyFont="1" applyFill="1" applyBorder="1" applyProtection="1">
      <alignment vertical="center"/>
      <protection locked="0"/>
    </xf>
    <xf numFmtId="0" fontId="31" fillId="8" borderId="45" xfId="0" applyFont="1" applyFill="1" applyBorder="1" applyProtection="1">
      <alignment vertical="center"/>
      <protection locked="0"/>
    </xf>
    <xf numFmtId="0" fontId="31" fillId="0" borderId="48" xfId="0" applyFont="1" applyBorder="1" applyProtection="1">
      <alignment vertical="center"/>
      <protection locked="0"/>
    </xf>
    <xf numFmtId="192" fontId="31" fillId="9" borderId="49" xfId="1" applyNumberFormat="1" applyFont="1" applyFill="1" applyBorder="1" applyProtection="1">
      <alignment vertical="center"/>
      <protection locked="0"/>
    </xf>
    <xf numFmtId="0" fontId="39" fillId="0" borderId="50" xfId="0" applyFont="1" applyBorder="1" applyAlignment="1" applyProtection="1">
      <alignment horizontal="center" vertical="center"/>
      <protection locked="0"/>
    </xf>
    <xf numFmtId="0" fontId="38" fillId="0" borderId="25" xfId="0" applyFont="1" applyBorder="1" applyProtection="1">
      <alignment vertical="center"/>
      <protection locked="0"/>
    </xf>
    <xf numFmtId="0" fontId="31" fillId="0" borderId="51" xfId="0" applyFont="1" applyBorder="1" applyProtection="1">
      <alignment vertical="center"/>
      <protection locked="0"/>
    </xf>
    <xf numFmtId="181" fontId="31" fillId="9" borderId="49" xfId="1" applyNumberFormat="1" applyFont="1" applyFill="1" applyBorder="1" applyProtection="1">
      <alignment vertical="center"/>
      <protection locked="0"/>
    </xf>
    <xf numFmtId="0" fontId="38" fillId="0" borderId="52" xfId="0" applyFont="1" applyBorder="1" applyProtection="1">
      <alignment vertical="center"/>
      <protection locked="0"/>
    </xf>
    <xf numFmtId="0" fontId="40" fillId="0" borderId="53" xfId="0" applyFont="1" applyBorder="1" applyAlignment="1">
      <alignment horizontal="right" vertical="center"/>
    </xf>
    <xf numFmtId="0" fontId="40" fillId="0" borderId="54" xfId="0" applyFont="1" applyBorder="1" applyAlignment="1" applyProtection="1">
      <alignment horizontal="center" vertical="center"/>
      <protection locked="0"/>
    </xf>
    <xf numFmtId="0" fontId="38" fillId="0" borderId="55" xfId="0" applyFont="1" applyBorder="1" applyAlignment="1">
      <alignment horizontal="right" vertical="center"/>
    </xf>
    <xf numFmtId="0" fontId="38" fillId="0" borderId="56" xfId="0" applyFont="1" applyBorder="1" applyAlignment="1" applyProtection="1">
      <alignment horizontal="center" vertical="center"/>
      <protection locked="0"/>
    </xf>
    <xf numFmtId="1" fontId="38" fillId="0" borderId="55" xfId="0" applyNumberFormat="1" applyFont="1" applyBorder="1" applyAlignment="1">
      <alignment horizontal="right" vertical="center"/>
    </xf>
    <xf numFmtId="0" fontId="31" fillId="0" borderId="52" xfId="0" applyFont="1" applyBorder="1" applyProtection="1">
      <alignment vertical="center"/>
      <protection locked="0"/>
    </xf>
    <xf numFmtId="1" fontId="39" fillId="0" borderId="55" xfId="0" applyNumberFormat="1" applyFont="1" applyBorder="1" applyAlignment="1">
      <alignment horizontal="right" vertical="center"/>
    </xf>
    <xf numFmtId="0" fontId="39" fillId="0" borderId="56" xfId="0" applyFont="1" applyBorder="1" applyAlignment="1" applyProtection="1">
      <alignment horizontal="center" vertical="center"/>
      <protection locked="0"/>
    </xf>
    <xf numFmtId="0" fontId="31" fillId="0" borderId="57" xfId="0" applyFont="1" applyBorder="1" applyProtection="1">
      <alignment vertical="center"/>
      <protection locked="0"/>
    </xf>
    <xf numFmtId="181" fontId="39" fillId="0" borderId="58" xfId="0" applyNumberFormat="1" applyFont="1" applyBorder="1" applyAlignment="1">
      <alignment horizontal="right" vertical="center"/>
    </xf>
    <xf numFmtId="0" fontId="39" fillId="0" borderId="59" xfId="0" applyFont="1" applyBorder="1" applyAlignment="1" applyProtection="1">
      <alignment horizontal="center" vertical="center"/>
      <protection locked="0"/>
    </xf>
    <xf numFmtId="0" fontId="39" fillId="0" borderId="60" xfId="0" applyFont="1" applyBorder="1" applyProtection="1">
      <alignment vertical="center"/>
      <protection locked="0"/>
    </xf>
    <xf numFmtId="181" fontId="39" fillId="0" borderId="61" xfId="0" applyNumberFormat="1" applyFont="1" applyBorder="1" applyAlignment="1">
      <alignment horizontal="right" vertical="center"/>
    </xf>
    <xf numFmtId="0" fontId="39" fillId="0" borderId="62" xfId="0" applyFont="1" applyBorder="1" applyAlignment="1" applyProtection="1">
      <alignment horizontal="center" vertical="center"/>
      <protection locked="0"/>
    </xf>
    <xf numFmtId="0" fontId="38" fillId="0" borderId="27" xfId="0" applyFont="1" applyBorder="1" applyProtection="1">
      <alignment vertical="center"/>
      <protection locked="0"/>
    </xf>
    <xf numFmtId="0" fontId="38" fillId="0" borderId="28" xfId="0" applyFont="1" applyBorder="1" applyProtection="1">
      <alignment vertical="center"/>
      <protection locked="0"/>
    </xf>
    <xf numFmtId="1" fontId="0" fillId="0" borderId="0" xfId="0" applyNumberFormat="1">
      <alignment vertical="center"/>
    </xf>
    <xf numFmtId="0" fontId="41" fillId="0" borderId="0" xfId="0" applyFont="1" applyProtection="1">
      <alignment vertical="center"/>
      <protection locked="0"/>
    </xf>
    <xf numFmtId="0" fontId="31" fillId="10" borderId="0" xfId="0" applyFont="1" applyFill="1" applyProtection="1">
      <alignment vertical="center"/>
      <protection locked="0"/>
    </xf>
    <xf numFmtId="0" fontId="38" fillId="10" borderId="0" xfId="0" applyFont="1" applyFill="1" applyProtection="1">
      <alignment vertical="center"/>
      <protection locked="0"/>
    </xf>
    <xf numFmtId="0" fontId="42" fillId="0" borderId="0" xfId="0" applyFont="1">
      <alignment vertical="center"/>
    </xf>
    <xf numFmtId="0" fontId="41" fillId="10" borderId="0" xfId="0" applyFont="1" applyFill="1" applyProtection="1">
      <alignment vertical="center"/>
      <protection locked="0"/>
    </xf>
    <xf numFmtId="0" fontId="10" fillId="10" borderId="0" xfId="0" applyFont="1" applyFill="1" applyProtection="1">
      <alignment vertical="center"/>
      <protection locked="0"/>
    </xf>
    <xf numFmtId="0" fontId="0" fillId="0" borderId="26" xfId="0" applyBorder="1" applyProtection="1">
      <alignment vertical="center"/>
      <protection locked="0"/>
    </xf>
    <xf numFmtId="0" fontId="0" fillId="0" borderId="27" xfId="0" applyBorder="1" applyProtection="1">
      <alignment vertical="center"/>
      <protection locked="0"/>
    </xf>
    <xf numFmtId="0" fontId="0" fillId="0" borderId="28" xfId="0" applyBorder="1" applyProtection="1">
      <alignment vertical="center"/>
      <protection locked="0"/>
    </xf>
    <xf numFmtId="0" fontId="7" fillId="0" borderId="0" xfId="0" applyFont="1">
      <alignment vertical="center"/>
    </xf>
    <xf numFmtId="193" fontId="13" fillId="0" borderId="0" xfId="0" applyNumberFormat="1" applyFont="1" applyFill="1" applyBorder="1" applyAlignment="1">
      <alignment horizontal="center" vertical="center"/>
    </xf>
    <xf numFmtId="41" fontId="0" fillId="0" borderId="0" xfId="1" applyFont="1">
      <alignment vertical="center"/>
    </xf>
    <xf numFmtId="0" fontId="38" fillId="0" borderId="1" xfId="0" applyFont="1" applyBorder="1" applyProtection="1">
      <alignment vertical="center"/>
      <protection locked="0"/>
    </xf>
    <xf numFmtId="41" fontId="31" fillId="0" borderId="8" xfId="1" applyFont="1" applyFill="1" applyBorder="1" applyAlignment="1">
      <alignment horizontal="right" vertical="center"/>
    </xf>
    <xf numFmtId="0" fontId="45" fillId="0" borderId="0" xfId="0" applyFont="1">
      <alignment vertical="center"/>
    </xf>
    <xf numFmtId="0" fontId="45" fillId="11" borderId="69" xfId="3" applyFont="1" applyFill="1" applyBorder="1" applyAlignment="1">
      <alignment horizontal="center" vertical="center" wrapText="1"/>
    </xf>
    <xf numFmtId="3" fontId="45" fillId="11" borderId="69" xfId="3" applyNumberFormat="1" applyFont="1" applyFill="1" applyBorder="1" applyAlignment="1">
      <alignment horizontal="center" vertical="center" wrapText="1"/>
    </xf>
    <xf numFmtId="3" fontId="45" fillId="0" borderId="69" xfId="3" applyNumberFormat="1" applyFont="1" applyBorder="1" applyAlignment="1">
      <alignment horizontal="center" vertical="center" wrapText="1"/>
    </xf>
    <xf numFmtId="0" fontId="45" fillId="0" borderId="69" xfId="3" applyFont="1" applyBorder="1" applyAlignment="1">
      <alignment horizontal="center" vertical="center" wrapText="1"/>
    </xf>
    <xf numFmtId="3" fontId="45" fillId="11" borderId="63" xfId="3" applyNumberFormat="1" applyFont="1" applyFill="1" applyBorder="1" applyAlignment="1">
      <alignment horizontal="center" vertical="center" wrapText="1"/>
    </xf>
    <xf numFmtId="0" fontId="24" fillId="0" borderId="0" xfId="0" applyFont="1" applyAlignment="1">
      <alignment horizontal="center" vertical="center"/>
    </xf>
    <xf numFmtId="0" fontId="20" fillId="0" borderId="9" xfId="0" applyFont="1" applyBorder="1" applyAlignment="1">
      <alignment horizontal="center" vertical="center"/>
    </xf>
    <xf numFmtId="0" fontId="2" fillId="0" borderId="0" xfId="0" applyFont="1" applyAlignment="1">
      <alignment horizontal="left" vertical="center" wrapText="1" shrinkToFit="1"/>
    </xf>
    <xf numFmtId="0" fontId="2" fillId="0" borderId="0" xfId="0" quotePrefix="1" applyFont="1" applyAlignment="1">
      <alignment horizontal="left"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0" fontId="0" fillId="0" borderId="0" xfId="0" applyAlignment="1">
      <alignment horizontal="center" vertical="center"/>
    </xf>
    <xf numFmtId="0" fontId="2" fillId="0" borderId="0" xfId="0" applyFont="1" applyAlignment="1">
      <alignment vertical="center"/>
    </xf>
    <xf numFmtId="0" fontId="12" fillId="3" borderId="1" xfId="0" applyFont="1" applyFill="1" applyBorder="1" applyAlignment="1">
      <alignment horizontal="center" vertical="center"/>
    </xf>
    <xf numFmtId="0" fontId="13" fillId="10" borderId="1" xfId="0" applyFont="1" applyFill="1" applyBorder="1" applyAlignment="1">
      <alignment vertical="center"/>
    </xf>
    <xf numFmtId="181" fontId="12" fillId="10" borderId="8" xfId="0" applyNumberFormat="1" applyFont="1" applyFill="1" applyBorder="1" applyAlignment="1">
      <alignment horizontal="center" vertical="center" wrapText="1" shrinkToFit="1"/>
    </xf>
    <xf numFmtId="181" fontId="12" fillId="10" borderId="9" xfId="0" applyNumberFormat="1" applyFont="1" applyFill="1" applyBorder="1" applyAlignment="1">
      <alignment horizontal="center" vertical="center" wrapText="1" shrinkToFit="1"/>
    </xf>
    <xf numFmtId="181" fontId="12" fillId="10" borderId="10" xfId="0" applyNumberFormat="1" applyFont="1" applyFill="1" applyBorder="1" applyAlignment="1">
      <alignment horizontal="center" vertical="center" wrapText="1" shrinkToFit="1"/>
    </xf>
    <xf numFmtId="179" fontId="13" fillId="2" borderId="1" xfId="0" applyNumberFormat="1" applyFont="1" applyFill="1" applyBorder="1" applyAlignment="1">
      <alignment horizontal="center" vertical="center"/>
    </xf>
    <xf numFmtId="179" fontId="50" fillId="2" borderId="1" xfId="0" applyNumberFormat="1" applyFont="1" applyFill="1" applyBorder="1" applyAlignment="1">
      <alignment horizontal="center" vertical="center"/>
    </xf>
    <xf numFmtId="179" fontId="50" fillId="2" borderId="1" xfId="2" quotePrefix="1" applyNumberFormat="1" applyFont="1" applyFill="1" applyBorder="1" applyAlignment="1">
      <alignment horizontal="center" vertical="center"/>
    </xf>
    <xf numFmtId="41" fontId="10" fillId="7" borderId="40" xfId="1" applyFont="1" applyFill="1" applyBorder="1" applyAlignment="1" applyProtection="1">
      <alignment horizontal="center" vertical="center"/>
      <protection locked="0"/>
    </xf>
    <xf numFmtId="0" fontId="0" fillId="0" borderId="0" xfId="0" applyAlignment="1">
      <alignment horizontal="left" vertical="center"/>
    </xf>
    <xf numFmtId="181" fontId="0" fillId="0" borderId="0" xfId="0" applyNumberFormat="1">
      <alignment vertical="center"/>
    </xf>
    <xf numFmtId="0" fontId="9" fillId="0" borderId="0" xfId="0" applyFont="1" applyBorder="1" applyAlignment="1">
      <alignment vertical="center" wrapText="1" shrinkToFit="1"/>
    </xf>
    <xf numFmtId="0" fontId="9" fillId="0" borderId="0" xfId="0" applyFont="1" applyBorder="1" applyAlignment="1">
      <alignment vertical="center" shrinkToFit="1"/>
    </xf>
    <xf numFmtId="180" fontId="9" fillId="0" borderId="0" xfId="0" applyNumberFormat="1" applyFont="1" applyBorder="1" applyAlignment="1">
      <alignment vertical="center" shrinkToFit="1"/>
    </xf>
    <xf numFmtId="0" fontId="9" fillId="0" borderId="0" xfId="0" applyFont="1" applyBorder="1" applyAlignment="1">
      <alignment vertical="center"/>
    </xf>
    <xf numFmtId="181" fontId="9" fillId="0" borderId="0" xfId="0" applyNumberFormat="1" applyFont="1" applyBorder="1" applyAlignment="1">
      <alignment vertical="center"/>
    </xf>
    <xf numFmtId="179" fontId="50" fillId="2" borderId="1" xfId="0" applyNumberFormat="1" applyFont="1" applyFill="1" applyBorder="1" applyAlignment="1">
      <alignment horizontal="center" vertical="center" shrinkToFit="1"/>
    </xf>
    <xf numFmtId="0" fontId="12" fillId="3" borderId="1" xfId="0" applyFont="1" applyFill="1" applyBorder="1" applyAlignment="1">
      <alignment horizontal="center" vertical="center" shrinkToFit="1"/>
    </xf>
    <xf numFmtId="0" fontId="12" fillId="2" borderId="1" xfId="0" applyFont="1" applyFill="1" applyBorder="1" applyAlignment="1">
      <alignment horizontal="center" vertical="center"/>
    </xf>
    <xf numFmtId="0" fontId="12" fillId="3" borderId="1" xfId="0" applyFont="1" applyFill="1" applyBorder="1" applyAlignment="1">
      <alignment horizontal="center" vertical="center"/>
    </xf>
    <xf numFmtId="179" fontId="50" fillId="2" borderId="1" xfId="0" applyNumberFormat="1" applyFont="1" applyFill="1" applyBorder="1" applyAlignment="1">
      <alignment horizontal="center" vertical="center"/>
    </xf>
    <xf numFmtId="0" fontId="52" fillId="0" borderId="0" xfId="0" applyFont="1" applyAlignment="1">
      <alignment horizontal="left" vertical="center"/>
    </xf>
    <xf numFmtId="0" fontId="0" fillId="0" borderId="41" xfId="0" applyBorder="1">
      <alignment vertical="center"/>
    </xf>
    <xf numFmtId="0" fontId="10" fillId="0" borderId="73" xfId="0" applyFont="1" applyBorder="1" applyAlignment="1">
      <alignment vertical="center"/>
    </xf>
    <xf numFmtId="0" fontId="0" fillId="0" borderId="43" xfId="0" applyBorder="1">
      <alignment vertical="center"/>
    </xf>
    <xf numFmtId="0" fontId="0" fillId="0" borderId="24" xfId="0" applyBorder="1">
      <alignment vertical="center"/>
    </xf>
    <xf numFmtId="0" fontId="0" fillId="0" borderId="25" xfId="0" applyBorder="1">
      <alignment vertical="center"/>
    </xf>
    <xf numFmtId="0" fontId="0" fillId="0" borderId="0" xfId="0" applyBorder="1">
      <alignment vertical="center"/>
    </xf>
    <xf numFmtId="0" fontId="0" fillId="0" borderId="26" xfId="0" applyBorder="1">
      <alignment vertical="center"/>
    </xf>
    <xf numFmtId="0" fontId="0" fillId="0" borderId="27" xfId="0" applyBorder="1">
      <alignment vertical="center"/>
    </xf>
    <xf numFmtId="0" fontId="0" fillId="0" borderId="28" xfId="0" applyBorder="1">
      <alignment vertical="center"/>
    </xf>
    <xf numFmtId="0" fontId="2" fillId="0" borderId="0" xfId="0" applyFont="1" applyAlignment="1">
      <alignment vertical="center" wrapText="1" shrinkToFit="1"/>
    </xf>
    <xf numFmtId="0" fontId="2" fillId="0" borderId="0" xfId="0" applyFont="1" applyAlignment="1">
      <alignment horizontal="left" vertical="center" wrapText="1" shrinkToFit="1"/>
    </xf>
    <xf numFmtId="0" fontId="2" fillId="0" borderId="0" xfId="0" applyFont="1" applyAlignment="1">
      <alignment horizontal="left" vertical="center"/>
    </xf>
    <xf numFmtId="0" fontId="4" fillId="0" borderId="0" xfId="0" applyFont="1" applyAlignment="1">
      <alignment horizontal="center" vertical="center" wrapText="1" shrinkToFit="1"/>
    </xf>
    <xf numFmtId="0" fontId="9" fillId="0" borderId="0" xfId="0" applyFont="1" applyBorder="1" applyAlignment="1">
      <alignment horizontal="center" vertical="center" shrinkToFit="1"/>
    </xf>
    <xf numFmtId="0" fontId="9" fillId="0" borderId="0" xfId="0" applyFont="1" applyBorder="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shrinkToFit="1"/>
    </xf>
    <xf numFmtId="0" fontId="2" fillId="0" borderId="0" xfId="0" applyFont="1" applyAlignment="1">
      <alignment vertical="center" wrapText="1" shrinkToFit="1"/>
    </xf>
    <xf numFmtId="0" fontId="2" fillId="0" borderId="0" xfId="0" applyFont="1" applyAlignment="1">
      <alignment vertical="center" shrinkToFit="1"/>
    </xf>
    <xf numFmtId="0" fontId="2" fillId="0" borderId="0" xfId="0" applyFont="1" applyAlignment="1">
      <alignment horizontal="center" vertical="center" shrinkToFit="1"/>
    </xf>
    <xf numFmtId="0" fontId="4" fillId="0" borderId="0" xfId="0" applyFont="1" applyAlignment="1">
      <alignment vertical="center" wrapText="1" shrinkToFit="1"/>
    </xf>
    <xf numFmtId="0" fontId="2" fillId="0" borderId="0" xfId="0" applyFont="1" applyFill="1">
      <alignment vertical="center"/>
    </xf>
    <xf numFmtId="0" fontId="2" fillId="0" borderId="0" xfId="0" applyFont="1" applyFill="1" applyAlignment="1">
      <alignment horizontal="right" vertical="center"/>
    </xf>
    <xf numFmtId="0" fontId="4" fillId="0" borderId="0" xfId="0" applyFont="1" applyFill="1" applyAlignment="1">
      <alignment vertical="center"/>
    </xf>
    <xf numFmtId="0" fontId="9" fillId="0" borderId="0" xfId="0" applyFont="1" applyFill="1" applyBorder="1" applyAlignment="1">
      <alignment horizontal="center" vertical="center"/>
    </xf>
    <xf numFmtId="180" fontId="9" fillId="0" borderId="0" xfId="0" applyNumberFormat="1" applyFont="1" applyFill="1" applyBorder="1" applyAlignment="1">
      <alignment horizontal="center" vertical="center" shrinkToFit="1"/>
    </xf>
    <xf numFmtId="0" fontId="2" fillId="0" borderId="0" xfId="0" applyFont="1" applyFill="1" applyBorder="1">
      <alignment vertical="center"/>
    </xf>
    <xf numFmtId="0" fontId="2" fillId="0" borderId="0" xfId="0" applyFont="1" applyFill="1" applyAlignment="1">
      <alignment vertical="center"/>
    </xf>
    <xf numFmtId="0" fontId="2" fillId="0" borderId="0" xfId="0" applyFont="1" applyFill="1" applyAlignment="1">
      <alignment vertical="center" shrinkToFit="1"/>
    </xf>
    <xf numFmtId="0" fontId="4" fillId="0" borderId="0" xfId="0" applyFont="1" applyFill="1" applyAlignment="1">
      <alignment vertical="center" shrinkToFit="1"/>
    </xf>
    <xf numFmtId="0" fontId="9" fillId="0" borderId="0" xfId="0" applyFont="1" applyFill="1" applyBorder="1" applyAlignment="1">
      <alignment vertical="center" wrapText="1" shrinkToFit="1"/>
    </xf>
    <xf numFmtId="0" fontId="9" fillId="0" borderId="0" xfId="0" applyFont="1" applyFill="1" applyBorder="1" applyAlignment="1">
      <alignment vertical="center" shrinkToFit="1"/>
    </xf>
    <xf numFmtId="180" fontId="9" fillId="0" borderId="0" xfId="0" applyNumberFormat="1" applyFont="1" applyFill="1" applyBorder="1" applyAlignment="1">
      <alignment vertical="center" shrinkToFit="1"/>
    </xf>
    <xf numFmtId="0" fontId="9" fillId="0" borderId="0" xfId="0" applyFont="1" applyFill="1" applyBorder="1" applyAlignment="1">
      <alignment vertical="center"/>
    </xf>
    <xf numFmtId="181" fontId="9" fillId="0" borderId="0" xfId="0" applyNumberFormat="1" applyFont="1" applyFill="1" applyBorder="1" applyAlignment="1">
      <alignment vertical="center"/>
    </xf>
    <xf numFmtId="0" fontId="8" fillId="0" borderId="0" xfId="0" applyFont="1" applyAlignment="1">
      <alignment vertical="center" shrinkToFit="1"/>
    </xf>
    <xf numFmtId="0" fontId="2" fillId="0" borderId="0" xfId="0" quotePrefix="1" applyFont="1" applyAlignment="1">
      <alignment horizontal="center" vertical="center" shrinkToFit="1"/>
    </xf>
    <xf numFmtId="0" fontId="9" fillId="0" borderId="0" xfId="0" applyFont="1" applyFill="1" applyBorder="1" applyAlignment="1">
      <alignment horizontal="center" vertical="center" shrinkToFit="1"/>
    </xf>
    <xf numFmtId="0" fontId="2" fillId="0" borderId="0" xfId="0" applyFont="1" applyAlignment="1">
      <alignment horizontal="right" vertical="center" shrinkToFit="1"/>
    </xf>
    <xf numFmtId="2" fontId="12" fillId="10" borderId="10" xfId="0" applyNumberFormat="1" applyFont="1" applyFill="1" applyBorder="1" applyAlignment="1">
      <alignment horizontal="center"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12" fillId="3" borderId="1" xfId="0" applyFont="1" applyFill="1" applyBorder="1" applyAlignment="1">
      <alignment horizontal="center" vertical="center"/>
    </xf>
    <xf numFmtId="0" fontId="14" fillId="2" borderId="1" xfId="0" applyFont="1" applyFill="1" applyBorder="1" applyAlignment="1">
      <alignment horizontal="center" vertical="center"/>
    </xf>
    <xf numFmtId="0" fontId="0" fillId="0" borderId="0" xfId="0"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28" xfId="0" applyBorder="1" applyAlignment="1" applyProtection="1">
      <alignment vertical="center"/>
      <protection locked="0"/>
    </xf>
    <xf numFmtId="0" fontId="0" fillId="0" borderId="0" xfId="0" applyAlignment="1" applyProtection="1">
      <alignment vertical="center"/>
      <protection locked="0"/>
    </xf>
    <xf numFmtId="0" fontId="10" fillId="3" borderId="1" xfId="0" applyFont="1" applyFill="1" applyBorder="1" applyProtection="1">
      <alignment vertical="center"/>
      <protection locked="0"/>
    </xf>
    <xf numFmtId="41" fontId="0" fillId="0" borderId="1" xfId="1" applyFont="1" applyBorder="1" applyAlignment="1" applyProtection="1">
      <alignment horizontal="center" vertical="center"/>
      <protection locked="0"/>
    </xf>
    <xf numFmtId="0" fontId="0" fillId="0" borderId="1" xfId="0" applyBorder="1" applyAlignment="1" applyProtection="1">
      <alignment horizontal="center" vertical="center"/>
      <protection locked="0"/>
    </xf>
    <xf numFmtId="41" fontId="0" fillId="0" borderId="40" xfId="1" applyFont="1" applyFill="1" applyBorder="1" applyProtection="1">
      <alignment vertical="center"/>
      <protection locked="0"/>
    </xf>
    <xf numFmtId="41" fontId="0" fillId="0" borderId="40" xfId="1" applyNumberFormat="1" applyFont="1" applyFill="1" applyBorder="1" applyProtection="1">
      <alignment vertical="center"/>
      <protection locked="0"/>
    </xf>
    <xf numFmtId="0" fontId="0" fillId="0" borderId="40" xfId="0" applyFill="1" applyBorder="1" applyAlignment="1" applyProtection="1">
      <alignment horizontal="center" vertical="center"/>
      <protection locked="0"/>
    </xf>
    <xf numFmtId="189" fontId="0" fillId="0" borderId="40" xfId="0" applyNumberFormat="1" applyFill="1" applyBorder="1" applyProtection="1">
      <alignment vertical="center"/>
      <protection locked="0"/>
    </xf>
    <xf numFmtId="0" fontId="36" fillId="0" borderId="0" xfId="0" applyFont="1" applyBorder="1" applyProtection="1">
      <alignment vertical="center"/>
      <protection locked="0"/>
    </xf>
    <xf numFmtId="0" fontId="31" fillId="0" borderId="0" xfId="0" applyFont="1" applyBorder="1" applyProtection="1">
      <alignment vertical="center"/>
      <protection locked="0"/>
    </xf>
    <xf numFmtId="0" fontId="38" fillId="0" borderId="0" xfId="0" applyFont="1" applyBorder="1" applyProtection="1">
      <alignment vertical="center"/>
      <protection locked="0"/>
    </xf>
    <xf numFmtId="0" fontId="38" fillId="0" borderId="1" xfId="0" applyFont="1" applyBorder="1" applyAlignment="1" applyProtection="1">
      <alignment horizontal="center" vertical="center"/>
      <protection locked="0"/>
    </xf>
    <xf numFmtId="41" fontId="31" fillId="6" borderId="8" xfId="1" applyFont="1" applyFill="1" applyBorder="1" applyAlignment="1">
      <alignment horizontal="right" vertical="center"/>
    </xf>
    <xf numFmtId="41" fontId="38" fillId="6" borderId="10" xfId="1" applyFont="1" applyFill="1" applyBorder="1" applyAlignment="1">
      <alignment vertical="center"/>
    </xf>
    <xf numFmtId="0" fontId="38" fillId="6" borderId="1" xfId="0" applyFont="1" applyFill="1" applyBorder="1" applyAlignment="1" applyProtection="1">
      <alignment horizontal="center" vertical="center"/>
      <protection locked="0"/>
    </xf>
    <xf numFmtId="41" fontId="38" fillId="0" borderId="10" xfId="1" applyFont="1" applyFill="1" applyBorder="1" applyAlignment="1">
      <alignment horizontal="left" vertical="center"/>
    </xf>
    <xf numFmtId="0" fontId="41" fillId="0" borderId="27" xfId="0" applyFont="1" applyBorder="1" applyProtection="1">
      <alignment vertical="center"/>
      <protection locked="0"/>
    </xf>
    <xf numFmtId="0" fontId="0" fillId="0" borderId="42" xfId="0" applyBorder="1">
      <alignment vertical="center"/>
    </xf>
    <xf numFmtId="0" fontId="7" fillId="0" borderId="0" xfId="0" applyFont="1" applyBorder="1" applyAlignment="1">
      <alignment horizontal="left" vertical="center" wrapText="1"/>
    </xf>
    <xf numFmtId="0" fontId="13" fillId="0" borderId="0" xfId="0" applyFont="1" applyBorder="1" applyAlignment="1">
      <alignment horizontal="left" vertical="center"/>
    </xf>
    <xf numFmtId="0" fontId="13" fillId="0" borderId="0" xfId="0" applyFont="1" applyBorder="1" applyAlignment="1">
      <alignment horizontal="left" vertical="center" wrapText="1"/>
    </xf>
    <xf numFmtId="0" fontId="11" fillId="0" borderId="41" xfId="0" applyFont="1" applyBorder="1">
      <alignment vertical="center"/>
    </xf>
    <xf numFmtId="0" fontId="10" fillId="0" borderId="43" xfId="0" applyFont="1" applyFill="1" applyBorder="1" applyAlignment="1">
      <alignment horizontal="left" vertical="center"/>
    </xf>
    <xf numFmtId="0" fontId="12" fillId="0" borderId="25" xfId="0" applyFont="1" applyFill="1" applyBorder="1" applyAlignment="1">
      <alignment horizontal="center" vertical="center"/>
    </xf>
    <xf numFmtId="0" fontId="14" fillId="0" borderId="25" xfId="0" applyFont="1" applyFill="1" applyBorder="1" applyAlignment="1">
      <alignment vertical="center"/>
    </xf>
    <xf numFmtId="0" fontId="13" fillId="0" borderId="25" xfId="0" applyFont="1" applyFill="1" applyBorder="1" applyAlignment="1">
      <alignment vertical="center"/>
    </xf>
    <xf numFmtId="0" fontId="13" fillId="0" borderId="25" xfId="0" applyFont="1" applyFill="1" applyBorder="1" applyAlignment="1">
      <alignment horizontal="center" vertical="center" wrapText="1" shrinkToFit="1"/>
    </xf>
    <xf numFmtId="0" fontId="7" fillId="0" borderId="25" xfId="0" applyFont="1" applyFill="1" applyBorder="1" applyAlignment="1">
      <alignment horizontal="center" vertical="center" wrapText="1"/>
    </xf>
    <xf numFmtId="0" fontId="7" fillId="0" borderId="25" xfId="0" applyFont="1" applyFill="1" applyBorder="1" applyAlignment="1">
      <alignment vertical="center"/>
    </xf>
    <xf numFmtId="0" fontId="14" fillId="0" borderId="25" xfId="0" applyFont="1" applyFill="1" applyBorder="1" applyAlignment="1">
      <alignment vertical="center" wrapText="1" shrinkToFit="1"/>
    </xf>
    <xf numFmtId="0" fontId="0" fillId="0" borderId="27" xfId="0" applyBorder="1" applyAlignment="1">
      <alignment horizontal="center" vertical="center"/>
    </xf>
    <xf numFmtId="0" fontId="0" fillId="0" borderId="28" xfId="0" applyFill="1" applyBorder="1">
      <alignment vertical="center"/>
    </xf>
    <xf numFmtId="0" fontId="31" fillId="3" borderId="1" xfId="0" applyFont="1" applyFill="1" applyBorder="1" applyAlignment="1" applyProtection="1">
      <alignment horizontal="center" vertical="center"/>
      <protection locked="0"/>
    </xf>
    <xf numFmtId="0" fontId="14" fillId="0" borderId="0" xfId="0" applyFont="1" applyBorder="1" applyAlignment="1">
      <alignment horizontal="left" vertical="center"/>
    </xf>
    <xf numFmtId="0" fontId="14" fillId="0" borderId="25"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0" fillId="0" borderId="0" xfId="0" applyAlignment="1">
      <alignment horizontal="center" vertical="center"/>
    </xf>
    <xf numFmtId="0" fontId="14" fillId="0" borderId="0" xfId="0" applyFont="1" applyAlignment="1">
      <alignment horizontal="left" vertical="center"/>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24" fillId="12" borderId="49" xfId="0" applyFont="1" applyFill="1" applyBorder="1" applyAlignment="1">
      <alignment horizontal="center" vertical="center"/>
    </xf>
    <xf numFmtId="0" fontId="24" fillId="12" borderId="72" xfId="0" applyFont="1" applyFill="1" applyBorder="1" applyAlignment="1">
      <alignment horizontal="center" vertical="center"/>
    </xf>
    <xf numFmtId="0" fontId="24" fillId="12" borderId="50" xfId="0" applyFont="1" applyFill="1" applyBorder="1" applyAlignment="1">
      <alignment horizontal="center" vertical="center"/>
    </xf>
    <xf numFmtId="0" fontId="13" fillId="0" borderId="27" xfId="0" applyFont="1" applyBorder="1" applyAlignment="1">
      <alignment horizontal="left" vertical="center"/>
    </xf>
    <xf numFmtId="0" fontId="13" fillId="0" borderId="28" xfId="0" applyFont="1" applyBorder="1" applyAlignment="1">
      <alignment horizontal="left" vertical="center"/>
    </xf>
    <xf numFmtId="181" fontId="14" fillId="2" borderId="9" xfId="0" applyNumberFormat="1" applyFont="1" applyFill="1" applyBorder="1" applyAlignment="1">
      <alignment horizontal="center" vertical="center" wrapText="1" shrinkToFit="1"/>
    </xf>
    <xf numFmtId="0" fontId="7" fillId="10" borderId="11" xfId="0" applyFont="1" applyFill="1" applyBorder="1" applyAlignment="1">
      <alignment horizontal="left" vertical="center" wrapText="1"/>
    </xf>
    <xf numFmtId="0" fontId="7" fillId="10" borderId="13" xfId="0" applyFont="1" applyFill="1" applyBorder="1" applyAlignment="1">
      <alignment horizontal="left" vertical="center" wrapText="1"/>
    </xf>
    <xf numFmtId="0" fontId="7" fillId="0" borderId="3" xfId="0" applyFont="1" applyBorder="1" applyAlignment="1">
      <alignment horizontal="lef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0" fontId="14" fillId="2" borderId="8" xfId="0" quotePrefix="1" applyFont="1" applyFill="1" applyBorder="1" applyAlignment="1">
      <alignment horizontal="center" vertical="center"/>
    </xf>
    <xf numFmtId="0" fontId="14" fillId="2" borderId="9" xfId="0" applyFont="1" applyFill="1" applyBorder="1" applyAlignment="1">
      <alignment horizontal="center" vertical="center"/>
    </xf>
    <xf numFmtId="0" fontId="14" fillId="2" borderId="10"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7" fillId="10" borderId="3" xfId="0" applyFont="1" applyFill="1" applyBorder="1" applyAlignment="1">
      <alignment horizontal="left" vertical="center"/>
    </xf>
    <xf numFmtId="0" fontId="7" fillId="10" borderId="2" xfId="0" applyFont="1" applyFill="1" applyBorder="1" applyAlignment="1">
      <alignment horizontal="left" vertical="center"/>
    </xf>
    <xf numFmtId="0" fontId="7" fillId="10" borderId="4" xfId="0" applyFont="1" applyFill="1" applyBorder="1" applyAlignment="1">
      <alignment horizontal="left" vertical="center"/>
    </xf>
    <xf numFmtId="0" fontId="7" fillId="10" borderId="5" xfId="0" applyFont="1" applyFill="1" applyBorder="1" applyAlignment="1">
      <alignment horizontal="left" vertical="center"/>
    </xf>
    <xf numFmtId="0" fontId="7" fillId="10" borderId="6" xfId="0" applyFont="1" applyFill="1" applyBorder="1" applyAlignment="1">
      <alignment horizontal="left" vertical="center"/>
    </xf>
    <xf numFmtId="0" fontId="7" fillId="10" borderId="7" xfId="0" applyFont="1" applyFill="1" applyBorder="1" applyAlignment="1">
      <alignment horizontal="left"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179" fontId="14" fillId="2" borderId="1" xfId="0" applyNumberFormat="1" applyFont="1" applyFill="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Fill="1" applyBorder="1" applyAlignment="1">
      <alignment horizontal="left" vertical="center" wrapText="1" shrinkToFit="1"/>
    </xf>
    <xf numFmtId="0" fontId="13" fillId="0" borderId="13" xfId="0" applyFont="1" applyFill="1" applyBorder="1" applyAlignment="1">
      <alignment horizontal="left" vertical="center" wrapText="1" shrinkToFit="1"/>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7" xfId="0" applyFont="1" applyFill="1" applyBorder="1" applyAlignment="1">
      <alignment horizontal="center" vertical="center"/>
    </xf>
    <xf numFmtId="181" fontId="12" fillId="2" borderId="9" xfId="0" applyNumberFormat="1" applyFont="1" applyFill="1" applyBorder="1" applyAlignment="1">
      <alignment horizontal="center" vertical="center" wrapText="1" shrinkToFit="1"/>
    </xf>
    <xf numFmtId="0" fontId="7" fillId="10" borderId="8" xfId="0" applyFont="1" applyFill="1" applyBorder="1" applyAlignment="1">
      <alignment horizontal="left" vertical="center"/>
    </xf>
    <xf numFmtId="0" fontId="7" fillId="10" borderId="9" xfId="0" applyFont="1" applyFill="1" applyBorder="1" applyAlignment="1">
      <alignment horizontal="left" vertical="center"/>
    </xf>
    <xf numFmtId="0" fontId="7" fillId="10" borderId="10" xfId="0" applyFont="1" applyFill="1" applyBorder="1" applyAlignment="1">
      <alignment horizontal="left" vertical="center"/>
    </xf>
    <xf numFmtId="181" fontId="12" fillId="2" borderId="8" xfId="0" applyNumberFormat="1" applyFont="1" applyFill="1" applyBorder="1" applyAlignment="1">
      <alignment horizontal="center" vertical="center" wrapText="1" shrinkToFit="1"/>
    </xf>
    <xf numFmtId="181" fontId="12" fillId="2" borderId="10" xfId="0" applyNumberFormat="1" applyFont="1" applyFill="1" applyBorder="1" applyAlignment="1">
      <alignment horizontal="center" vertical="center" wrapText="1" shrinkToFit="1"/>
    </xf>
    <xf numFmtId="0" fontId="14" fillId="0" borderId="8" xfId="0" applyFont="1" applyFill="1" applyBorder="1" applyAlignment="1">
      <alignment horizontal="center" vertical="center" wrapText="1" shrinkToFit="1"/>
    </xf>
    <xf numFmtId="0" fontId="14" fillId="0" borderId="10" xfId="0" applyFont="1" applyFill="1" applyBorder="1" applyAlignment="1">
      <alignment horizontal="center" vertical="center" wrapText="1" shrinkToFit="1"/>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12" fillId="2" borderId="1" xfId="0" applyFont="1" applyFill="1" applyBorder="1" applyAlignment="1">
      <alignment horizontal="center" vertical="center" wrapText="1" shrinkToFit="1"/>
    </xf>
    <xf numFmtId="0" fontId="7" fillId="0" borderId="1" xfId="0" applyFont="1" applyBorder="1" applyAlignment="1">
      <alignment horizontal="left" vertical="center"/>
    </xf>
    <xf numFmtId="186" fontId="14" fillId="2" borderId="8" xfId="0" applyNumberFormat="1" applyFont="1" applyFill="1" applyBorder="1" applyAlignment="1">
      <alignment horizontal="center" vertical="center"/>
    </xf>
    <xf numFmtId="186" fontId="14" fillId="2" borderId="9" xfId="0" applyNumberFormat="1" applyFont="1" applyFill="1" applyBorder="1" applyAlignment="1">
      <alignment horizontal="center" vertical="center"/>
    </xf>
    <xf numFmtId="186" fontId="14" fillId="2" borderId="10" xfId="0" applyNumberFormat="1" applyFont="1" applyFill="1" applyBorder="1" applyAlignment="1">
      <alignment horizontal="center" vertical="center"/>
    </xf>
    <xf numFmtId="0" fontId="14" fillId="2" borderId="1" xfId="0" applyFont="1" applyFill="1" applyBorder="1" applyAlignment="1">
      <alignment horizontal="center" vertical="center"/>
    </xf>
    <xf numFmtId="0" fontId="14" fillId="2" borderId="8" xfId="0" applyFont="1" applyFill="1" applyBorder="1" applyAlignment="1">
      <alignment horizontal="center" vertical="center"/>
    </xf>
    <xf numFmtId="0" fontId="13" fillId="10" borderId="8" xfId="0" applyFont="1" applyFill="1" applyBorder="1" applyAlignment="1">
      <alignment horizontal="center" vertical="center"/>
    </xf>
    <xf numFmtId="0" fontId="13" fillId="10" borderId="10" xfId="0" applyFont="1" applyFill="1" applyBorder="1" applyAlignment="1">
      <alignment horizontal="center" vertical="center"/>
    </xf>
    <xf numFmtId="2" fontId="12" fillId="10" borderId="8" xfId="0" applyNumberFormat="1" applyFont="1" applyFill="1" applyBorder="1" applyAlignment="1">
      <alignment horizontal="center" vertical="center"/>
    </xf>
    <xf numFmtId="2" fontId="12" fillId="10" borderId="9" xfId="0" applyNumberFormat="1" applyFont="1" applyFill="1" applyBorder="1" applyAlignment="1">
      <alignment horizontal="center" vertical="center"/>
    </xf>
    <xf numFmtId="0" fontId="14" fillId="2" borderId="8" xfId="0" applyNumberFormat="1" applyFont="1" applyFill="1" applyBorder="1" applyAlignment="1">
      <alignment horizontal="center" vertical="center"/>
    </xf>
    <xf numFmtId="0" fontId="14" fillId="2" borderId="9" xfId="0" applyNumberFormat="1" applyFont="1" applyFill="1" applyBorder="1" applyAlignment="1">
      <alignment horizontal="center" vertical="center"/>
    </xf>
    <xf numFmtId="0" fontId="14" fillId="2" borderId="10" xfId="0" applyNumberFormat="1" applyFont="1" applyFill="1" applyBorder="1" applyAlignment="1">
      <alignment horizontal="center" vertical="center"/>
    </xf>
    <xf numFmtId="0" fontId="12" fillId="2" borderId="8" xfId="0" applyFont="1" applyFill="1" applyBorder="1" applyAlignment="1">
      <alignment horizontal="center" vertical="center"/>
    </xf>
    <xf numFmtId="0" fontId="12" fillId="2" borderId="10" xfId="0" applyFont="1" applyFill="1" applyBorder="1" applyAlignment="1">
      <alignment horizontal="center" vertical="center"/>
    </xf>
    <xf numFmtId="179" fontId="12" fillId="10" borderId="8" xfId="0" applyNumberFormat="1" applyFont="1" applyFill="1" applyBorder="1" applyAlignment="1">
      <alignment horizontal="center" vertical="center"/>
    </xf>
    <xf numFmtId="179" fontId="12" fillId="10" borderId="9" xfId="0" applyNumberFormat="1" applyFont="1" applyFill="1" applyBorder="1" applyAlignment="1">
      <alignment horizontal="center" vertical="center"/>
    </xf>
    <xf numFmtId="179" fontId="12" fillId="10" borderId="10" xfId="0" applyNumberFormat="1" applyFont="1" applyFill="1" applyBorder="1" applyAlignment="1">
      <alignment horizontal="center" vertical="center"/>
    </xf>
    <xf numFmtId="0" fontId="7" fillId="10" borderId="1" xfId="0" applyFont="1" applyFill="1" applyBorder="1" applyAlignment="1">
      <alignment horizontal="left" vertical="center"/>
    </xf>
    <xf numFmtId="0" fontId="24" fillId="8" borderId="49" xfId="0" applyFont="1" applyFill="1" applyBorder="1" applyAlignment="1">
      <alignment horizontal="center" vertical="center"/>
    </xf>
    <xf numFmtId="0" fontId="24" fillId="8" borderId="72" xfId="0" applyFont="1" applyFill="1" applyBorder="1" applyAlignment="1">
      <alignment horizontal="center" vertical="center"/>
    </xf>
    <xf numFmtId="0" fontId="24" fillId="8" borderId="50" xfId="0" applyFont="1" applyFill="1" applyBorder="1" applyAlignment="1">
      <alignment horizontal="center" vertical="center"/>
    </xf>
    <xf numFmtId="0" fontId="12" fillId="3" borderId="8" xfId="0" applyFont="1" applyFill="1" applyBorder="1" applyAlignment="1">
      <alignment horizontal="center" vertical="center"/>
    </xf>
    <xf numFmtId="0" fontId="12" fillId="3" borderId="10"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10" xfId="0" applyFont="1" applyFill="1" applyBorder="1" applyAlignment="1">
      <alignment horizontal="center" vertical="center"/>
    </xf>
    <xf numFmtId="0" fontId="12" fillId="3" borderId="1" xfId="0" applyFont="1" applyFill="1" applyBorder="1" applyAlignment="1">
      <alignment horizontal="center" vertical="center"/>
    </xf>
    <xf numFmtId="0" fontId="14" fillId="2" borderId="1" xfId="0" applyFont="1" applyFill="1" applyBorder="1" applyAlignment="1">
      <alignment horizontal="center" vertical="center" shrinkToFit="1"/>
    </xf>
    <xf numFmtId="0" fontId="10" fillId="0" borderId="73" xfId="0" applyFont="1" applyBorder="1" applyAlignment="1">
      <alignment horizontal="left" vertical="center"/>
    </xf>
    <xf numFmtId="179" fontId="14" fillId="2" borderId="8" xfId="0" applyNumberFormat="1" applyFont="1" applyFill="1" applyBorder="1" applyAlignment="1">
      <alignment horizontal="center" vertical="center"/>
    </xf>
    <xf numFmtId="179" fontId="14" fillId="2" borderId="9" xfId="0" applyNumberFormat="1" applyFont="1" applyFill="1" applyBorder="1" applyAlignment="1">
      <alignment horizontal="center" vertical="center"/>
    </xf>
    <xf numFmtId="179" fontId="14" fillId="2" borderId="10" xfId="0" applyNumberFormat="1" applyFont="1" applyFill="1" applyBorder="1" applyAlignment="1">
      <alignment horizontal="center" vertical="center"/>
    </xf>
    <xf numFmtId="0" fontId="0" fillId="0" borderId="74" xfId="0" applyBorder="1" applyAlignment="1">
      <alignment horizontal="center" vertical="center"/>
    </xf>
    <xf numFmtId="0" fontId="12" fillId="3" borderId="1" xfId="0" applyFont="1" applyFill="1" applyBorder="1" applyAlignment="1">
      <alignment horizontal="center" vertical="center" shrinkToFit="1"/>
    </xf>
    <xf numFmtId="0" fontId="50" fillId="2" borderId="1" xfId="0" quotePrefix="1" applyFont="1" applyFill="1" applyBorder="1" applyAlignment="1">
      <alignment horizontal="center" vertical="center" shrinkToFit="1"/>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51" fillId="2" borderId="1" xfId="0" applyFont="1" applyFill="1" applyBorder="1" applyAlignment="1">
      <alignment horizontal="center" vertical="center"/>
    </xf>
    <xf numFmtId="179" fontId="50" fillId="2" borderId="1" xfId="0" applyNumberFormat="1" applyFont="1" applyFill="1" applyBorder="1" applyAlignment="1">
      <alignment horizontal="center" vertical="center" shrinkToFit="1"/>
    </xf>
    <xf numFmtId="0" fontId="12" fillId="3" borderId="8" xfId="0" applyFont="1" applyFill="1" applyBorder="1" applyAlignment="1">
      <alignment horizontal="center" vertical="center" shrinkToFit="1"/>
    </xf>
    <xf numFmtId="0" fontId="12" fillId="3" borderId="10" xfId="0" applyFont="1" applyFill="1" applyBorder="1" applyAlignment="1">
      <alignment horizontal="center" vertical="center" shrinkToFit="1"/>
    </xf>
    <xf numFmtId="0" fontId="10" fillId="0" borderId="0" xfId="0" applyFont="1" applyBorder="1" applyAlignment="1">
      <alignment horizontal="left" vertical="center"/>
    </xf>
    <xf numFmtId="179" fontId="50" fillId="2" borderId="8" xfId="2" quotePrefix="1" applyNumberFormat="1" applyFont="1" applyFill="1" applyBorder="1" applyAlignment="1">
      <alignment horizontal="center" vertical="center"/>
    </xf>
    <xf numFmtId="179" fontId="50" fillId="2" borderId="10" xfId="2" quotePrefix="1" applyNumberFormat="1" applyFont="1" applyFill="1" applyBorder="1" applyAlignment="1">
      <alignment horizontal="center" vertical="center"/>
    </xf>
    <xf numFmtId="41" fontId="50" fillId="2" borderId="1" xfId="1" applyFont="1" applyFill="1" applyBorder="1" applyAlignment="1">
      <alignment horizontal="center" vertical="center"/>
    </xf>
    <xf numFmtId="41" fontId="50" fillId="2" borderId="8" xfId="1" applyFont="1" applyFill="1" applyBorder="1" applyAlignment="1">
      <alignment horizontal="center" vertical="center"/>
    </xf>
    <xf numFmtId="41" fontId="50" fillId="2" borderId="10" xfId="1" applyFont="1" applyFill="1" applyBorder="1" applyAlignment="1">
      <alignment horizontal="center" vertical="center"/>
    </xf>
    <xf numFmtId="41" fontId="10" fillId="7" borderId="1" xfId="1" applyFont="1" applyFill="1" applyBorder="1" applyAlignment="1">
      <alignment horizontal="center" vertical="center"/>
    </xf>
    <xf numFmtId="0" fontId="10" fillId="7" borderId="1" xfId="0" applyFont="1" applyFill="1" applyBorder="1" applyAlignment="1">
      <alignment horizontal="center" vertical="center"/>
    </xf>
    <xf numFmtId="0" fontId="10" fillId="0" borderId="0" xfId="0" quotePrefix="1" applyFont="1" applyBorder="1" applyAlignment="1">
      <alignment horizontal="left" vertical="center"/>
    </xf>
    <xf numFmtId="0" fontId="10" fillId="0" borderId="30" xfId="0" applyFont="1" applyBorder="1" applyAlignment="1">
      <alignment horizontal="left" vertical="center"/>
    </xf>
    <xf numFmtId="179" fontId="50" fillId="2" borderId="1" xfId="0" applyNumberFormat="1" applyFont="1" applyFill="1" applyBorder="1" applyAlignment="1">
      <alignment horizontal="center" vertical="center"/>
    </xf>
    <xf numFmtId="41" fontId="50" fillId="2" borderId="1" xfId="1" applyFont="1" applyFill="1" applyBorder="1" applyAlignment="1">
      <alignment horizontal="center" vertical="center" shrinkToFit="1"/>
    </xf>
    <xf numFmtId="181" fontId="14" fillId="2" borderId="1" xfId="0" applyNumberFormat="1" applyFont="1" applyFill="1" applyBorder="1" applyAlignment="1">
      <alignment horizontal="right" vertical="center"/>
    </xf>
    <xf numFmtId="0" fontId="49" fillId="0" borderId="1" xfId="0" applyFont="1" applyBorder="1" applyAlignment="1">
      <alignment horizontal="center" vertical="center"/>
    </xf>
    <xf numFmtId="0" fontId="52" fillId="0" borderId="0" xfId="0" applyFont="1" applyAlignment="1">
      <alignment horizontal="left" vertical="center"/>
    </xf>
    <xf numFmtId="181" fontId="14" fillId="2" borderId="8" xfId="0" applyNumberFormat="1" applyFont="1" applyFill="1" applyBorder="1" applyAlignment="1">
      <alignment horizontal="right" vertical="center"/>
    </xf>
    <xf numFmtId="181" fontId="14" fillId="2" borderId="10" xfId="0" applyNumberFormat="1" applyFont="1" applyFill="1" applyBorder="1" applyAlignment="1">
      <alignment horizontal="right" vertical="center"/>
    </xf>
    <xf numFmtId="0" fontId="13" fillId="0" borderId="1" xfId="0" quotePrefix="1" applyFont="1" applyBorder="1" applyAlignment="1">
      <alignment horizontal="left" vertical="center" wrapText="1"/>
    </xf>
    <xf numFmtId="0" fontId="6" fillId="0" borderId="73" xfId="0" applyFont="1" applyBorder="1" applyAlignment="1">
      <alignment horizontal="left" vertical="center"/>
    </xf>
    <xf numFmtId="0" fontId="23" fillId="0" borderId="24" xfId="0" applyFont="1" applyBorder="1" applyAlignment="1">
      <alignment horizontal="center" vertical="center"/>
    </xf>
    <xf numFmtId="0" fontId="23" fillId="0" borderId="0" xfId="0" applyFont="1" applyBorder="1" applyAlignment="1">
      <alignment horizontal="center" vertical="center"/>
    </xf>
    <xf numFmtId="0" fontId="23" fillId="0" borderId="25" xfId="0" applyFont="1" applyBorder="1" applyAlignment="1">
      <alignment horizontal="center" vertical="center"/>
    </xf>
    <xf numFmtId="178" fontId="20" fillId="0" borderId="0" xfId="0" applyNumberFormat="1" applyFont="1" applyFill="1" applyBorder="1" applyAlignment="1">
      <alignment horizontal="center" vertical="center"/>
    </xf>
    <xf numFmtId="0" fontId="20" fillId="0" borderId="1"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1" xfId="0" applyFont="1" applyBorder="1" applyAlignment="1">
      <alignment horizontal="center" vertical="center" shrinkToFit="1"/>
    </xf>
    <xf numFmtId="0" fontId="20" fillId="0" borderId="12" xfId="0" applyFont="1" applyBorder="1" applyAlignment="1">
      <alignment horizontal="center" vertical="center" shrinkToFit="1"/>
    </xf>
    <xf numFmtId="0" fontId="20" fillId="0" borderId="13" xfId="0" applyFont="1" applyBorder="1" applyAlignment="1">
      <alignment horizontal="center" vertical="center" shrinkToFit="1"/>
    </xf>
    <xf numFmtId="0" fontId="20" fillId="0" borderId="1" xfId="0" applyFont="1" applyBorder="1" applyAlignment="1">
      <alignment horizontal="center" vertical="center" shrinkToFit="1"/>
    </xf>
    <xf numFmtId="0" fontId="20" fillId="0" borderId="1" xfId="0" applyFont="1" applyBorder="1" applyAlignment="1">
      <alignment horizontal="center" vertical="center"/>
    </xf>
    <xf numFmtId="0" fontId="20" fillId="0" borderId="3" xfId="0" quotePrefix="1" applyFont="1" applyBorder="1" applyAlignment="1">
      <alignment horizontal="center" vertical="center"/>
    </xf>
    <xf numFmtId="0" fontId="20" fillId="0" borderId="2" xfId="0" quotePrefix="1" applyFont="1" applyBorder="1" applyAlignment="1">
      <alignment horizontal="center" vertical="center"/>
    </xf>
    <xf numFmtId="0" fontId="20" fillId="0" borderId="5" xfId="0" quotePrefix="1" applyFont="1" applyBorder="1" applyAlignment="1">
      <alignment horizontal="center" vertical="center"/>
    </xf>
    <xf numFmtId="0" fontId="20" fillId="0" borderId="6" xfId="0" quotePrefix="1" applyFont="1" applyBorder="1" applyAlignment="1">
      <alignment horizontal="center" vertical="center"/>
    </xf>
    <xf numFmtId="0" fontId="20" fillId="0" borderId="2" xfId="0" applyFont="1" applyBorder="1" applyAlignment="1">
      <alignment horizontal="center" vertical="center"/>
    </xf>
    <xf numFmtId="0" fontId="20" fillId="0" borderId="6" xfId="0" applyFont="1" applyBorder="1" applyAlignment="1">
      <alignment horizontal="center" vertical="center"/>
    </xf>
    <xf numFmtId="0" fontId="20" fillId="0" borderId="2" xfId="0" applyFont="1" applyBorder="1" applyAlignment="1">
      <alignment horizontal="left" vertical="center" wrapText="1" shrinkToFit="1"/>
    </xf>
    <xf numFmtId="0" fontId="20" fillId="0" borderId="71" xfId="0" applyFont="1" applyBorder="1" applyAlignment="1">
      <alignment horizontal="left" vertical="center" wrapText="1" shrinkToFit="1"/>
    </xf>
    <xf numFmtId="0" fontId="20" fillId="0" borderId="6" xfId="0" quotePrefix="1" applyFont="1" applyBorder="1" applyAlignment="1">
      <alignment horizontal="left" vertical="center"/>
    </xf>
    <xf numFmtId="0" fontId="20" fillId="0" borderId="70" xfId="0" quotePrefix="1" applyFont="1" applyBorder="1" applyAlignment="1">
      <alignment horizontal="left" vertical="center"/>
    </xf>
    <xf numFmtId="0" fontId="20" fillId="0" borderId="8" xfId="0" quotePrefix="1" applyFont="1" applyBorder="1" applyAlignment="1">
      <alignment horizontal="left" vertical="center"/>
    </xf>
    <xf numFmtId="0" fontId="20" fillId="0" borderId="9" xfId="0" quotePrefix="1" applyFont="1" applyBorder="1" applyAlignment="1">
      <alignment horizontal="left" vertical="center"/>
    </xf>
    <xf numFmtId="179" fontId="20" fillId="0" borderId="9" xfId="0" applyNumberFormat="1" applyFont="1" applyBorder="1" applyAlignment="1">
      <alignment horizontal="left" vertical="center"/>
    </xf>
    <xf numFmtId="179" fontId="20" fillId="0" borderId="20" xfId="0" applyNumberFormat="1" applyFont="1" applyBorder="1" applyAlignment="1">
      <alignment horizontal="left" vertical="center"/>
    </xf>
    <xf numFmtId="187" fontId="20" fillId="0" borderId="9" xfId="1" applyNumberFormat="1" applyFont="1" applyBorder="1" applyAlignment="1">
      <alignment horizontal="left" vertical="center"/>
    </xf>
    <xf numFmtId="187" fontId="20" fillId="0" borderId="20" xfId="1" applyNumberFormat="1" applyFont="1" applyBorder="1" applyAlignment="1">
      <alignment horizontal="left" vertical="center"/>
    </xf>
    <xf numFmtId="0" fontId="18"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86" fontId="20" fillId="0" borderId="1" xfId="0" applyNumberFormat="1" applyFont="1" applyBorder="1" applyAlignment="1">
      <alignment horizontal="center" vertical="center"/>
    </xf>
    <xf numFmtId="186" fontId="20" fillId="0" borderId="18" xfId="0" applyNumberFormat="1"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1" fillId="0" borderId="27" xfId="0" applyFont="1" applyBorder="1" applyAlignment="1">
      <alignment horizontal="center" vertical="center"/>
    </xf>
    <xf numFmtId="178" fontId="20" fillId="0" borderId="24" xfId="0" applyNumberFormat="1" applyFont="1" applyBorder="1" applyAlignment="1">
      <alignment horizontal="center" vertical="center"/>
    </xf>
    <xf numFmtId="178" fontId="20" fillId="0" borderId="0" xfId="0" applyNumberFormat="1" applyFont="1" applyBorder="1" applyAlignment="1">
      <alignment horizontal="center" vertical="center"/>
    </xf>
    <xf numFmtId="178" fontId="20" fillId="2" borderId="0" xfId="0" applyNumberFormat="1" applyFont="1" applyFill="1" applyBorder="1" applyAlignment="1">
      <alignment horizontal="center" vertical="center"/>
    </xf>
    <xf numFmtId="0" fontId="22" fillId="0" borderId="0" xfId="0" applyFont="1" applyAlignment="1">
      <alignment horizontal="left"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43" fillId="0" borderId="24" xfId="0" applyFont="1" applyBorder="1" applyAlignment="1">
      <alignment horizontal="center" vertical="center"/>
    </xf>
    <xf numFmtId="178" fontId="23" fillId="0" borderId="24" xfId="0" applyNumberFormat="1" applyFont="1" applyBorder="1" applyAlignment="1">
      <alignment horizontal="center" vertical="center"/>
    </xf>
    <xf numFmtId="178" fontId="23" fillId="0" borderId="0" xfId="0" applyNumberFormat="1" applyFont="1" applyBorder="1" applyAlignment="1">
      <alignment horizontal="center" vertical="center"/>
    </xf>
    <xf numFmtId="178" fontId="23" fillId="0" borderId="25" xfId="0" applyNumberFormat="1" applyFont="1" applyBorder="1" applyAlignment="1">
      <alignment horizontal="center" vertical="center"/>
    </xf>
    <xf numFmtId="0" fontId="20" fillId="2" borderId="1" xfId="0" applyFont="1" applyFill="1" applyBorder="1" applyAlignment="1">
      <alignment horizontal="left" vertical="center" wrapText="1"/>
    </xf>
    <xf numFmtId="0" fontId="20" fillId="0" borderId="23"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right" vertical="center"/>
    </xf>
    <xf numFmtId="0" fontId="2" fillId="0" borderId="0" xfId="0" applyFont="1" applyAlignment="1">
      <alignment horizontal="center" vertical="center"/>
    </xf>
    <xf numFmtId="0" fontId="2" fillId="0" borderId="0" xfId="0" applyFont="1" applyAlignment="1">
      <alignment horizontal="left" vertical="center" shrinkToFit="1"/>
    </xf>
    <xf numFmtId="0" fontId="2" fillId="0" borderId="0" xfId="0" applyFont="1" applyAlignment="1">
      <alignment vertical="center" shrinkToFit="1"/>
    </xf>
    <xf numFmtId="0" fontId="2" fillId="0" borderId="0" xfId="0" applyFont="1" applyAlignment="1">
      <alignment horizontal="left" vertical="center" wrapText="1" shrinkToFit="1"/>
    </xf>
    <xf numFmtId="0" fontId="2" fillId="0" borderId="0" xfId="0" applyFont="1" applyAlignment="1">
      <alignment vertical="center" wrapText="1" shrinkToFit="1"/>
    </xf>
    <xf numFmtId="178" fontId="8" fillId="0" borderId="0" xfId="0" applyNumberFormat="1" applyFont="1" applyAlignment="1">
      <alignment horizontal="center" vertical="center"/>
    </xf>
    <xf numFmtId="0" fontId="2" fillId="0" borderId="0" xfId="0" applyFont="1" applyAlignment="1">
      <alignment vertical="center"/>
    </xf>
    <xf numFmtId="177" fontId="2" fillId="0" borderId="0" xfId="0" applyNumberFormat="1" applyFont="1" applyAlignment="1">
      <alignment horizontal="left" vertical="center"/>
    </xf>
    <xf numFmtId="177" fontId="4" fillId="0" borderId="0" xfId="0" applyNumberFormat="1" applyFont="1" applyAlignment="1">
      <alignment horizontal="left" vertical="center"/>
    </xf>
    <xf numFmtId="0" fontId="4" fillId="0" borderId="0" xfId="0" applyFont="1" applyAlignment="1">
      <alignment horizontal="left" vertical="center" wrapText="1" shrinkToFit="1"/>
    </xf>
    <xf numFmtId="0" fontId="25" fillId="0" borderId="0" xfId="0" applyFont="1" applyBorder="1" applyAlignment="1">
      <alignment horizontal="left" vertical="center" wrapText="1" shrinkToFit="1"/>
    </xf>
    <xf numFmtId="0" fontId="2" fillId="0" borderId="0" xfId="0" applyFont="1" applyBorder="1" applyAlignment="1">
      <alignment horizontal="left" vertical="center" wrapText="1" shrinkToFit="1"/>
    </xf>
    <xf numFmtId="0" fontId="15" fillId="0" borderId="0" xfId="0" applyFont="1" applyAlignment="1">
      <alignment horizontal="left" vertical="center"/>
    </xf>
    <xf numFmtId="0" fontId="8" fillId="0" borderId="0" xfId="0" applyFont="1" applyAlignment="1">
      <alignment horizontal="center" vertical="center"/>
    </xf>
    <xf numFmtId="0" fontId="16" fillId="0" borderId="0" xfId="0" applyFont="1" applyAlignment="1">
      <alignment horizontal="center" vertical="center"/>
    </xf>
    <xf numFmtId="183" fontId="4" fillId="0" borderId="0" xfId="0" applyNumberFormat="1" applyFont="1" applyAlignment="1">
      <alignment horizontal="left" vertical="center" wrapText="1" shrinkToFit="1"/>
    </xf>
    <xf numFmtId="176" fontId="4" fillId="0" borderId="0" xfId="0" applyNumberFormat="1" applyFont="1" applyAlignment="1">
      <alignment horizontal="left" vertical="center" shrinkToFit="1"/>
    </xf>
    <xf numFmtId="0" fontId="4" fillId="0" borderId="0" xfId="0" applyFont="1" applyAlignment="1">
      <alignment horizontal="left" vertical="center" shrinkToFit="1"/>
    </xf>
    <xf numFmtId="177" fontId="4" fillId="0" borderId="0" xfId="0" applyNumberFormat="1" applyFont="1" applyAlignment="1">
      <alignment horizontal="left" vertical="center" shrinkToFit="1"/>
    </xf>
    <xf numFmtId="185" fontId="4" fillId="0" borderId="0" xfId="1" applyNumberFormat="1" applyFont="1" applyAlignment="1">
      <alignment horizontal="left" vertical="center"/>
    </xf>
    <xf numFmtId="0" fontId="4" fillId="0" borderId="0" xfId="0" applyFont="1" applyAlignment="1">
      <alignment horizontal="center" vertical="center" shrinkToFit="1"/>
    </xf>
    <xf numFmtId="186" fontId="4" fillId="0" borderId="0" xfId="0" applyNumberFormat="1" applyFont="1" applyAlignment="1">
      <alignment horizontal="left" vertical="center" wrapText="1" shrinkToFit="1"/>
    </xf>
    <xf numFmtId="0" fontId="4" fillId="0" borderId="0" xfId="0" applyFont="1" applyAlignment="1">
      <alignment horizontal="center" vertical="center" wrapText="1" shrinkToFit="1"/>
    </xf>
    <xf numFmtId="184" fontId="4" fillId="0" borderId="0" xfId="0" applyNumberFormat="1" applyFont="1" applyAlignment="1">
      <alignment horizontal="left" vertical="center" wrapText="1" shrinkToFit="1"/>
    </xf>
    <xf numFmtId="0" fontId="3" fillId="0" borderId="0" xfId="0" applyFont="1" applyAlignment="1">
      <alignment horizontal="left" vertical="center" wrapText="1" shrinkToFit="1"/>
    </xf>
    <xf numFmtId="182" fontId="4" fillId="0" borderId="0" xfId="0" applyNumberFormat="1" applyFont="1" applyAlignment="1">
      <alignment horizontal="left" vertical="center" wrapText="1" shrinkToFit="1"/>
    </xf>
    <xf numFmtId="0" fontId="9" fillId="0" borderId="0" xfId="0" applyFont="1" applyBorder="1" applyAlignment="1">
      <alignment horizontal="center" vertical="center" wrapText="1" shrinkToFit="1"/>
    </xf>
    <xf numFmtId="0" fontId="9" fillId="0" borderId="0" xfId="0" applyFont="1" applyBorder="1" applyAlignment="1">
      <alignment horizontal="center" vertical="center"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1" fontId="9" fillId="0" borderId="0" xfId="0" applyNumberFormat="1" applyFont="1" applyBorder="1" applyAlignment="1">
      <alignment horizontal="right"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shrinkToFit="1"/>
    </xf>
    <xf numFmtId="0" fontId="9" fillId="0" borderId="1" xfId="0" applyFont="1" applyBorder="1" applyAlignment="1">
      <alignment horizontal="center" vertical="center" shrinkToFit="1"/>
    </xf>
    <xf numFmtId="180" fontId="9" fillId="0" borderId="1" xfId="0" applyNumberFormat="1" applyFont="1" applyBorder="1" applyAlignment="1">
      <alignment horizontal="center" vertical="center" shrinkToFit="1"/>
    </xf>
    <xf numFmtId="181" fontId="9" fillId="0" borderId="1" xfId="0" applyNumberFormat="1" applyFont="1" applyBorder="1" applyAlignment="1">
      <alignment horizontal="right"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30" fillId="4" borderId="0" xfId="0" applyFont="1" applyFill="1" applyAlignment="1" applyProtection="1">
      <alignment horizontal="center" vertical="center" wrapText="1"/>
      <protection locked="0"/>
    </xf>
    <xf numFmtId="0" fontId="30" fillId="4" borderId="0" xfId="0" applyFont="1" applyFill="1" applyAlignment="1" applyProtection="1">
      <alignment horizontal="center" vertical="center"/>
      <protection locked="0"/>
    </xf>
    <xf numFmtId="0" fontId="10" fillId="6" borderId="8" xfId="0" applyFont="1" applyFill="1" applyBorder="1" applyAlignment="1" applyProtection="1">
      <alignment horizontal="center" vertical="center"/>
      <protection locked="0"/>
    </xf>
    <xf numFmtId="0" fontId="10" fillId="6" borderId="9" xfId="0" applyFont="1" applyFill="1" applyBorder="1" applyAlignment="1" applyProtection="1">
      <alignment horizontal="center" vertical="center"/>
      <protection locked="0"/>
    </xf>
    <xf numFmtId="0" fontId="10" fillId="6" borderId="10" xfId="0"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30" fillId="4" borderId="49" xfId="0" applyFont="1" applyFill="1" applyBorder="1" applyAlignment="1" applyProtection="1">
      <alignment horizontal="center" vertical="center" wrapText="1"/>
      <protection locked="0"/>
    </xf>
    <xf numFmtId="0" fontId="30" fillId="4" borderId="72"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6" fillId="0" borderId="24"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0" fillId="0" borderId="26"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0" fillId="0" borderId="0" xfId="0" applyAlignment="1" applyProtection="1">
      <alignment horizontal="center" vertical="center"/>
      <protection locked="0"/>
    </xf>
    <xf numFmtId="0" fontId="24" fillId="12" borderId="49" xfId="0" applyFont="1" applyFill="1" applyBorder="1" applyAlignment="1" applyProtection="1">
      <alignment horizontal="center" vertical="center" wrapText="1"/>
      <protection locked="0"/>
    </xf>
    <xf numFmtId="0" fontId="24" fillId="12" borderId="72" xfId="0" applyFont="1" applyFill="1" applyBorder="1" applyAlignment="1" applyProtection="1">
      <alignment horizontal="center" vertical="center" wrapText="1"/>
      <protection locked="0"/>
    </xf>
    <xf numFmtId="0" fontId="24" fillId="12" borderId="50" xfId="0" applyFont="1" applyFill="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31" fillId="3" borderId="11" xfId="0" applyFont="1" applyFill="1" applyBorder="1" applyAlignment="1" applyProtection="1">
      <alignment horizontal="center" vertical="center"/>
      <protection locked="0"/>
    </xf>
    <xf numFmtId="41" fontId="38" fillId="0" borderId="10" xfId="1" applyFont="1" applyBorder="1" applyAlignment="1">
      <alignment horizontal="center" vertical="center" wrapText="1"/>
    </xf>
    <xf numFmtId="41" fontId="38" fillId="0" borderId="10" xfId="1" applyFont="1" applyBorder="1" applyAlignment="1">
      <alignment horizontal="center" vertical="center"/>
    </xf>
    <xf numFmtId="0" fontId="32" fillId="4" borderId="0" xfId="0" applyFont="1" applyFill="1" applyAlignment="1" applyProtection="1">
      <alignment horizontal="center" vertical="center" wrapText="1"/>
      <protection locked="0"/>
    </xf>
    <xf numFmtId="0" fontId="31" fillId="8" borderId="46" xfId="0" applyFont="1" applyFill="1" applyBorder="1" applyAlignment="1" applyProtection="1">
      <alignment horizontal="center" vertical="center"/>
      <protection locked="0"/>
    </xf>
    <xf numFmtId="0" fontId="31" fillId="8" borderId="47" xfId="0" applyFont="1" applyFill="1" applyBorder="1" applyAlignment="1" applyProtection="1">
      <alignment horizontal="center" vertical="center"/>
      <protection locked="0"/>
    </xf>
    <xf numFmtId="41" fontId="46" fillId="0" borderId="69" xfId="1" applyFont="1" applyBorder="1" applyAlignment="1">
      <alignment horizontal="center" vertical="center" wrapText="1"/>
    </xf>
    <xf numFmtId="41" fontId="46" fillId="0" borderId="69" xfId="1" applyFont="1" applyBorder="1" applyAlignment="1">
      <alignment horizontal="center" vertical="center"/>
    </xf>
    <xf numFmtId="0" fontId="46" fillId="0" borderId="69" xfId="0" applyFont="1" applyBorder="1" applyAlignment="1">
      <alignment horizontal="center" vertical="center"/>
    </xf>
    <xf numFmtId="3" fontId="46" fillId="0" borderId="69" xfId="0" applyNumberFormat="1" applyFont="1" applyBorder="1" applyAlignment="1">
      <alignment horizontal="center" vertical="center" shrinkToFit="1"/>
    </xf>
    <xf numFmtId="0" fontId="44" fillId="0" borderId="0" xfId="3" applyFont="1" applyAlignment="1">
      <alignment horizontal="center" vertical="center"/>
    </xf>
    <xf numFmtId="0" fontId="45" fillId="11" borderId="0" xfId="3" applyFont="1" applyFill="1" applyAlignment="1">
      <alignment horizontal="right" vertical="center" wrapText="1"/>
    </xf>
    <xf numFmtId="0" fontId="45" fillId="11" borderId="63" xfId="3" applyFont="1" applyFill="1" applyBorder="1" applyAlignment="1">
      <alignment horizontal="center" vertical="center" wrapText="1"/>
    </xf>
    <xf numFmtId="0" fontId="45" fillId="11" borderId="64" xfId="3" applyFont="1" applyFill="1" applyBorder="1" applyAlignment="1">
      <alignment horizontal="center" vertical="center"/>
    </xf>
    <xf numFmtId="0" fontId="45" fillId="11" borderId="65" xfId="3" applyFont="1" applyFill="1" applyBorder="1" applyAlignment="1">
      <alignment horizontal="center" vertical="center"/>
    </xf>
    <xf numFmtId="0" fontId="45" fillId="11" borderId="66" xfId="3" applyFont="1" applyFill="1" applyBorder="1" applyAlignment="1">
      <alignment horizontal="center" vertical="center"/>
    </xf>
    <xf numFmtId="0" fontId="45" fillId="11" borderId="67" xfId="3" applyFont="1" applyFill="1" applyBorder="1" applyAlignment="1">
      <alignment horizontal="center" vertical="center" shrinkToFit="1"/>
    </xf>
    <xf numFmtId="0" fontId="45" fillId="11" borderId="68" xfId="3" applyFont="1" applyFill="1" applyBorder="1" applyAlignment="1">
      <alignment horizontal="center" vertical="center" shrinkToFit="1"/>
    </xf>
  </cellXfs>
  <cellStyles count="4">
    <cellStyle name="쉼표 [0]" xfId="1" builtinId="6"/>
    <cellStyle name="표준" xfId="0" builtinId="0"/>
    <cellStyle name="표준 10 3" xfId="3"/>
    <cellStyle name="표준 3 4" xfId="2"/>
  </cellStyles>
  <dxfs count="6">
    <dxf>
      <fill>
        <patternFill>
          <bgColor rgb="FFFF0000"/>
        </patternFill>
      </fill>
    </dxf>
    <dxf>
      <fill>
        <patternFill>
          <bgColor rgb="FFFF0000"/>
        </patternFill>
      </fill>
    </dxf>
    <dxf>
      <fill>
        <patternFill>
          <bgColor rgb="FFFF0000"/>
        </patternFill>
      </fill>
    </dxf>
    <dxf>
      <fill>
        <patternFill patternType="solid">
          <fgColor auto="1"/>
          <bgColor rgb="FFFF0000"/>
        </patternFill>
      </fill>
    </dxf>
    <dxf>
      <fill>
        <patternFill>
          <bgColor rgb="FFFF0000"/>
        </patternFill>
      </fill>
    </dxf>
    <dxf>
      <font>
        <color auto="1"/>
      </font>
      <fill>
        <patternFill>
          <bgColor theme="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85725</xdr:colOff>
      <xdr:row>0</xdr:row>
      <xdr:rowOff>114300</xdr:rowOff>
    </xdr:from>
    <xdr:to>
      <xdr:col>25</xdr:col>
      <xdr:colOff>629492</xdr:colOff>
      <xdr:row>13</xdr:row>
      <xdr:rowOff>2058390</xdr:rowOff>
    </xdr:to>
    <xdr:pic>
      <xdr:nvPicPr>
        <xdr:cNvPr id="3" name="그림 2"/>
        <xdr:cNvPicPr>
          <a:picLocks noChangeAspect="1"/>
        </xdr:cNvPicPr>
      </xdr:nvPicPr>
      <xdr:blipFill>
        <a:blip xmlns:r="http://schemas.openxmlformats.org/officeDocument/2006/relationships" r:embed="rId1"/>
        <a:stretch>
          <a:fillRect/>
        </a:stretch>
      </xdr:blipFill>
      <xdr:spPr>
        <a:xfrm>
          <a:off x="11439525" y="114300"/>
          <a:ext cx="6030167" cy="7097115"/>
        </a:xfrm>
        <a:prstGeom prst="rect">
          <a:avLst/>
        </a:prstGeom>
      </xdr:spPr>
    </xdr:pic>
    <xdr:clientData/>
  </xdr:twoCellAnchor>
  <xdr:twoCellAnchor editAs="oneCell">
    <xdr:from>
      <xdr:col>11</xdr:col>
      <xdr:colOff>104775</xdr:colOff>
      <xdr:row>1</xdr:row>
      <xdr:rowOff>28575</xdr:rowOff>
    </xdr:from>
    <xdr:to>
      <xdr:col>17</xdr:col>
      <xdr:colOff>76952</xdr:colOff>
      <xdr:row>13</xdr:row>
      <xdr:rowOff>1829753</xdr:rowOff>
    </xdr:to>
    <xdr:pic>
      <xdr:nvPicPr>
        <xdr:cNvPr id="5" name="그림 4"/>
        <xdr:cNvPicPr>
          <a:picLocks noChangeAspect="1"/>
        </xdr:cNvPicPr>
      </xdr:nvPicPr>
      <xdr:blipFill>
        <a:blip xmlns:r="http://schemas.openxmlformats.org/officeDocument/2006/relationships" r:embed="rId2"/>
        <a:stretch>
          <a:fillRect/>
        </a:stretch>
      </xdr:blipFill>
      <xdr:spPr>
        <a:xfrm>
          <a:off x="6038850" y="152400"/>
          <a:ext cx="5391902" cy="683037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J25"/>
  <sheetViews>
    <sheetView showGridLines="0" tabSelected="1" workbookViewId="0">
      <selection activeCell="M14" sqref="M14"/>
    </sheetView>
  </sheetViews>
  <sheetFormatPr defaultRowHeight="16.5"/>
  <cols>
    <col min="1" max="2" width="1.625" customWidth="1"/>
    <col min="10" max="10" width="10" customWidth="1"/>
    <col min="11" max="12" width="1.625" customWidth="1"/>
    <col min="13" max="13" width="33.5" customWidth="1"/>
  </cols>
  <sheetData>
    <row r="1" spans="2:10" ht="9.9499999999999993" customHeight="1" thickBot="1"/>
    <row r="2" spans="2:10" ht="24" customHeight="1" thickBot="1">
      <c r="B2" s="279" t="s">
        <v>495</v>
      </c>
      <c r="C2" s="280"/>
      <c r="D2" s="280"/>
      <c r="E2" s="280"/>
      <c r="F2" s="280"/>
      <c r="G2" s="280"/>
      <c r="H2" s="280"/>
      <c r="I2" s="280"/>
      <c r="J2" s="281"/>
    </row>
    <row r="3" spans="2:10" ht="9.9499999999999993" customHeight="1" thickBot="1"/>
    <row r="4" spans="2:10" ht="9.9499999999999993" customHeight="1">
      <c r="B4" s="188"/>
      <c r="C4" s="255"/>
      <c r="D4" s="255"/>
      <c r="E4" s="255"/>
      <c r="F4" s="255"/>
      <c r="G4" s="255"/>
      <c r="H4" s="255"/>
      <c r="I4" s="255"/>
      <c r="J4" s="190"/>
    </row>
    <row r="5" spans="2:10">
      <c r="B5" s="191"/>
      <c r="C5" s="271" t="s">
        <v>496</v>
      </c>
      <c r="D5" s="271"/>
      <c r="E5" s="271"/>
      <c r="F5" s="271"/>
      <c r="G5" s="271"/>
      <c r="H5" s="271"/>
      <c r="I5" s="271"/>
      <c r="J5" s="272"/>
    </row>
    <row r="6" spans="2:10" ht="54" customHeight="1" thickBot="1">
      <c r="B6" s="194"/>
      <c r="C6" s="273" t="s">
        <v>497</v>
      </c>
      <c r="D6" s="282"/>
      <c r="E6" s="282"/>
      <c r="F6" s="282"/>
      <c r="G6" s="282"/>
      <c r="H6" s="282"/>
      <c r="I6" s="282"/>
      <c r="J6" s="283"/>
    </row>
    <row r="7" spans="2:10" ht="9.9499999999999993" customHeight="1" thickBot="1">
      <c r="B7" s="193"/>
      <c r="C7" s="256"/>
      <c r="D7" s="257"/>
      <c r="E7" s="257"/>
      <c r="F7" s="257"/>
      <c r="G7" s="257"/>
      <c r="H7" s="257"/>
      <c r="I7" s="257"/>
      <c r="J7" s="257"/>
    </row>
    <row r="8" spans="2:10" ht="9.9499999999999993" customHeight="1">
      <c r="B8" s="188"/>
      <c r="C8" s="255"/>
      <c r="D8" s="255"/>
      <c r="E8" s="255"/>
      <c r="F8" s="255"/>
      <c r="G8" s="255"/>
      <c r="H8" s="255"/>
      <c r="I8" s="255"/>
      <c r="J8" s="190"/>
    </row>
    <row r="9" spans="2:10">
      <c r="B9" s="191"/>
      <c r="C9" s="271" t="s">
        <v>498</v>
      </c>
      <c r="D9" s="271"/>
      <c r="E9" s="271"/>
      <c r="F9" s="271"/>
      <c r="G9" s="271"/>
      <c r="H9" s="271"/>
      <c r="I9" s="271"/>
      <c r="J9" s="272"/>
    </row>
    <row r="10" spans="2:10" ht="210" customHeight="1" thickBot="1">
      <c r="B10" s="194"/>
      <c r="C10" s="273" t="s">
        <v>499</v>
      </c>
      <c r="D10" s="277"/>
      <c r="E10" s="277"/>
      <c r="F10" s="277"/>
      <c r="G10" s="277"/>
      <c r="H10" s="277"/>
      <c r="I10" s="277"/>
      <c r="J10" s="278"/>
    </row>
    <row r="11" spans="2:10" ht="9.9499999999999993" customHeight="1" thickBot="1">
      <c r="B11" s="193"/>
      <c r="C11" s="256"/>
      <c r="D11" s="258"/>
      <c r="E11" s="258"/>
      <c r="F11" s="258"/>
      <c r="G11" s="258"/>
      <c r="H11" s="258"/>
      <c r="I11" s="258"/>
      <c r="J11" s="258"/>
    </row>
    <row r="12" spans="2:10" ht="9.9499999999999993" customHeight="1">
      <c r="B12" s="188"/>
      <c r="C12" s="255"/>
      <c r="D12" s="255"/>
      <c r="E12" s="255"/>
      <c r="F12" s="255"/>
      <c r="G12" s="255"/>
      <c r="H12" s="255"/>
      <c r="I12" s="255"/>
      <c r="J12" s="190"/>
    </row>
    <row r="13" spans="2:10" ht="16.5" customHeight="1">
      <c r="B13" s="191"/>
      <c r="C13" s="271" t="s">
        <v>500</v>
      </c>
      <c r="D13" s="271"/>
      <c r="E13" s="271"/>
      <c r="F13" s="271"/>
      <c r="G13" s="271"/>
      <c r="H13" s="271"/>
      <c r="I13" s="271"/>
      <c r="J13" s="272"/>
    </row>
    <row r="14" spans="2:10" ht="213.75" customHeight="1" thickBot="1">
      <c r="B14" s="194"/>
      <c r="C14" s="273" t="s">
        <v>501</v>
      </c>
      <c r="D14" s="277"/>
      <c r="E14" s="277"/>
      <c r="F14" s="277"/>
      <c r="G14" s="277"/>
      <c r="H14" s="277"/>
      <c r="I14" s="277"/>
      <c r="J14" s="278"/>
    </row>
    <row r="15" spans="2:10" ht="9.9499999999999993" customHeight="1" thickBot="1"/>
    <row r="16" spans="2:10" ht="9.9499999999999993" customHeight="1">
      <c r="B16" s="188"/>
      <c r="C16" s="255"/>
      <c r="D16" s="255"/>
      <c r="E16" s="255"/>
      <c r="F16" s="255"/>
      <c r="G16" s="255"/>
      <c r="H16" s="255"/>
      <c r="I16" s="255"/>
      <c r="J16" s="190"/>
    </row>
    <row r="17" spans="2:10" ht="16.5" customHeight="1">
      <c r="B17" s="191"/>
      <c r="C17" s="271" t="s">
        <v>502</v>
      </c>
      <c r="D17" s="271"/>
      <c r="E17" s="271"/>
      <c r="F17" s="271"/>
      <c r="G17" s="271"/>
      <c r="H17" s="271"/>
      <c r="I17" s="271"/>
      <c r="J17" s="272"/>
    </row>
    <row r="18" spans="2:10" ht="51.75" customHeight="1" thickBot="1">
      <c r="B18" s="194"/>
      <c r="C18" s="273" t="s">
        <v>503</v>
      </c>
      <c r="D18" s="273"/>
      <c r="E18" s="273"/>
      <c r="F18" s="273"/>
      <c r="G18" s="273"/>
      <c r="H18" s="273"/>
      <c r="I18" s="273"/>
      <c r="J18" s="274"/>
    </row>
    <row r="19" spans="2:10" ht="9.9499999999999993" customHeight="1" thickBot="1"/>
    <row r="20" spans="2:10" ht="9.9499999999999993" customHeight="1">
      <c r="B20" s="188"/>
      <c r="C20" s="255"/>
      <c r="D20" s="255"/>
      <c r="E20" s="255"/>
      <c r="F20" s="255"/>
      <c r="G20" s="255"/>
      <c r="H20" s="255"/>
      <c r="I20" s="255"/>
      <c r="J20" s="190"/>
    </row>
    <row r="21" spans="2:10" ht="16.5" customHeight="1">
      <c r="B21" s="191"/>
      <c r="C21" s="271" t="s">
        <v>504</v>
      </c>
      <c r="D21" s="271"/>
      <c r="E21" s="271"/>
      <c r="F21" s="271"/>
      <c r="G21" s="271"/>
      <c r="H21" s="271"/>
      <c r="I21" s="271"/>
      <c r="J21" s="272"/>
    </row>
    <row r="22" spans="2:10" ht="33" customHeight="1" thickBot="1">
      <c r="B22" s="194"/>
      <c r="C22" s="273" t="s">
        <v>505</v>
      </c>
      <c r="D22" s="273"/>
      <c r="E22" s="273"/>
      <c r="F22" s="273"/>
      <c r="G22" s="273"/>
      <c r="H22" s="273"/>
      <c r="I22" s="273"/>
      <c r="J22" s="274"/>
    </row>
    <row r="24" spans="2:10">
      <c r="B24" s="276" t="s">
        <v>506</v>
      </c>
      <c r="C24" s="276"/>
      <c r="D24" s="276"/>
      <c r="E24" s="276"/>
      <c r="F24" s="276"/>
      <c r="G24" s="276"/>
      <c r="H24" s="276"/>
      <c r="I24" s="276"/>
      <c r="J24" s="276"/>
    </row>
    <row r="25" spans="2:10">
      <c r="B25" s="275"/>
      <c r="C25" s="275"/>
      <c r="D25" s="275"/>
      <c r="E25" s="275"/>
      <c r="F25" s="275"/>
      <c r="G25" s="275"/>
      <c r="H25" s="275"/>
      <c r="I25" s="275"/>
      <c r="J25" s="275"/>
    </row>
  </sheetData>
  <mergeCells count="13">
    <mergeCell ref="C13:J13"/>
    <mergeCell ref="B2:J2"/>
    <mergeCell ref="C5:J5"/>
    <mergeCell ref="C6:J6"/>
    <mergeCell ref="C9:J9"/>
    <mergeCell ref="C10:J10"/>
    <mergeCell ref="C21:J21"/>
    <mergeCell ref="C22:J22"/>
    <mergeCell ref="B25:J25"/>
    <mergeCell ref="B24:J24"/>
    <mergeCell ref="C14:J14"/>
    <mergeCell ref="C17:J17"/>
    <mergeCell ref="C18:J18"/>
  </mergeCells>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B1:S46"/>
  <sheetViews>
    <sheetView showGridLines="0" topLeftCell="A10" zoomScale="85" zoomScaleNormal="85" workbookViewId="0">
      <selection activeCell="T26" sqref="T26"/>
    </sheetView>
  </sheetViews>
  <sheetFormatPr defaultRowHeight="16.5"/>
  <cols>
    <col min="1" max="2" width="1.625" customWidth="1"/>
    <col min="3" max="3" width="10.625" customWidth="1"/>
    <col min="4" max="4" width="10.75" customWidth="1"/>
    <col min="5" max="5" width="4.875" style="1" customWidth="1"/>
    <col min="6" max="7" width="5.625" customWidth="1"/>
    <col min="8" max="9" width="3.125" customWidth="1"/>
    <col min="10" max="11" width="5.625" customWidth="1"/>
    <col min="12" max="12" width="5.5" customWidth="1"/>
    <col min="13" max="13" width="9" style="1" customWidth="1"/>
    <col min="14" max="14" width="26.125" customWidth="1"/>
    <col min="15" max="15" width="1.625" style="86" customWidth="1"/>
    <col min="16" max="16" width="3.125" style="86" customWidth="1"/>
    <col min="17" max="17" width="9" customWidth="1"/>
    <col min="18" max="18" width="11" style="86" customWidth="1"/>
    <col min="19" max="19" width="5.625" style="86" customWidth="1"/>
    <col min="20" max="21" width="9" customWidth="1"/>
    <col min="22" max="22" width="13.125" customWidth="1"/>
    <col min="23" max="23" width="10.625" customWidth="1"/>
    <col min="24" max="25" width="9" customWidth="1"/>
  </cols>
  <sheetData>
    <row r="1" spans="2:19" ht="9.9499999999999993" customHeight="1" thickBot="1">
      <c r="E1" s="164"/>
      <c r="M1" s="164"/>
    </row>
    <row r="2" spans="2:19" s="11" customFormat="1" ht="23.25" customHeight="1" thickBot="1">
      <c r="B2" s="350" t="s">
        <v>29</v>
      </c>
      <c r="C2" s="351"/>
      <c r="D2" s="351"/>
      <c r="E2" s="351"/>
      <c r="F2" s="351"/>
      <c r="G2" s="351"/>
      <c r="H2" s="351"/>
      <c r="I2" s="351"/>
      <c r="J2" s="351"/>
      <c r="K2" s="351"/>
      <c r="L2" s="351"/>
      <c r="M2" s="351"/>
      <c r="N2" s="351"/>
      <c r="O2" s="352"/>
      <c r="P2" s="80"/>
      <c r="R2" s="88"/>
    </row>
    <row r="3" spans="2:19" s="11" customFormat="1" ht="12.75" customHeight="1" thickBot="1">
      <c r="C3" s="13"/>
      <c r="D3" s="13"/>
      <c r="E3" s="13"/>
      <c r="F3" s="13"/>
      <c r="G3" s="13"/>
      <c r="H3" s="13"/>
      <c r="I3" s="13"/>
      <c r="J3" s="13"/>
      <c r="K3" s="13"/>
      <c r="L3" s="13"/>
      <c r="M3" s="13"/>
      <c r="N3" s="12"/>
      <c r="O3" s="81"/>
      <c r="P3" s="81"/>
      <c r="R3" s="81"/>
      <c r="S3" s="81"/>
    </row>
    <row r="4" spans="2:19" s="11" customFormat="1" ht="21" customHeight="1">
      <c r="B4" s="259"/>
      <c r="C4" s="359" t="s">
        <v>338</v>
      </c>
      <c r="D4" s="359"/>
      <c r="E4" s="359"/>
      <c r="F4" s="359"/>
      <c r="G4" s="359"/>
      <c r="H4" s="359"/>
      <c r="I4" s="359"/>
      <c r="J4" s="359"/>
      <c r="K4" s="359"/>
      <c r="L4" s="359"/>
      <c r="M4" s="359"/>
      <c r="N4" s="359"/>
      <c r="O4" s="260"/>
      <c r="P4" s="82"/>
      <c r="R4" s="82"/>
      <c r="S4" s="82"/>
    </row>
    <row r="5" spans="2:19" ht="26.1" customHeight="1">
      <c r="B5" s="191"/>
      <c r="C5" s="357" t="s">
        <v>51</v>
      </c>
      <c r="D5" s="357"/>
      <c r="E5" s="357"/>
      <c r="F5" s="357" t="s">
        <v>32</v>
      </c>
      <c r="G5" s="357"/>
      <c r="H5" s="357"/>
      <c r="I5" s="357"/>
      <c r="J5" s="357"/>
      <c r="K5" s="357"/>
      <c r="L5" s="353" t="s">
        <v>31</v>
      </c>
      <c r="M5" s="354"/>
      <c r="N5" s="230" t="s">
        <v>73</v>
      </c>
      <c r="O5" s="261"/>
      <c r="P5" s="83"/>
      <c r="R5" s="83"/>
      <c r="S5" s="83"/>
    </row>
    <row r="6" spans="2:19" ht="26.1" customHeight="1">
      <c r="B6" s="191"/>
      <c r="C6" s="331" t="s">
        <v>30</v>
      </c>
      <c r="D6" s="331"/>
      <c r="E6" s="331"/>
      <c r="F6" s="335" t="s">
        <v>460</v>
      </c>
      <c r="G6" s="335"/>
      <c r="H6" s="335"/>
      <c r="I6" s="335"/>
      <c r="J6" s="335"/>
      <c r="K6" s="335"/>
      <c r="L6" s="355"/>
      <c r="M6" s="356"/>
      <c r="N6" s="23"/>
      <c r="O6" s="262"/>
      <c r="P6" s="76"/>
      <c r="R6" s="76"/>
      <c r="S6" s="76"/>
    </row>
    <row r="7" spans="2:19" ht="26.1" customHeight="1">
      <c r="B7" s="191"/>
      <c r="C7" s="293" t="s">
        <v>49</v>
      </c>
      <c r="D7" s="294"/>
      <c r="E7" s="295"/>
      <c r="F7" s="360">
        <v>20230301</v>
      </c>
      <c r="G7" s="361"/>
      <c r="H7" s="361"/>
      <c r="I7" s="361"/>
      <c r="J7" s="361"/>
      <c r="K7" s="362"/>
      <c r="L7" s="299" t="s">
        <v>50</v>
      </c>
      <c r="M7" s="300"/>
      <c r="N7" s="24"/>
      <c r="O7" s="263"/>
      <c r="P7" s="77"/>
      <c r="R7" s="77"/>
      <c r="S7" s="77"/>
    </row>
    <row r="8" spans="2:19" ht="26.1" customHeight="1">
      <c r="B8" s="191"/>
      <c r="C8" s="331" t="s">
        <v>33</v>
      </c>
      <c r="D8" s="331"/>
      <c r="E8" s="331"/>
      <c r="F8" s="358" t="s">
        <v>461</v>
      </c>
      <c r="G8" s="358"/>
      <c r="H8" s="358"/>
      <c r="I8" s="358"/>
      <c r="J8" s="358"/>
      <c r="K8" s="358"/>
      <c r="L8" s="299"/>
      <c r="M8" s="300"/>
      <c r="N8" s="24"/>
      <c r="O8" s="263"/>
      <c r="P8" s="77"/>
      <c r="R8" s="77"/>
      <c r="S8" s="77"/>
    </row>
    <row r="9" spans="2:19" ht="26.1" customHeight="1">
      <c r="B9" s="191"/>
      <c r="C9" s="293" t="s">
        <v>103</v>
      </c>
      <c r="D9" s="294"/>
      <c r="E9" s="295"/>
      <c r="F9" s="332">
        <v>9212251234567</v>
      </c>
      <c r="G9" s="333"/>
      <c r="H9" s="333"/>
      <c r="I9" s="333"/>
      <c r="J9" s="333"/>
      <c r="K9" s="334"/>
      <c r="L9" s="299" t="s">
        <v>104</v>
      </c>
      <c r="M9" s="300"/>
      <c r="N9" s="24"/>
      <c r="O9" s="263"/>
      <c r="P9" s="77"/>
      <c r="R9" s="77"/>
      <c r="S9" s="77"/>
    </row>
    <row r="10" spans="2:19" ht="26.1" customHeight="1">
      <c r="B10" s="191"/>
      <c r="C10" s="349" t="s">
        <v>71</v>
      </c>
      <c r="D10" s="349"/>
      <c r="E10" s="349"/>
      <c r="F10" s="346" t="str">
        <f>IF(F9=0,20,19)&amp;MID(F9,1,2)&amp;"-"&amp;MID(F9,3,2)&amp;"-"&amp;MID(F9,5,2)</f>
        <v>1992-12-25</v>
      </c>
      <c r="G10" s="347"/>
      <c r="H10" s="347"/>
      <c r="I10" s="347"/>
      <c r="J10" s="347"/>
      <c r="K10" s="348"/>
      <c r="L10" s="337" t="s">
        <v>306</v>
      </c>
      <c r="M10" s="338"/>
      <c r="N10" s="167"/>
      <c r="O10" s="263"/>
      <c r="P10" s="77"/>
      <c r="R10" s="77"/>
      <c r="S10" s="77"/>
    </row>
    <row r="11" spans="2:19" ht="26.1" customHeight="1">
      <c r="B11" s="191"/>
      <c r="C11" s="293" t="s">
        <v>238</v>
      </c>
      <c r="D11" s="294"/>
      <c r="E11" s="295"/>
      <c r="F11" s="332" t="s">
        <v>240</v>
      </c>
      <c r="G11" s="333"/>
      <c r="H11" s="333"/>
      <c r="I11" s="333"/>
      <c r="J11" s="333"/>
      <c r="K11" s="334"/>
      <c r="L11" s="299" t="s">
        <v>239</v>
      </c>
      <c r="M11" s="300"/>
      <c r="N11" s="24"/>
      <c r="O11" s="263"/>
      <c r="P11" s="77"/>
      <c r="R11" s="77"/>
      <c r="S11" s="77"/>
    </row>
    <row r="12" spans="2:19" ht="26.1" customHeight="1">
      <c r="B12" s="191"/>
      <c r="C12" s="293" t="s">
        <v>72</v>
      </c>
      <c r="D12" s="294"/>
      <c r="E12" s="295"/>
      <c r="F12" s="296" t="s">
        <v>341</v>
      </c>
      <c r="G12" s="297"/>
      <c r="H12" s="297"/>
      <c r="I12" s="297"/>
      <c r="J12" s="297"/>
      <c r="K12" s="298"/>
      <c r="L12" s="299"/>
      <c r="M12" s="300"/>
      <c r="N12" s="24"/>
      <c r="O12" s="263"/>
      <c r="P12" s="77"/>
      <c r="R12" s="77"/>
      <c r="S12" s="77"/>
    </row>
    <row r="13" spans="2:19" ht="26.1" customHeight="1">
      <c r="B13" s="191"/>
      <c r="C13" s="293" t="s">
        <v>46</v>
      </c>
      <c r="D13" s="294"/>
      <c r="E13" s="295"/>
      <c r="F13" s="336" t="s">
        <v>459</v>
      </c>
      <c r="G13" s="297"/>
      <c r="H13" s="297"/>
      <c r="I13" s="297"/>
      <c r="J13" s="297"/>
      <c r="K13" s="298"/>
      <c r="L13" s="299"/>
      <c r="M13" s="300"/>
      <c r="N13" s="24"/>
      <c r="O13" s="263"/>
      <c r="P13" s="77"/>
      <c r="R13" s="77"/>
      <c r="S13" s="77"/>
    </row>
    <row r="14" spans="2:19" ht="26.1" customHeight="1">
      <c r="B14" s="191"/>
      <c r="C14" s="293" t="s">
        <v>75</v>
      </c>
      <c r="D14" s="294"/>
      <c r="E14" s="295"/>
      <c r="F14" s="336" t="s">
        <v>355</v>
      </c>
      <c r="G14" s="297"/>
      <c r="H14" s="297"/>
      <c r="I14" s="297"/>
      <c r="J14" s="297"/>
      <c r="K14" s="298"/>
      <c r="L14" s="299" t="s">
        <v>76</v>
      </c>
      <c r="M14" s="300"/>
      <c r="N14" s="24"/>
      <c r="O14" s="263"/>
      <c r="P14" s="77"/>
      <c r="R14" s="77"/>
      <c r="S14" s="77"/>
    </row>
    <row r="15" spans="2:19" ht="26.1" customHeight="1">
      <c r="B15" s="191"/>
      <c r="C15" s="331" t="s">
        <v>39</v>
      </c>
      <c r="D15" s="331"/>
      <c r="E15" s="331"/>
      <c r="F15" s="335" t="s">
        <v>462</v>
      </c>
      <c r="G15" s="335"/>
      <c r="H15" s="335"/>
      <c r="I15" s="335"/>
      <c r="J15" s="335"/>
      <c r="K15" s="335"/>
      <c r="L15" s="299"/>
      <c r="M15" s="300"/>
      <c r="N15" s="24"/>
      <c r="O15" s="263"/>
      <c r="P15" s="77"/>
      <c r="R15" s="77"/>
      <c r="S15" s="77"/>
    </row>
    <row r="16" spans="2:19" ht="26.1" customHeight="1">
      <c r="B16" s="191"/>
      <c r="C16" s="331" t="s">
        <v>35</v>
      </c>
      <c r="D16" s="331"/>
      <c r="E16" s="331"/>
      <c r="F16" s="309">
        <v>20230101</v>
      </c>
      <c r="G16" s="309"/>
      <c r="H16" s="309"/>
      <c r="I16" s="309"/>
      <c r="J16" s="309"/>
      <c r="K16" s="309"/>
      <c r="L16" s="299" t="s">
        <v>50</v>
      </c>
      <c r="M16" s="300"/>
      <c r="N16" s="24"/>
      <c r="O16" s="263"/>
      <c r="P16" s="77"/>
    </row>
    <row r="17" spans="2:19" ht="26.1" customHeight="1">
      <c r="B17" s="191"/>
      <c r="C17" s="331" t="s">
        <v>36</v>
      </c>
      <c r="D17" s="331"/>
      <c r="E17" s="331"/>
      <c r="F17" s="309">
        <v>20241231</v>
      </c>
      <c r="G17" s="309"/>
      <c r="H17" s="309"/>
      <c r="I17" s="309"/>
      <c r="J17" s="309"/>
      <c r="K17" s="309"/>
      <c r="L17" s="299" t="s">
        <v>50</v>
      </c>
      <c r="M17" s="300"/>
      <c r="N17" s="24"/>
      <c r="O17" s="263"/>
      <c r="P17" s="77"/>
    </row>
    <row r="18" spans="2:19" ht="26.1" customHeight="1">
      <c r="B18" s="191"/>
      <c r="C18" s="331" t="s">
        <v>37</v>
      </c>
      <c r="D18" s="331"/>
      <c r="E18" s="331"/>
      <c r="F18" s="341" t="s">
        <v>221</v>
      </c>
      <c r="G18" s="342"/>
      <c r="H18" s="343"/>
      <c r="I18" s="341" t="s">
        <v>161</v>
      </c>
      <c r="J18" s="342"/>
      <c r="K18" s="343"/>
      <c r="L18" s="314" t="s">
        <v>232</v>
      </c>
      <c r="M18" s="315"/>
      <c r="N18" s="24"/>
      <c r="O18" s="263"/>
      <c r="P18" s="77"/>
    </row>
    <row r="19" spans="2:19" ht="26.1" customHeight="1">
      <c r="B19" s="191"/>
      <c r="C19" s="331" t="s">
        <v>38</v>
      </c>
      <c r="D19" s="331"/>
      <c r="E19" s="331"/>
      <c r="F19" s="341" t="s">
        <v>154</v>
      </c>
      <c r="G19" s="342"/>
      <c r="H19" s="343"/>
      <c r="I19" s="341" t="s">
        <v>161</v>
      </c>
      <c r="J19" s="342"/>
      <c r="K19" s="343"/>
      <c r="L19" s="316"/>
      <c r="M19" s="317"/>
      <c r="N19" s="24"/>
      <c r="O19" s="263"/>
      <c r="P19" s="77"/>
    </row>
    <row r="20" spans="2:19" ht="26.1" customHeight="1">
      <c r="B20" s="191"/>
      <c r="C20" s="293" t="s">
        <v>47</v>
      </c>
      <c r="D20" s="294"/>
      <c r="E20" s="295"/>
      <c r="F20" s="341" t="s">
        <v>148</v>
      </c>
      <c r="G20" s="342"/>
      <c r="H20" s="343"/>
      <c r="I20" s="341" t="s">
        <v>161</v>
      </c>
      <c r="J20" s="342"/>
      <c r="K20" s="343"/>
      <c r="L20" s="316"/>
      <c r="M20" s="317"/>
      <c r="N20" s="312" t="s">
        <v>236</v>
      </c>
      <c r="O20" s="264"/>
      <c r="P20" s="78"/>
    </row>
    <row r="21" spans="2:19" ht="26.1" customHeight="1">
      <c r="B21" s="191"/>
      <c r="C21" s="293" t="s">
        <v>48</v>
      </c>
      <c r="D21" s="294"/>
      <c r="E21" s="295"/>
      <c r="F21" s="341" t="s">
        <v>149</v>
      </c>
      <c r="G21" s="342"/>
      <c r="H21" s="343"/>
      <c r="I21" s="341" t="s">
        <v>161</v>
      </c>
      <c r="J21" s="342"/>
      <c r="K21" s="343"/>
      <c r="L21" s="318"/>
      <c r="M21" s="319"/>
      <c r="N21" s="313"/>
      <c r="O21" s="264"/>
      <c r="P21" s="78"/>
    </row>
    <row r="22" spans="2:19" ht="26.1" customHeight="1">
      <c r="B22" s="191"/>
      <c r="C22" s="287" t="s">
        <v>34</v>
      </c>
      <c r="D22" s="288"/>
      <c r="E22" s="289"/>
      <c r="F22" s="184" t="s">
        <v>139</v>
      </c>
      <c r="G22" s="184" t="s">
        <v>140</v>
      </c>
      <c r="H22" s="344" t="s">
        <v>141</v>
      </c>
      <c r="I22" s="345"/>
      <c r="J22" s="184" t="s">
        <v>142</v>
      </c>
      <c r="K22" s="184" t="s">
        <v>143</v>
      </c>
      <c r="L22" s="299"/>
      <c r="M22" s="300"/>
      <c r="N22" s="24"/>
      <c r="O22" s="263"/>
      <c r="P22" s="77"/>
    </row>
    <row r="23" spans="2:19" ht="26.1" customHeight="1">
      <c r="B23" s="191"/>
      <c r="C23" s="290"/>
      <c r="D23" s="291"/>
      <c r="E23" s="292"/>
      <c r="F23" s="231" t="s">
        <v>136</v>
      </c>
      <c r="G23" s="231" t="s">
        <v>136</v>
      </c>
      <c r="H23" s="336" t="s">
        <v>136</v>
      </c>
      <c r="I23" s="298"/>
      <c r="J23" s="231" t="s">
        <v>136</v>
      </c>
      <c r="K23" s="231" t="s">
        <v>136</v>
      </c>
      <c r="L23" s="228"/>
      <c r="M23" s="229"/>
      <c r="N23" s="24"/>
      <c r="O23" s="263"/>
      <c r="P23" s="77"/>
    </row>
    <row r="24" spans="2:19" ht="26.1" customHeight="1">
      <c r="B24" s="191"/>
      <c r="C24" s="293" t="s">
        <v>55</v>
      </c>
      <c r="D24" s="294"/>
      <c r="E24" s="295"/>
      <c r="F24" s="336" t="s">
        <v>56</v>
      </c>
      <c r="G24" s="297"/>
      <c r="H24" s="297"/>
      <c r="I24" s="297"/>
      <c r="J24" s="297"/>
      <c r="K24" s="298"/>
      <c r="L24" s="310" t="s">
        <v>111</v>
      </c>
      <c r="M24" s="311"/>
      <c r="N24" s="25"/>
      <c r="O24" s="263"/>
      <c r="P24" s="77"/>
    </row>
    <row r="25" spans="2:19" ht="26.1" customHeight="1">
      <c r="B25" s="191"/>
      <c r="C25" s="321" t="s">
        <v>234</v>
      </c>
      <c r="D25" s="322"/>
      <c r="E25" s="323"/>
      <c r="F25" s="339">
        <f>계산!B26</f>
        <v>40.000000000000007</v>
      </c>
      <c r="G25" s="340"/>
      <c r="H25" s="340"/>
      <c r="I25" s="340"/>
      <c r="J25" s="340"/>
      <c r="K25" s="227" t="s">
        <v>237</v>
      </c>
      <c r="L25" s="337" t="s">
        <v>235</v>
      </c>
      <c r="M25" s="338"/>
      <c r="N25" s="167"/>
      <c r="O25" s="263"/>
      <c r="P25" s="77"/>
    </row>
    <row r="26" spans="2:19" ht="26.1" customHeight="1">
      <c r="B26" s="191"/>
      <c r="C26" s="301" t="s">
        <v>64</v>
      </c>
      <c r="D26" s="302"/>
      <c r="E26" s="303"/>
      <c r="F26" s="168" t="s">
        <v>66</v>
      </c>
      <c r="G26" s="169" t="s">
        <v>67</v>
      </c>
      <c r="H26" s="320" t="s">
        <v>68</v>
      </c>
      <c r="I26" s="320"/>
      <c r="J26" s="169" t="s">
        <v>69</v>
      </c>
      <c r="K26" s="170"/>
      <c r="L26" s="307" t="s">
        <v>245</v>
      </c>
      <c r="M26" s="308"/>
      <c r="N26" s="285" t="s">
        <v>466</v>
      </c>
      <c r="O26" s="265"/>
      <c r="P26" s="85"/>
      <c r="R26" s="85"/>
      <c r="S26" s="85"/>
    </row>
    <row r="27" spans="2:19" ht="26.1" customHeight="1">
      <c r="B27" s="191"/>
      <c r="C27" s="304"/>
      <c r="D27" s="305"/>
      <c r="E27" s="306"/>
      <c r="F27" s="168" t="str">
        <f>IF(AND(계산!B29&lt;=60,F25&gt;=15),"Y","N")</f>
        <v>Y</v>
      </c>
      <c r="G27" s="169" t="str">
        <f>IF(F25&gt;=15,"Y","N")</f>
        <v>Y</v>
      </c>
      <c r="H27" s="284" t="str">
        <f>IF(AND(F11="내국인",계산!B33&gt;=3),"Y","N")</f>
        <v>Y</v>
      </c>
      <c r="I27" s="284"/>
      <c r="J27" s="169" t="s">
        <v>136</v>
      </c>
      <c r="K27" s="170"/>
      <c r="L27" s="308"/>
      <c r="M27" s="308"/>
      <c r="N27" s="286"/>
      <c r="O27" s="265"/>
      <c r="P27" s="85"/>
      <c r="R27" s="85"/>
      <c r="S27" s="85"/>
    </row>
    <row r="28" spans="2:19" ht="26.1" customHeight="1">
      <c r="B28" s="191"/>
      <c r="C28" s="293" t="s">
        <v>112</v>
      </c>
      <c r="D28" s="294"/>
      <c r="E28" s="295"/>
      <c r="F28" s="324" t="s">
        <v>250</v>
      </c>
      <c r="G28" s="320"/>
      <c r="H28" s="320"/>
      <c r="I28" s="320"/>
      <c r="J28" s="320"/>
      <c r="K28" s="325"/>
      <c r="L28" s="328" t="s">
        <v>115</v>
      </c>
      <c r="M28" s="329"/>
      <c r="N28" s="95" t="s">
        <v>248</v>
      </c>
      <c r="O28" s="266"/>
      <c r="P28" s="84"/>
      <c r="R28" s="84"/>
      <c r="S28" s="84"/>
    </row>
    <row r="29" spans="2:19" ht="26.1" customHeight="1">
      <c r="B29" s="191"/>
      <c r="C29" s="331" t="s">
        <v>40</v>
      </c>
      <c r="D29" s="331"/>
      <c r="E29" s="10" t="s">
        <v>9</v>
      </c>
      <c r="F29" s="330" t="s">
        <v>463</v>
      </c>
      <c r="G29" s="330"/>
      <c r="H29" s="330"/>
      <c r="I29" s="330"/>
      <c r="J29" s="330"/>
      <c r="K29" s="330"/>
      <c r="L29" s="326"/>
      <c r="M29" s="327"/>
      <c r="N29" s="26"/>
      <c r="O29" s="267"/>
      <c r="P29" s="79"/>
      <c r="R29" s="79"/>
      <c r="S29" s="79"/>
    </row>
    <row r="30" spans="2:19" ht="26.1" customHeight="1">
      <c r="B30" s="191"/>
      <c r="C30" s="331"/>
      <c r="D30" s="331"/>
      <c r="E30" s="10" t="s">
        <v>44</v>
      </c>
      <c r="F30" s="330" t="s">
        <v>464</v>
      </c>
      <c r="G30" s="330"/>
      <c r="H30" s="330"/>
      <c r="I30" s="330"/>
      <c r="J30" s="330"/>
      <c r="K30" s="330"/>
      <c r="L30" s="326"/>
      <c r="M30" s="327"/>
      <c r="N30" s="26"/>
      <c r="O30" s="267"/>
      <c r="P30" s="79"/>
      <c r="R30" s="79"/>
      <c r="S30" s="79"/>
    </row>
    <row r="31" spans="2:19" ht="26.1" customHeight="1">
      <c r="B31" s="191"/>
      <c r="C31" s="331"/>
      <c r="D31" s="331"/>
      <c r="E31" s="10" t="s">
        <v>45</v>
      </c>
      <c r="F31" s="330" t="s">
        <v>465</v>
      </c>
      <c r="G31" s="330"/>
      <c r="H31" s="330"/>
      <c r="I31" s="330"/>
      <c r="J31" s="330"/>
      <c r="K31" s="330"/>
      <c r="L31" s="326"/>
      <c r="M31" s="327"/>
      <c r="N31" s="26"/>
      <c r="O31" s="267"/>
      <c r="P31" s="79"/>
      <c r="R31" s="79"/>
      <c r="S31" s="79"/>
    </row>
    <row r="32" spans="2:19" ht="9.9499999999999993" customHeight="1" thickBot="1">
      <c r="B32" s="194"/>
      <c r="C32" s="195"/>
      <c r="D32" s="195"/>
      <c r="E32" s="268"/>
      <c r="F32" s="195"/>
      <c r="G32" s="195"/>
      <c r="H32" s="195"/>
      <c r="I32" s="195"/>
      <c r="J32" s="195"/>
      <c r="K32" s="195"/>
      <c r="L32" s="195"/>
      <c r="M32" s="268"/>
      <c r="N32" s="195"/>
      <c r="O32" s="269"/>
    </row>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row r="43" ht="24.95" customHeight="1"/>
    <row r="44" ht="20.100000000000001" customHeight="1"/>
    <row r="45" ht="20.100000000000001" customHeight="1"/>
    <row r="46" ht="20.100000000000001" customHeight="1"/>
  </sheetData>
  <mergeCells count="80">
    <mergeCell ref="B2:O2"/>
    <mergeCell ref="L5:M5"/>
    <mergeCell ref="L6:M6"/>
    <mergeCell ref="L7:M7"/>
    <mergeCell ref="L10:M10"/>
    <mergeCell ref="F5:K5"/>
    <mergeCell ref="L8:M8"/>
    <mergeCell ref="F8:K8"/>
    <mergeCell ref="C4:N4"/>
    <mergeCell ref="C7:E7"/>
    <mergeCell ref="F7:K7"/>
    <mergeCell ref="F6:K6"/>
    <mergeCell ref="C5:E5"/>
    <mergeCell ref="C6:E6"/>
    <mergeCell ref="C8:E8"/>
    <mergeCell ref="C9:E9"/>
    <mergeCell ref="F9:K9"/>
    <mergeCell ref="L9:M9"/>
    <mergeCell ref="C13:E13"/>
    <mergeCell ref="F13:K13"/>
    <mergeCell ref="F10:K10"/>
    <mergeCell ref="L11:M11"/>
    <mergeCell ref="C10:E10"/>
    <mergeCell ref="C18:E18"/>
    <mergeCell ref="F18:H18"/>
    <mergeCell ref="H22:I22"/>
    <mergeCell ref="H23:I23"/>
    <mergeCell ref="I18:K18"/>
    <mergeCell ref="F19:H19"/>
    <mergeCell ref="I19:K19"/>
    <mergeCell ref="F20:H20"/>
    <mergeCell ref="I20:K20"/>
    <mergeCell ref="F21:H21"/>
    <mergeCell ref="I21:K21"/>
    <mergeCell ref="L25:M25"/>
    <mergeCell ref="F25:J25"/>
    <mergeCell ref="C19:E19"/>
    <mergeCell ref="C24:E24"/>
    <mergeCell ref="F24:K24"/>
    <mergeCell ref="C20:E20"/>
    <mergeCell ref="C21:E21"/>
    <mergeCell ref="C17:E17"/>
    <mergeCell ref="L13:M13"/>
    <mergeCell ref="L15:M15"/>
    <mergeCell ref="L16:M16"/>
    <mergeCell ref="C11:E11"/>
    <mergeCell ref="F11:K11"/>
    <mergeCell ref="C15:E15"/>
    <mergeCell ref="C16:E16"/>
    <mergeCell ref="F15:K15"/>
    <mergeCell ref="F16:K16"/>
    <mergeCell ref="C14:E14"/>
    <mergeCell ref="F14:K14"/>
    <mergeCell ref="L14:M14"/>
    <mergeCell ref="L31:M31"/>
    <mergeCell ref="F29:K29"/>
    <mergeCell ref="F30:K30"/>
    <mergeCell ref="F31:K31"/>
    <mergeCell ref="C29:D31"/>
    <mergeCell ref="C28:E28"/>
    <mergeCell ref="F28:K28"/>
    <mergeCell ref="L29:M29"/>
    <mergeCell ref="L30:M30"/>
    <mergeCell ref="L28:M28"/>
    <mergeCell ref="H27:I27"/>
    <mergeCell ref="N26:N27"/>
    <mergeCell ref="C22:E23"/>
    <mergeCell ref="C12:E12"/>
    <mergeCell ref="F12:K12"/>
    <mergeCell ref="L12:M12"/>
    <mergeCell ref="C26:E27"/>
    <mergeCell ref="L26:M27"/>
    <mergeCell ref="F17:K17"/>
    <mergeCell ref="L22:M22"/>
    <mergeCell ref="L24:M24"/>
    <mergeCell ref="N20:N21"/>
    <mergeCell ref="L17:M17"/>
    <mergeCell ref="L18:M21"/>
    <mergeCell ref="H26:I26"/>
    <mergeCell ref="C25:E25"/>
  </mergeCells>
  <phoneticPr fontId="1" type="noConversion"/>
  <pageMargins left="0.7" right="0.7" top="0.75" bottom="0.75" header="0.3" footer="0.3"/>
  <pageSetup paperSize="9" scale="81" fitToHeight="0" orientation="portrait"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종류!$E$1:$E$2</xm:f>
          </x14:formula1>
          <xm:sqref>F24:K24</xm:sqref>
        </x14:dataValidation>
        <x14:dataValidation type="list" allowBlank="1" showInputMessage="1" showErrorMessage="1">
          <x14:formula1>
            <xm:f>종류!$K$1:$K$2</xm:f>
          </x14:formula1>
          <xm:sqref>J23:K23 J27 F27:H27 F23:H23</xm:sqref>
        </x14:dataValidation>
        <x14:dataValidation type="list" allowBlank="1" showInputMessage="1" showErrorMessage="1">
          <x14:formula1>
            <xm:f>종류!$Q$1:$Q$2</xm:f>
          </x14:formula1>
          <xm:sqref>F14:K14</xm:sqref>
        </x14:dataValidation>
        <x14:dataValidation type="list" allowBlank="1" showInputMessage="1" showErrorMessage="1">
          <x14:formula1>
            <xm:f>종류!$V$1:$V$2</xm:f>
          </x14:formula1>
          <xm:sqref>F28:K28</xm:sqref>
        </x14:dataValidation>
        <x14:dataValidation type="list" allowBlank="1" showInputMessage="1" showErrorMessage="1">
          <x14:formula1>
            <xm:f>종류!$Y$1:$Y$24</xm:f>
          </x14:formula1>
          <xm:sqref>F18:F21</xm:sqref>
        </x14:dataValidation>
        <x14:dataValidation type="list" allowBlank="1" showInputMessage="1" showErrorMessage="1">
          <x14:formula1>
            <xm:f>종류!$Z$1:$Z$61</xm:f>
          </x14:formula1>
          <xm:sqref>I18:I21</xm:sqref>
        </x14:dataValidation>
        <x14:dataValidation type="list" allowBlank="1" showInputMessage="1" showErrorMessage="1">
          <x14:formula1>
            <xm:f>종류!$AB$1:$AB$2</xm:f>
          </x14:formula1>
          <xm:sqref>F11:K11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AA44"/>
  <sheetViews>
    <sheetView showGridLines="0" zoomScale="85" zoomScaleNormal="85" workbookViewId="0">
      <selection activeCell="U27" sqref="U27"/>
    </sheetView>
  </sheetViews>
  <sheetFormatPr defaultRowHeight="20.100000000000001" customHeight="1"/>
  <cols>
    <col min="1" max="2" width="1.625" customWidth="1"/>
    <col min="3" max="3" width="5.625" customWidth="1"/>
    <col min="4" max="5" width="10.625" customWidth="1"/>
    <col min="6" max="9" width="5.625" customWidth="1"/>
    <col min="10" max="10" width="10.625" customWidth="1"/>
    <col min="11" max="14" width="5.625" customWidth="1"/>
    <col min="15" max="15" width="10.625" customWidth="1"/>
    <col min="16" max="16" width="11.25" customWidth="1"/>
    <col min="17" max="17" width="12.125" customWidth="1"/>
    <col min="18" max="18" width="1.625" customWidth="1"/>
    <col min="20" max="20" width="68.375" customWidth="1"/>
    <col min="26" max="26" width="9" customWidth="1"/>
    <col min="27" max="27" width="12.625" customWidth="1"/>
    <col min="28" max="30" width="9" customWidth="1"/>
    <col min="31" max="31" width="12.625" customWidth="1"/>
  </cols>
  <sheetData>
    <row r="1" spans="2:18" ht="8.25" customHeight="1" thickBot="1"/>
    <row r="2" spans="2:18" ht="30" customHeight="1" thickBot="1">
      <c r="B2" s="350" t="s">
        <v>308</v>
      </c>
      <c r="C2" s="351"/>
      <c r="D2" s="351"/>
      <c r="E2" s="351"/>
      <c r="F2" s="351"/>
      <c r="G2" s="351"/>
      <c r="H2" s="351"/>
      <c r="I2" s="351"/>
      <c r="J2" s="351"/>
      <c r="K2" s="351"/>
      <c r="L2" s="351"/>
      <c r="M2" s="351"/>
      <c r="N2" s="351"/>
      <c r="O2" s="351"/>
      <c r="P2" s="351"/>
      <c r="Q2" s="351"/>
      <c r="R2" s="352"/>
    </row>
    <row r="3" spans="2:18" ht="10.5" customHeight="1">
      <c r="C3" s="156"/>
      <c r="D3" s="156"/>
      <c r="E3" s="156"/>
      <c r="F3" s="156"/>
      <c r="G3" s="156"/>
      <c r="H3" s="156"/>
      <c r="I3" s="156"/>
      <c r="J3" s="156"/>
      <c r="K3" s="156"/>
      <c r="L3" s="156"/>
      <c r="M3" s="156"/>
      <c r="N3" s="156"/>
      <c r="O3" s="156"/>
      <c r="P3" s="156"/>
      <c r="Q3" s="156"/>
    </row>
    <row r="4" spans="2:18" ht="15.75" customHeight="1">
      <c r="B4" s="387" t="s">
        <v>349</v>
      </c>
      <c r="C4" s="387"/>
      <c r="D4" s="387"/>
      <c r="E4" s="387"/>
      <c r="F4" s="387"/>
      <c r="G4" s="387"/>
      <c r="H4" s="387"/>
      <c r="I4" s="387"/>
      <c r="J4" s="387"/>
      <c r="K4" s="387"/>
      <c r="L4" s="387"/>
      <c r="M4" s="387"/>
      <c r="N4" s="387"/>
      <c r="O4" s="387"/>
      <c r="P4" s="387"/>
      <c r="Q4" s="387"/>
    </row>
    <row r="5" spans="2:18" ht="9.9499999999999993" customHeight="1" thickBot="1">
      <c r="C5" s="187"/>
      <c r="D5" s="187"/>
      <c r="E5" s="187"/>
      <c r="F5" s="187"/>
      <c r="G5" s="187"/>
      <c r="H5" s="187"/>
      <c r="I5" s="187"/>
      <c r="J5" s="187"/>
      <c r="K5" s="187"/>
      <c r="L5" s="187"/>
      <c r="M5" s="187"/>
      <c r="N5" s="187"/>
      <c r="O5" s="187"/>
      <c r="P5" s="187"/>
      <c r="Q5" s="187"/>
    </row>
    <row r="6" spans="2:18" ht="33" customHeight="1">
      <c r="B6" s="188"/>
      <c r="C6" s="359" t="s">
        <v>342</v>
      </c>
      <c r="D6" s="359"/>
      <c r="E6" s="359"/>
      <c r="F6" s="391" t="str">
        <f>기본정보!F6</f>
        <v>홍길동</v>
      </c>
      <c r="G6" s="391"/>
      <c r="H6" s="391"/>
      <c r="I6" s="189"/>
      <c r="J6" s="189"/>
      <c r="K6" s="189"/>
      <c r="L6" s="189"/>
      <c r="M6" s="189"/>
      <c r="N6" s="189"/>
      <c r="O6" s="189"/>
      <c r="P6" s="189"/>
      <c r="Q6" s="189"/>
      <c r="R6" s="190"/>
    </row>
    <row r="7" spans="2:18" ht="20.100000000000001" customHeight="1">
      <c r="B7" s="191"/>
      <c r="C7" s="166" t="s">
        <v>43</v>
      </c>
      <c r="D7" s="166" t="s">
        <v>42</v>
      </c>
      <c r="E7" s="166" t="s">
        <v>41</v>
      </c>
      <c r="F7" s="166" t="s">
        <v>43</v>
      </c>
      <c r="G7" s="357" t="s">
        <v>63</v>
      </c>
      <c r="H7" s="357"/>
      <c r="I7" s="357" t="s">
        <v>309</v>
      </c>
      <c r="J7" s="357"/>
      <c r="K7" s="357" t="s">
        <v>31</v>
      </c>
      <c r="L7" s="357"/>
      <c r="M7" s="357"/>
      <c r="N7" s="357"/>
      <c r="O7" s="357"/>
      <c r="P7" s="357"/>
      <c r="Q7" s="357"/>
      <c r="R7" s="192"/>
    </row>
    <row r="8" spans="2:18" ht="20.100000000000001" customHeight="1">
      <c r="B8" s="191"/>
      <c r="C8" s="41">
        <v>1</v>
      </c>
      <c r="D8" s="186">
        <v>20230101</v>
      </c>
      <c r="E8" s="186">
        <v>20230630</v>
      </c>
      <c r="F8" s="171" t="s">
        <v>59</v>
      </c>
      <c r="G8" s="388">
        <v>2010580</v>
      </c>
      <c r="H8" s="389"/>
      <c r="I8" s="386" t="str">
        <f>IF(G8&lt;계산!$E$26,"부적합", "적합")</f>
        <v>적합</v>
      </c>
      <c r="J8" s="386"/>
      <c r="K8" s="390" t="s">
        <v>346</v>
      </c>
      <c r="L8" s="390"/>
      <c r="M8" s="390"/>
      <c r="N8" s="390"/>
      <c r="O8" s="390"/>
      <c r="P8" s="390"/>
      <c r="Q8" s="390"/>
      <c r="R8" s="192"/>
    </row>
    <row r="9" spans="2:18" ht="20.100000000000001" customHeight="1">
      <c r="B9" s="191"/>
      <c r="C9" s="41">
        <v>2</v>
      </c>
      <c r="D9" s="186">
        <v>20230701</v>
      </c>
      <c r="E9" s="186">
        <v>20231231</v>
      </c>
      <c r="F9" s="171" t="s">
        <v>8</v>
      </c>
      <c r="G9" s="388">
        <v>3000000</v>
      </c>
      <c r="H9" s="389"/>
      <c r="I9" s="386" t="str">
        <f>IF(G9&lt;계산!$E$26,"부적합", "적합")</f>
        <v>적합</v>
      </c>
      <c r="J9" s="386"/>
      <c r="K9" s="390"/>
      <c r="L9" s="390"/>
      <c r="M9" s="390"/>
      <c r="N9" s="390"/>
      <c r="O9" s="390"/>
      <c r="P9" s="390"/>
      <c r="Q9" s="390"/>
      <c r="R9" s="192"/>
    </row>
    <row r="10" spans="2:18" ht="20.100000000000001" customHeight="1">
      <c r="B10" s="191"/>
      <c r="C10" s="41">
        <v>3</v>
      </c>
      <c r="D10" s="172"/>
      <c r="E10" s="172"/>
      <c r="F10" s="171"/>
      <c r="G10" s="385"/>
      <c r="H10" s="385"/>
      <c r="I10" s="386" t="str">
        <f>IF(G10&lt;계산!$E$26,"부적합", "적합")</f>
        <v>부적합</v>
      </c>
      <c r="J10" s="386"/>
      <c r="K10" s="390"/>
      <c r="L10" s="390"/>
      <c r="M10" s="390"/>
      <c r="N10" s="390"/>
      <c r="O10" s="390"/>
      <c r="P10" s="390"/>
      <c r="Q10" s="390"/>
      <c r="R10" s="192"/>
    </row>
    <row r="11" spans="2:18" ht="20.100000000000001" customHeight="1">
      <c r="B11" s="191"/>
      <c r="C11" s="41">
        <v>4</v>
      </c>
      <c r="D11" s="186"/>
      <c r="E11" s="186"/>
      <c r="F11" s="171"/>
      <c r="G11" s="385"/>
      <c r="H11" s="385"/>
      <c r="I11" s="386" t="str">
        <f>IF(G11&lt;계산!$E$26,"부적합", "적합")</f>
        <v>부적합</v>
      </c>
      <c r="J11" s="386"/>
      <c r="K11" s="390"/>
      <c r="L11" s="390"/>
      <c r="M11" s="390"/>
      <c r="N11" s="390"/>
      <c r="O11" s="390"/>
      <c r="P11" s="390"/>
      <c r="Q11" s="390"/>
      <c r="R11" s="192"/>
    </row>
    <row r="12" spans="2:18" ht="20.100000000000001" customHeight="1">
      <c r="B12" s="191"/>
      <c r="C12" s="41">
        <v>5</v>
      </c>
      <c r="D12" s="186"/>
      <c r="E12" s="186"/>
      <c r="F12" s="171"/>
      <c r="G12" s="385"/>
      <c r="H12" s="385"/>
      <c r="I12" s="386" t="str">
        <f>IF(G12&lt;계산!$E$26,"부적합", "적합")</f>
        <v>부적합</v>
      </c>
      <c r="J12" s="386"/>
      <c r="K12" s="390"/>
      <c r="L12" s="390"/>
      <c r="M12" s="390"/>
      <c r="N12" s="390"/>
      <c r="O12" s="390"/>
      <c r="P12" s="390"/>
      <c r="Q12" s="390"/>
      <c r="R12" s="192"/>
    </row>
    <row r="13" spans="2:18" ht="20.100000000000001" customHeight="1">
      <c r="B13" s="191"/>
      <c r="C13" s="41">
        <v>6</v>
      </c>
      <c r="D13" s="186"/>
      <c r="E13" s="186"/>
      <c r="F13" s="171"/>
      <c r="G13" s="385"/>
      <c r="H13" s="385"/>
      <c r="I13" s="386" t="str">
        <f>IF(G13&lt;계산!$E$26,"부적합", "적합")</f>
        <v>부적합</v>
      </c>
      <c r="J13" s="386"/>
      <c r="K13" s="390"/>
      <c r="L13" s="390"/>
      <c r="M13" s="390"/>
      <c r="N13" s="390"/>
      <c r="O13" s="390"/>
      <c r="P13" s="390"/>
      <c r="Q13" s="390"/>
      <c r="R13" s="192"/>
    </row>
    <row r="14" spans="2:18" ht="20.100000000000001" customHeight="1">
      <c r="B14" s="191"/>
      <c r="C14" s="41">
        <v>7</v>
      </c>
      <c r="D14" s="186"/>
      <c r="E14" s="186"/>
      <c r="F14" s="171"/>
      <c r="G14" s="385"/>
      <c r="H14" s="385"/>
      <c r="I14" s="386" t="str">
        <f>IF(G14&lt;계산!$E$26,"부적합", "적합")</f>
        <v>부적합</v>
      </c>
      <c r="J14" s="386"/>
      <c r="K14" s="390"/>
      <c r="L14" s="390"/>
      <c r="M14" s="390"/>
      <c r="N14" s="390"/>
      <c r="O14" s="390"/>
      <c r="P14" s="390"/>
      <c r="Q14" s="390"/>
      <c r="R14" s="192"/>
    </row>
    <row r="15" spans="2:18" ht="20.100000000000001" customHeight="1">
      <c r="B15" s="191"/>
      <c r="C15" s="41">
        <v>8</v>
      </c>
      <c r="D15" s="186"/>
      <c r="E15" s="186"/>
      <c r="F15" s="171"/>
      <c r="G15" s="385"/>
      <c r="H15" s="385"/>
      <c r="I15" s="386" t="str">
        <f>IF(G15&lt;계산!$E$26,"부적합", "적합")</f>
        <v>부적합</v>
      </c>
      <c r="J15" s="386"/>
      <c r="K15" s="390"/>
      <c r="L15" s="390"/>
      <c r="M15" s="390"/>
      <c r="N15" s="390"/>
      <c r="O15" s="390"/>
      <c r="P15" s="390"/>
      <c r="Q15" s="390"/>
      <c r="R15" s="192"/>
    </row>
    <row r="16" spans="2:18" ht="20.100000000000001" customHeight="1">
      <c r="B16" s="191"/>
      <c r="C16" s="193"/>
      <c r="D16" s="193"/>
      <c r="E16" s="193"/>
      <c r="F16" s="193"/>
      <c r="G16" s="193"/>
      <c r="H16" s="193"/>
      <c r="I16" s="193"/>
      <c r="J16" s="193"/>
      <c r="K16" s="193"/>
      <c r="L16" s="193"/>
      <c r="M16" s="193"/>
      <c r="N16" s="193"/>
      <c r="O16" s="193"/>
      <c r="P16" s="193"/>
      <c r="Q16" s="193"/>
      <c r="R16" s="192"/>
    </row>
    <row r="17" spans="2:27" ht="20.100000000000001" customHeight="1">
      <c r="B17" s="191"/>
      <c r="C17" s="373" t="s">
        <v>352</v>
      </c>
      <c r="D17" s="373"/>
      <c r="E17" s="373"/>
      <c r="F17" s="373"/>
      <c r="G17" s="373"/>
      <c r="H17" s="373"/>
      <c r="I17" s="373"/>
      <c r="J17" s="373"/>
      <c r="K17" s="373"/>
      <c r="L17" s="373"/>
      <c r="M17" s="373"/>
      <c r="N17" s="373"/>
      <c r="O17" s="373"/>
      <c r="P17" s="373"/>
      <c r="Q17" s="373"/>
      <c r="R17" s="192"/>
    </row>
    <row r="18" spans="2:27" ht="20.100000000000001" customHeight="1">
      <c r="B18" s="191"/>
      <c r="C18" s="166" t="s">
        <v>43</v>
      </c>
      <c r="D18" s="364" t="s">
        <v>110</v>
      </c>
      <c r="E18" s="364"/>
      <c r="F18" s="364"/>
      <c r="G18" s="364"/>
      <c r="H18" s="371" t="s">
        <v>20</v>
      </c>
      <c r="I18" s="372"/>
      <c r="J18" s="183" t="s">
        <v>105</v>
      </c>
      <c r="K18" s="357" t="s">
        <v>23</v>
      </c>
      <c r="L18" s="357"/>
      <c r="M18" s="357" t="s">
        <v>106</v>
      </c>
      <c r="N18" s="357"/>
      <c r="O18" s="166" t="s">
        <v>107</v>
      </c>
      <c r="P18" s="357" t="s">
        <v>109</v>
      </c>
      <c r="Q18" s="357"/>
      <c r="R18" s="192"/>
    </row>
    <row r="19" spans="2:27" ht="20.100000000000001" customHeight="1">
      <c r="B19" s="191"/>
      <c r="C19" s="41">
        <v>1</v>
      </c>
      <c r="D19" s="365" t="s">
        <v>343</v>
      </c>
      <c r="E19" s="365"/>
      <c r="F19" s="365"/>
      <c r="G19" s="365"/>
      <c r="H19" s="370" t="s">
        <v>27</v>
      </c>
      <c r="I19" s="370"/>
      <c r="J19" s="182" t="s">
        <v>108</v>
      </c>
      <c r="K19" s="369" t="s">
        <v>28</v>
      </c>
      <c r="L19" s="369"/>
      <c r="M19" s="383">
        <v>20230301</v>
      </c>
      <c r="N19" s="383"/>
      <c r="O19" s="172">
        <v>20241231</v>
      </c>
      <c r="P19" s="384">
        <v>95000000</v>
      </c>
      <c r="Q19" s="384"/>
      <c r="R19" s="192"/>
    </row>
    <row r="20" spans="2:27" ht="20.100000000000001" customHeight="1">
      <c r="B20" s="191"/>
      <c r="C20" s="41">
        <v>2</v>
      </c>
      <c r="D20" s="365" t="s">
        <v>344</v>
      </c>
      <c r="E20" s="365"/>
      <c r="F20" s="365"/>
      <c r="G20" s="365"/>
      <c r="H20" s="370"/>
      <c r="I20" s="370"/>
      <c r="J20" s="182"/>
      <c r="K20" s="369"/>
      <c r="L20" s="369"/>
      <c r="M20" s="383"/>
      <c r="N20" s="383"/>
      <c r="O20" s="172"/>
      <c r="P20" s="384"/>
      <c r="Q20" s="384"/>
      <c r="R20" s="192"/>
    </row>
    <row r="21" spans="2:27" ht="20.100000000000001" customHeight="1">
      <c r="B21" s="191"/>
      <c r="C21" s="41">
        <v>3</v>
      </c>
      <c r="D21" s="365" t="s">
        <v>345</v>
      </c>
      <c r="E21" s="365"/>
      <c r="F21" s="365"/>
      <c r="G21" s="365"/>
      <c r="H21" s="370"/>
      <c r="I21" s="370"/>
      <c r="J21" s="182"/>
      <c r="K21" s="369"/>
      <c r="L21" s="369"/>
      <c r="M21" s="383"/>
      <c r="N21" s="383"/>
      <c r="O21" s="172"/>
      <c r="P21" s="384"/>
      <c r="Q21" s="384"/>
      <c r="R21" s="192"/>
    </row>
    <row r="22" spans="2:27" ht="20.100000000000001" customHeight="1">
      <c r="B22" s="191"/>
      <c r="C22" s="41">
        <v>4</v>
      </c>
      <c r="D22" s="365"/>
      <c r="E22" s="365"/>
      <c r="F22" s="365"/>
      <c r="G22" s="365"/>
      <c r="H22" s="370"/>
      <c r="I22" s="370"/>
      <c r="J22" s="182"/>
      <c r="K22" s="369"/>
      <c r="L22" s="369"/>
      <c r="M22" s="383"/>
      <c r="N22" s="383"/>
      <c r="O22" s="172"/>
      <c r="P22" s="384"/>
      <c r="Q22" s="384"/>
      <c r="R22" s="192"/>
    </row>
    <row r="23" spans="2:27" ht="20.100000000000001" customHeight="1">
      <c r="B23" s="191"/>
      <c r="C23" s="41">
        <v>5</v>
      </c>
      <c r="D23" s="365"/>
      <c r="E23" s="365"/>
      <c r="F23" s="365"/>
      <c r="G23" s="365"/>
      <c r="H23" s="370"/>
      <c r="I23" s="370"/>
      <c r="J23" s="182"/>
      <c r="K23" s="369"/>
      <c r="L23" s="369"/>
      <c r="M23" s="383"/>
      <c r="N23" s="383"/>
      <c r="O23" s="172"/>
      <c r="P23" s="384"/>
      <c r="Q23" s="384"/>
      <c r="R23" s="192"/>
    </row>
    <row r="24" spans="2:27" ht="20.100000000000001" customHeight="1">
      <c r="B24" s="191"/>
      <c r="C24" s="41">
        <v>6</v>
      </c>
      <c r="D24" s="365"/>
      <c r="E24" s="365"/>
      <c r="F24" s="365"/>
      <c r="G24" s="365"/>
      <c r="H24" s="370"/>
      <c r="I24" s="370"/>
      <c r="J24" s="182"/>
      <c r="K24" s="369"/>
      <c r="L24" s="369"/>
      <c r="M24" s="383"/>
      <c r="N24" s="383"/>
      <c r="O24" s="172"/>
      <c r="P24" s="384"/>
      <c r="Q24" s="384"/>
      <c r="R24" s="192"/>
    </row>
    <row r="25" spans="2:27" ht="20.100000000000001" customHeight="1">
      <c r="B25" s="191"/>
      <c r="C25" s="41">
        <v>7</v>
      </c>
      <c r="D25" s="365"/>
      <c r="E25" s="365"/>
      <c r="F25" s="365"/>
      <c r="G25" s="365"/>
      <c r="H25" s="370"/>
      <c r="I25" s="370"/>
      <c r="J25" s="182"/>
      <c r="K25" s="369"/>
      <c r="L25" s="369"/>
      <c r="M25" s="383"/>
      <c r="N25" s="383"/>
      <c r="O25" s="172"/>
      <c r="P25" s="384"/>
      <c r="Q25" s="384"/>
      <c r="R25" s="192"/>
    </row>
    <row r="26" spans="2:27" ht="20.100000000000001" customHeight="1">
      <c r="B26" s="191"/>
      <c r="C26" s="41">
        <v>8</v>
      </c>
      <c r="D26" s="365"/>
      <c r="E26" s="365"/>
      <c r="F26" s="365"/>
      <c r="G26" s="365"/>
      <c r="H26" s="370"/>
      <c r="I26" s="370"/>
      <c r="J26" s="182"/>
      <c r="K26" s="369"/>
      <c r="L26" s="369"/>
      <c r="M26" s="383"/>
      <c r="N26" s="383"/>
      <c r="O26" s="172"/>
      <c r="P26" s="384"/>
      <c r="Q26" s="384"/>
      <c r="R26" s="192"/>
    </row>
    <row r="27" spans="2:27" ht="20.100000000000001" customHeight="1">
      <c r="B27" s="191"/>
      <c r="C27" s="41">
        <v>9</v>
      </c>
      <c r="D27" s="365"/>
      <c r="E27" s="365"/>
      <c r="F27" s="365"/>
      <c r="G27" s="365"/>
      <c r="H27" s="370"/>
      <c r="I27" s="370"/>
      <c r="J27" s="182"/>
      <c r="K27" s="369"/>
      <c r="L27" s="369"/>
      <c r="M27" s="383"/>
      <c r="N27" s="383"/>
      <c r="O27" s="172"/>
      <c r="P27" s="384"/>
      <c r="Q27" s="384"/>
      <c r="R27" s="192"/>
    </row>
    <row r="28" spans="2:27" ht="20.100000000000001" customHeight="1">
      <c r="B28" s="191"/>
      <c r="C28" s="41">
        <v>10</v>
      </c>
      <c r="D28" s="365"/>
      <c r="E28" s="365"/>
      <c r="F28" s="365"/>
      <c r="G28" s="365"/>
      <c r="H28" s="370"/>
      <c r="I28" s="370"/>
      <c r="J28" s="182"/>
      <c r="K28" s="369"/>
      <c r="L28" s="369"/>
      <c r="M28" s="383"/>
      <c r="N28" s="383"/>
      <c r="O28" s="172"/>
      <c r="P28" s="384"/>
      <c r="Q28" s="384"/>
      <c r="R28" s="192"/>
    </row>
    <row r="29" spans="2:27" ht="20.100000000000001" customHeight="1">
      <c r="B29" s="191"/>
      <c r="C29" s="193"/>
      <c r="D29" s="193"/>
      <c r="E29" s="193"/>
      <c r="F29" s="193"/>
      <c r="G29" s="193"/>
      <c r="H29" s="193"/>
      <c r="I29" s="193"/>
      <c r="J29" s="193"/>
      <c r="K29" s="193"/>
      <c r="L29" s="193"/>
      <c r="M29" s="193"/>
      <c r="N29" s="193"/>
      <c r="O29" s="193"/>
      <c r="P29" s="193"/>
      <c r="Q29" s="193"/>
      <c r="R29" s="192"/>
    </row>
    <row r="30" spans="2:27" ht="20.100000000000001" customHeight="1">
      <c r="B30" s="191"/>
      <c r="C30" s="373" t="s">
        <v>307</v>
      </c>
      <c r="D30" s="373"/>
      <c r="E30" s="373"/>
      <c r="F30" s="373"/>
      <c r="G30" s="373"/>
      <c r="H30" s="373"/>
      <c r="I30" s="373"/>
      <c r="J30" s="373"/>
      <c r="K30" s="373"/>
      <c r="L30" s="373"/>
      <c r="M30" s="373"/>
      <c r="N30" s="373"/>
      <c r="O30" s="373"/>
      <c r="P30" s="373"/>
      <c r="Q30" s="373"/>
      <c r="R30" s="192"/>
    </row>
    <row r="31" spans="2:27" ht="20.100000000000001" customHeight="1">
      <c r="B31" s="191"/>
      <c r="C31" s="381" t="s">
        <v>351</v>
      </c>
      <c r="D31" s="373"/>
      <c r="E31" s="373"/>
      <c r="F31" s="373"/>
      <c r="G31" s="373"/>
      <c r="H31" s="373"/>
      <c r="I31" s="373"/>
      <c r="J31" s="373"/>
      <c r="K31" s="373"/>
      <c r="L31" s="382"/>
      <c r="M31" s="380" t="s">
        <v>350</v>
      </c>
      <c r="N31" s="380"/>
      <c r="O31" s="380"/>
      <c r="P31" s="379" t="str">
        <f>IF(IFERROR(계산!F2,0)+IFERROR(계산!F3,0)+IFERROR(계산!F4,0)+IFERROR(계산!F5,0)+IFERROR(계산!F6,0)+IFERROR(계산!F7,0)+IFERROR(계산!F8,0)+IFERROR(계산!F9,0)=IFERROR('인건비계산(자동)'!E10*'인건비계산(자동)'!I10,0)+IFERROR('인건비계산(자동)'!E11*'인건비계산(자동)'!I11,0)+IFERROR('인건비계산(자동)'!E12*'인건비계산(자동)'!I12,0)+IFERROR('인건비계산(자동)'!E13*'인건비계산(자동)'!I13,0)+IFERROR('인건비계산(자동)'!E14*'인건비계산(자동)'!I14,0)+IFERROR('인건비계산(자동)'!E15*'인건비계산(자동)'!I15,0)+IFERROR('인건비계산(자동)'!E16*'인건비계산(자동)'!I16,0)+IFERROR('인건비계산(자동)'!E17*'인건비계산(자동)'!I17,0)*IFERROR('인건비계산(자동)'!E18*'인건비계산(자동)'!I18,0)+IFERROR('인건비계산(자동)'!E19*'인건비계산(자동)'!I19,0)+IFERROR('인건비계산(자동)'!E20*'인건비계산(자동)'!I20,0)+IFERROR('인건비계산(자동)'!E21*'인건비계산(자동)'!I21,0)+IFERROR('인건비계산(자동)'!E22*'인건비계산(자동)'!I22,0)+IFERROR('인건비계산(자동)'!E23*'인건비계산(자동)'!I23,0)+IFERROR('인건비계산(자동)'!E24*'인건비계산(자동)'!I24,0),"편성액 일치","편성액 불일치")</f>
        <v>편성액 일치</v>
      </c>
      <c r="Q31" s="379"/>
      <c r="R31" s="192"/>
      <c r="AA31" s="147"/>
    </row>
    <row r="32" spans="2:27" ht="20.100000000000001" customHeight="1">
      <c r="B32" s="191"/>
      <c r="C32" s="373"/>
      <c r="D32" s="373"/>
      <c r="E32" s="373"/>
      <c r="F32" s="373"/>
      <c r="G32" s="373"/>
      <c r="H32" s="373"/>
      <c r="I32" s="373"/>
      <c r="J32" s="373"/>
      <c r="K32" s="373"/>
      <c r="L32" s="373"/>
      <c r="M32" s="373"/>
      <c r="N32" s="373"/>
      <c r="O32" s="373"/>
      <c r="P32" s="373"/>
      <c r="Q32" s="373"/>
      <c r="R32" s="192"/>
    </row>
    <row r="33" spans="2:18" ht="20.100000000000001" customHeight="1">
      <c r="B33" s="191"/>
      <c r="C33" s="166" t="s">
        <v>43</v>
      </c>
      <c r="D33" s="357" t="s">
        <v>110</v>
      </c>
      <c r="E33" s="357"/>
      <c r="F33" s="357"/>
      <c r="G33" s="357"/>
      <c r="H33" s="357"/>
      <c r="I33" s="357"/>
      <c r="J33" s="357"/>
      <c r="K33" s="357"/>
      <c r="L33" s="357"/>
      <c r="M33" s="357" t="s">
        <v>339</v>
      </c>
      <c r="N33" s="357"/>
      <c r="O33" s="185" t="s">
        <v>340</v>
      </c>
      <c r="P33" s="357" t="s">
        <v>63</v>
      </c>
      <c r="Q33" s="357"/>
      <c r="R33" s="192"/>
    </row>
    <row r="34" spans="2:18" ht="20.100000000000001" customHeight="1">
      <c r="B34" s="191"/>
      <c r="C34" s="41">
        <v>1</v>
      </c>
      <c r="D34" s="366" t="s">
        <v>347</v>
      </c>
      <c r="E34" s="367"/>
      <c r="F34" s="367"/>
      <c r="G34" s="367"/>
      <c r="H34" s="367"/>
      <c r="I34" s="367"/>
      <c r="J34" s="367"/>
      <c r="K34" s="367"/>
      <c r="L34" s="368"/>
      <c r="M34" s="374">
        <v>20230101</v>
      </c>
      <c r="N34" s="375"/>
      <c r="O34" s="173">
        <v>20230630</v>
      </c>
      <c r="P34" s="377">
        <v>2010580</v>
      </c>
      <c r="Q34" s="378"/>
      <c r="R34" s="192"/>
    </row>
    <row r="35" spans="2:18" ht="20.100000000000001" customHeight="1">
      <c r="B35" s="191"/>
      <c r="C35" s="41">
        <v>2</v>
      </c>
      <c r="D35" s="366" t="s">
        <v>344</v>
      </c>
      <c r="E35" s="367"/>
      <c r="F35" s="367"/>
      <c r="G35" s="367"/>
      <c r="H35" s="367"/>
      <c r="I35" s="367"/>
      <c r="J35" s="367"/>
      <c r="K35" s="367"/>
      <c r="L35" s="368"/>
      <c r="M35" s="374">
        <v>20230701</v>
      </c>
      <c r="N35" s="375"/>
      <c r="O35" s="173">
        <v>20230831</v>
      </c>
      <c r="P35" s="377">
        <v>3000000</v>
      </c>
      <c r="Q35" s="378"/>
      <c r="R35" s="192"/>
    </row>
    <row r="36" spans="2:18" ht="20.100000000000001" customHeight="1">
      <c r="B36" s="191"/>
      <c r="C36" s="41">
        <v>3</v>
      </c>
      <c r="D36" s="366" t="s">
        <v>345</v>
      </c>
      <c r="E36" s="367"/>
      <c r="F36" s="367"/>
      <c r="G36" s="367"/>
      <c r="H36" s="367"/>
      <c r="I36" s="367"/>
      <c r="J36" s="367"/>
      <c r="K36" s="367"/>
      <c r="L36" s="368"/>
      <c r="M36" s="374">
        <v>20230901</v>
      </c>
      <c r="N36" s="375"/>
      <c r="O36" s="173">
        <v>20231231</v>
      </c>
      <c r="P36" s="377">
        <v>2000000</v>
      </c>
      <c r="Q36" s="378"/>
      <c r="R36" s="192"/>
    </row>
    <row r="37" spans="2:18" ht="20.100000000000001" customHeight="1">
      <c r="B37" s="191"/>
      <c r="C37" s="41">
        <v>4</v>
      </c>
      <c r="D37" s="366" t="s">
        <v>345</v>
      </c>
      <c r="E37" s="367"/>
      <c r="F37" s="367"/>
      <c r="G37" s="367"/>
      <c r="H37" s="367"/>
      <c r="I37" s="367"/>
      <c r="J37" s="367"/>
      <c r="K37" s="367"/>
      <c r="L37" s="368"/>
      <c r="M37" s="374">
        <v>20230901</v>
      </c>
      <c r="N37" s="375"/>
      <c r="O37" s="173">
        <v>20231231</v>
      </c>
      <c r="P37" s="377">
        <v>500000</v>
      </c>
      <c r="Q37" s="378"/>
      <c r="R37" s="192"/>
    </row>
    <row r="38" spans="2:18" ht="20.100000000000001" customHeight="1">
      <c r="B38" s="191"/>
      <c r="C38" s="41">
        <v>5</v>
      </c>
      <c r="D38" s="366" t="s">
        <v>345</v>
      </c>
      <c r="E38" s="367"/>
      <c r="F38" s="367"/>
      <c r="G38" s="367"/>
      <c r="H38" s="367"/>
      <c r="I38" s="367"/>
      <c r="J38" s="367"/>
      <c r="K38" s="367"/>
      <c r="L38" s="368"/>
      <c r="M38" s="374">
        <v>20230901</v>
      </c>
      <c r="N38" s="375"/>
      <c r="O38" s="173">
        <v>20231231</v>
      </c>
      <c r="P38" s="377">
        <v>500000</v>
      </c>
      <c r="Q38" s="378"/>
      <c r="R38" s="192"/>
    </row>
    <row r="39" spans="2:18" ht="20.100000000000001" customHeight="1">
      <c r="B39" s="191"/>
      <c r="C39" s="41">
        <v>6</v>
      </c>
      <c r="D39" s="366"/>
      <c r="E39" s="367"/>
      <c r="F39" s="367"/>
      <c r="G39" s="367"/>
      <c r="H39" s="367"/>
      <c r="I39" s="367"/>
      <c r="J39" s="367"/>
      <c r="K39" s="367"/>
      <c r="L39" s="368"/>
      <c r="M39" s="374"/>
      <c r="N39" s="375"/>
      <c r="O39" s="173"/>
      <c r="P39" s="377">
        <v>0</v>
      </c>
      <c r="Q39" s="378"/>
      <c r="R39" s="192"/>
    </row>
    <row r="40" spans="2:18" ht="20.100000000000001" customHeight="1">
      <c r="B40" s="191"/>
      <c r="C40" s="41">
        <v>7</v>
      </c>
      <c r="D40" s="366"/>
      <c r="E40" s="367"/>
      <c r="F40" s="367"/>
      <c r="G40" s="367"/>
      <c r="H40" s="367"/>
      <c r="I40" s="367"/>
      <c r="J40" s="367"/>
      <c r="K40" s="367"/>
      <c r="L40" s="368"/>
      <c r="M40" s="374"/>
      <c r="N40" s="375"/>
      <c r="O40" s="173"/>
      <c r="P40" s="377">
        <v>0</v>
      </c>
      <c r="Q40" s="378"/>
      <c r="R40" s="192"/>
    </row>
    <row r="41" spans="2:18" ht="20.100000000000001" customHeight="1">
      <c r="B41" s="191"/>
      <c r="C41" s="41">
        <v>8</v>
      </c>
      <c r="D41" s="366"/>
      <c r="E41" s="367"/>
      <c r="F41" s="367"/>
      <c r="G41" s="367"/>
      <c r="H41" s="367"/>
      <c r="I41" s="367"/>
      <c r="J41" s="367"/>
      <c r="K41" s="367"/>
      <c r="L41" s="368"/>
      <c r="M41" s="374"/>
      <c r="N41" s="375"/>
      <c r="O41" s="173"/>
      <c r="P41" s="377">
        <v>0</v>
      </c>
      <c r="Q41" s="378"/>
      <c r="R41" s="192"/>
    </row>
    <row r="42" spans="2:18" ht="20.100000000000001" customHeight="1">
      <c r="B42" s="191"/>
      <c r="C42" s="41">
        <v>9</v>
      </c>
      <c r="D42" s="366"/>
      <c r="E42" s="367"/>
      <c r="F42" s="367"/>
      <c r="G42" s="367"/>
      <c r="H42" s="367"/>
      <c r="I42" s="367"/>
      <c r="J42" s="367"/>
      <c r="K42" s="367"/>
      <c r="L42" s="368"/>
      <c r="M42" s="374"/>
      <c r="N42" s="375"/>
      <c r="O42" s="173"/>
      <c r="P42" s="376">
        <v>0</v>
      </c>
      <c r="Q42" s="376"/>
      <c r="R42" s="192"/>
    </row>
    <row r="43" spans="2:18" ht="20.100000000000001" customHeight="1">
      <c r="B43" s="191"/>
      <c r="C43" s="41">
        <v>10</v>
      </c>
      <c r="D43" s="366"/>
      <c r="E43" s="367"/>
      <c r="F43" s="367"/>
      <c r="G43" s="367"/>
      <c r="H43" s="367"/>
      <c r="I43" s="367"/>
      <c r="J43" s="367"/>
      <c r="K43" s="367"/>
      <c r="L43" s="368"/>
      <c r="M43" s="374"/>
      <c r="N43" s="375"/>
      <c r="O43" s="173"/>
      <c r="P43" s="376">
        <v>0</v>
      </c>
      <c r="Q43" s="376"/>
      <c r="R43" s="192"/>
    </row>
    <row r="44" spans="2:18" ht="20.100000000000001" customHeight="1" thickBot="1">
      <c r="B44" s="194"/>
      <c r="C44" s="195"/>
      <c r="D44" s="363"/>
      <c r="E44" s="363"/>
      <c r="F44" s="363"/>
      <c r="G44" s="363"/>
      <c r="H44" s="363"/>
      <c r="I44" s="363"/>
      <c r="J44" s="363"/>
      <c r="K44" s="363"/>
      <c r="L44" s="363"/>
      <c r="M44" s="195"/>
      <c r="N44" s="195"/>
      <c r="O44" s="195"/>
      <c r="P44" s="195"/>
      <c r="Q44" s="195"/>
      <c r="R44" s="196"/>
    </row>
  </sheetData>
  <mergeCells count="119">
    <mergeCell ref="B2:R2"/>
    <mergeCell ref="B4:Q4"/>
    <mergeCell ref="I10:J10"/>
    <mergeCell ref="G11:H11"/>
    <mergeCell ref="I11:J11"/>
    <mergeCell ref="G12:H12"/>
    <mergeCell ref="I12:J12"/>
    <mergeCell ref="G13:H13"/>
    <mergeCell ref="I13:J13"/>
    <mergeCell ref="G7:H7"/>
    <mergeCell ref="I7:J7"/>
    <mergeCell ref="K7:Q7"/>
    <mergeCell ref="G8:H8"/>
    <mergeCell ref="I8:J8"/>
    <mergeCell ref="K8:Q15"/>
    <mergeCell ref="G9:H9"/>
    <mergeCell ref="I9:J9"/>
    <mergeCell ref="G10:H10"/>
    <mergeCell ref="C6:E6"/>
    <mergeCell ref="F6:H6"/>
    <mergeCell ref="M19:N19"/>
    <mergeCell ref="P19:Q19"/>
    <mergeCell ref="K20:L20"/>
    <mergeCell ref="M20:N20"/>
    <mergeCell ref="P20:Q20"/>
    <mergeCell ref="G14:H14"/>
    <mergeCell ref="I14:J14"/>
    <mergeCell ref="G15:H15"/>
    <mergeCell ref="I15:J15"/>
    <mergeCell ref="C17:Q17"/>
    <mergeCell ref="K18:L18"/>
    <mergeCell ref="M18:N18"/>
    <mergeCell ref="P18:Q18"/>
    <mergeCell ref="M23:N23"/>
    <mergeCell ref="P23:Q23"/>
    <mergeCell ref="K24:L24"/>
    <mergeCell ref="M24:N24"/>
    <mergeCell ref="P24:Q24"/>
    <mergeCell ref="K21:L21"/>
    <mergeCell ref="M21:N21"/>
    <mergeCell ref="P21:Q21"/>
    <mergeCell ref="K22:L22"/>
    <mergeCell ref="M22:N22"/>
    <mergeCell ref="P22:Q22"/>
    <mergeCell ref="M27:N27"/>
    <mergeCell ref="P27:Q27"/>
    <mergeCell ref="K28:L28"/>
    <mergeCell ref="M28:N28"/>
    <mergeCell ref="P28:Q28"/>
    <mergeCell ref="K25:L25"/>
    <mergeCell ref="M25:N25"/>
    <mergeCell ref="P25:Q25"/>
    <mergeCell ref="K26:L26"/>
    <mergeCell ref="M26:N26"/>
    <mergeCell ref="P26:Q26"/>
    <mergeCell ref="P38:Q38"/>
    <mergeCell ref="D35:L35"/>
    <mergeCell ref="M35:N35"/>
    <mergeCell ref="P35:Q35"/>
    <mergeCell ref="D36:L36"/>
    <mergeCell ref="M36:N36"/>
    <mergeCell ref="P36:Q36"/>
    <mergeCell ref="C30:Q30"/>
    <mergeCell ref="D33:L33"/>
    <mergeCell ref="M33:N33"/>
    <mergeCell ref="P33:Q33"/>
    <mergeCell ref="D34:L34"/>
    <mergeCell ref="M34:N34"/>
    <mergeCell ref="P34:Q34"/>
    <mergeCell ref="M31:O31"/>
    <mergeCell ref="C31:L31"/>
    <mergeCell ref="M43:N43"/>
    <mergeCell ref="P43:Q43"/>
    <mergeCell ref="D27:G27"/>
    <mergeCell ref="D28:G28"/>
    <mergeCell ref="H19:I19"/>
    <mergeCell ref="H20:I20"/>
    <mergeCell ref="D41:L41"/>
    <mergeCell ref="M41:N41"/>
    <mergeCell ref="P41:Q41"/>
    <mergeCell ref="D42:L42"/>
    <mergeCell ref="M42:N42"/>
    <mergeCell ref="P42:Q42"/>
    <mergeCell ref="D39:L39"/>
    <mergeCell ref="M39:N39"/>
    <mergeCell ref="P39:Q39"/>
    <mergeCell ref="D40:L40"/>
    <mergeCell ref="M40:N40"/>
    <mergeCell ref="P40:Q40"/>
    <mergeCell ref="D37:L37"/>
    <mergeCell ref="M37:N37"/>
    <mergeCell ref="P37:Q37"/>
    <mergeCell ref="D38:L38"/>
    <mergeCell ref="M38:N38"/>
    <mergeCell ref="P31:Q31"/>
    <mergeCell ref="D44:L44"/>
    <mergeCell ref="D18:G18"/>
    <mergeCell ref="D19:G19"/>
    <mergeCell ref="D20:G20"/>
    <mergeCell ref="D21:G21"/>
    <mergeCell ref="D22:G22"/>
    <mergeCell ref="D23:G23"/>
    <mergeCell ref="D24:G24"/>
    <mergeCell ref="D25:G25"/>
    <mergeCell ref="D26:G26"/>
    <mergeCell ref="D43:L43"/>
    <mergeCell ref="K27:L27"/>
    <mergeCell ref="K23:L23"/>
    <mergeCell ref="K19:L19"/>
    <mergeCell ref="H27:I27"/>
    <mergeCell ref="H28:I28"/>
    <mergeCell ref="H18:I18"/>
    <mergeCell ref="H21:I21"/>
    <mergeCell ref="H22:I22"/>
    <mergeCell ref="H23:I23"/>
    <mergeCell ref="H24:I24"/>
    <mergeCell ref="H25:I25"/>
    <mergeCell ref="H26:I26"/>
    <mergeCell ref="C32:Q32"/>
  </mergeCells>
  <phoneticPr fontId="1" type="noConversion"/>
  <conditionalFormatting sqref="I8:J15">
    <cfRule type="containsText" dxfId="5" priority="2" operator="containsText" text="부적합">
      <formula>NOT(ISERROR(SEARCH("부적합",I8)))</formula>
    </cfRule>
  </conditionalFormatting>
  <dataValidations count="1">
    <dataValidation type="list" allowBlank="1" showInputMessage="1" showErrorMessage="1" sqref="D34:D43">
      <formula1>$D$19:$D$28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R76"/>
  <sheetViews>
    <sheetView showGridLines="0" zoomScale="115" zoomScaleNormal="115" zoomScaleSheetLayoutView="115" workbookViewId="0">
      <selection activeCell="R14" sqref="R14"/>
    </sheetView>
  </sheetViews>
  <sheetFormatPr defaultRowHeight="20.100000000000001" customHeight="1"/>
  <cols>
    <col min="2" max="2" width="9.75" customWidth="1"/>
    <col min="4" max="4" width="10.5" customWidth="1"/>
    <col min="5" max="5" width="7.875" customWidth="1"/>
    <col min="6" max="6" width="2.5" customWidth="1"/>
    <col min="7" max="8" width="8.625" customWidth="1"/>
    <col min="9" max="9" width="6.875" customWidth="1"/>
    <col min="10" max="10" width="8.625" customWidth="1"/>
    <col min="11" max="11" width="9.625" customWidth="1"/>
    <col min="12" max="12" width="12.5" customWidth="1"/>
  </cols>
  <sheetData>
    <row r="1" spans="1:18" s="20" customFormat="1" ht="19.5" customHeight="1">
      <c r="A1" s="432" t="s">
        <v>448</v>
      </c>
      <c r="B1" s="432"/>
      <c r="C1" s="432"/>
      <c r="D1" s="432"/>
      <c r="E1" s="432"/>
      <c r="F1" s="432"/>
      <c r="G1" s="432"/>
      <c r="H1" s="432"/>
      <c r="I1" s="432"/>
      <c r="J1" s="432"/>
      <c r="K1" s="432"/>
      <c r="L1" s="40"/>
      <c r="M1" s="40"/>
      <c r="N1" s="40"/>
      <c r="O1" s="40"/>
      <c r="P1" s="40"/>
      <c r="Q1" s="40"/>
    </row>
    <row r="2" spans="1:18" ht="12" customHeight="1"/>
    <row r="3" spans="1:18" ht="33.75" customHeight="1">
      <c r="A3" s="421" t="str">
        <f>IF(기본정보!F14="연구교수",종류!AD1,종류!AD2)</f>
        <v>연구교수 활용계획서</v>
      </c>
      <c r="B3" s="421"/>
      <c r="C3" s="421"/>
      <c r="D3" s="421"/>
      <c r="E3" s="421"/>
      <c r="F3" s="421"/>
      <c r="G3" s="421"/>
      <c r="H3" s="421"/>
      <c r="I3" s="421"/>
      <c r="J3" s="421"/>
      <c r="K3" s="421"/>
      <c r="L3" s="27"/>
      <c r="M3" s="27"/>
      <c r="N3" s="27"/>
      <c r="O3" s="27"/>
      <c r="P3" s="27"/>
      <c r="Q3" s="27"/>
      <c r="R3" s="27"/>
    </row>
    <row r="4" spans="1:18" ht="12" customHeight="1" thickBot="1"/>
    <row r="5" spans="1:18" ht="20.100000000000001" customHeight="1">
      <c r="A5" s="433" t="s">
        <v>451</v>
      </c>
      <c r="B5" s="434"/>
      <c r="C5" s="434"/>
      <c r="D5" s="434"/>
      <c r="E5" s="434" t="str">
        <f>기본정보!F13</f>
        <v>도시과학대학 교통공학과</v>
      </c>
      <c r="F5" s="434"/>
      <c r="G5" s="434"/>
      <c r="H5" s="434"/>
      <c r="I5" s="434"/>
      <c r="J5" s="434"/>
      <c r="K5" s="435"/>
    </row>
    <row r="6" spans="1:18" ht="20.100000000000001" customHeight="1">
      <c r="A6" s="422" t="s">
        <v>93</v>
      </c>
      <c r="B6" s="404"/>
      <c r="C6" s="404"/>
      <c r="D6" s="404"/>
      <c r="E6" s="404"/>
      <c r="F6" s="404"/>
      <c r="G6" s="404"/>
      <c r="H6" s="404"/>
      <c r="I6" s="404"/>
      <c r="J6" s="404"/>
      <c r="K6" s="423"/>
    </row>
    <row r="7" spans="1:18" ht="20.100000000000001" customHeight="1">
      <c r="A7" s="422" t="s">
        <v>78</v>
      </c>
      <c r="B7" s="404"/>
      <c r="C7" s="404" t="s">
        <v>30</v>
      </c>
      <c r="D7" s="404"/>
      <c r="E7" s="403" t="str">
        <f>기본정보!F6</f>
        <v>홍길동</v>
      </c>
      <c r="F7" s="403"/>
      <c r="G7" s="403"/>
      <c r="H7" s="404" t="s">
        <v>79</v>
      </c>
      <c r="I7" s="404"/>
      <c r="J7" s="424">
        <f>기본정보!F9</f>
        <v>9212251234567</v>
      </c>
      <c r="K7" s="425"/>
    </row>
    <row r="8" spans="1:18" ht="20.100000000000001" customHeight="1">
      <c r="A8" s="397" t="s">
        <v>321</v>
      </c>
      <c r="B8" s="400" t="s">
        <v>452</v>
      </c>
      <c r="C8" s="404" t="s">
        <v>80</v>
      </c>
      <c r="D8" s="405" t="s">
        <v>81</v>
      </c>
      <c r="E8" s="406"/>
      <c r="F8" s="409" t="s">
        <v>53</v>
      </c>
      <c r="G8" s="411" t="str">
        <f>과제정보!H19&amp;" ("&amp;과제정보!J19&amp;")"</f>
        <v>한국연구재단 (기초연구실사업)</v>
      </c>
      <c r="H8" s="411"/>
      <c r="I8" s="411"/>
      <c r="J8" s="411"/>
      <c r="K8" s="412"/>
    </row>
    <row r="9" spans="1:18" ht="36.200000000000003" customHeight="1">
      <c r="A9" s="398"/>
      <c r="B9" s="401"/>
      <c r="C9" s="404"/>
      <c r="D9" s="407"/>
      <c r="E9" s="408"/>
      <c r="F9" s="410"/>
      <c r="G9" s="413" t="str">
        <f>과제정보!D19</f>
        <v>1번과제</v>
      </c>
      <c r="H9" s="413"/>
      <c r="I9" s="413"/>
      <c r="J9" s="413"/>
      <c r="K9" s="414"/>
    </row>
    <row r="10" spans="1:18" ht="20.100000000000001" customHeight="1">
      <c r="A10" s="398"/>
      <c r="B10" s="401"/>
      <c r="C10" s="404"/>
      <c r="D10" s="415" t="s">
        <v>85</v>
      </c>
      <c r="E10" s="416"/>
      <c r="F10" s="29" t="s">
        <v>53</v>
      </c>
      <c r="G10" s="417">
        <f>과제정보!M19</f>
        <v>20230301</v>
      </c>
      <c r="H10" s="417"/>
      <c r="I10" s="30" t="s">
        <v>84</v>
      </c>
      <c r="J10" s="417">
        <f>과제정보!O19</f>
        <v>20241231</v>
      </c>
      <c r="K10" s="418"/>
    </row>
    <row r="11" spans="1:18" ht="20.100000000000001" customHeight="1">
      <c r="A11" s="398"/>
      <c r="B11" s="401"/>
      <c r="C11" s="404"/>
      <c r="D11" s="415" t="s">
        <v>86</v>
      </c>
      <c r="E11" s="416"/>
      <c r="F11" s="29" t="s">
        <v>53</v>
      </c>
      <c r="G11" s="419">
        <f>과제정보!P19</f>
        <v>95000000</v>
      </c>
      <c r="H11" s="419"/>
      <c r="I11" s="419"/>
      <c r="J11" s="419"/>
      <c r="K11" s="420"/>
    </row>
    <row r="12" spans="1:18" ht="20.100000000000001" customHeight="1">
      <c r="A12" s="398"/>
      <c r="B12" s="401"/>
      <c r="C12" s="404"/>
      <c r="D12" s="415" t="s">
        <v>87</v>
      </c>
      <c r="E12" s="416"/>
      <c r="F12" s="29" t="s">
        <v>83</v>
      </c>
      <c r="G12" s="419">
        <f>SUMIF('인건비계산(자동)'!$D$10:$D$24,G9,'인건비계산(자동)'!$L$10:$L$24)</f>
        <v>14395740</v>
      </c>
      <c r="H12" s="419"/>
      <c r="I12" s="419"/>
      <c r="J12" s="419"/>
      <c r="K12" s="420"/>
    </row>
    <row r="13" spans="1:18" ht="20.100000000000001" customHeight="1">
      <c r="A13" s="398"/>
      <c r="B13" s="401"/>
      <c r="C13" s="404" t="s">
        <v>88</v>
      </c>
      <c r="D13" s="405" t="s">
        <v>310</v>
      </c>
      <c r="E13" s="406"/>
      <c r="F13" s="409" t="s">
        <v>7</v>
      </c>
      <c r="G13" s="411" t="str">
        <f>과제정보!H20&amp;" ("&amp;과제정보!J20&amp;")"</f>
        <v xml:space="preserve"> ()</v>
      </c>
      <c r="H13" s="411"/>
      <c r="I13" s="411"/>
      <c r="J13" s="411"/>
      <c r="K13" s="412"/>
    </row>
    <row r="14" spans="1:18" ht="36.200000000000003" customHeight="1">
      <c r="A14" s="398"/>
      <c r="B14" s="401"/>
      <c r="C14" s="404"/>
      <c r="D14" s="407"/>
      <c r="E14" s="408"/>
      <c r="F14" s="410"/>
      <c r="G14" s="413" t="str">
        <f>과제정보!D20</f>
        <v>2번과제</v>
      </c>
      <c r="H14" s="413"/>
      <c r="I14" s="413"/>
      <c r="J14" s="413"/>
      <c r="K14" s="414"/>
    </row>
    <row r="15" spans="1:18" ht="20.100000000000001" customHeight="1">
      <c r="A15" s="398"/>
      <c r="B15" s="401"/>
      <c r="C15" s="404"/>
      <c r="D15" s="415" t="s">
        <v>96</v>
      </c>
      <c r="E15" s="416"/>
      <c r="F15" s="29" t="s">
        <v>53</v>
      </c>
      <c r="G15" s="417">
        <f>과제정보!M20</f>
        <v>0</v>
      </c>
      <c r="H15" s="417"/>
      <c r="I15" s="30" t="s">
        <v>84</v>
      </c>
      <c r="J15" s="417">
        <f>과제정보!O20</f>
        <v>0</v>
      </c>
      <c r="K15" s="418"/>
    </row>
    <row r="16" spans="1:18" ht="20.100000000000001" customHeight="1">
      <c r="A16" s="398"/>
      <c r="B16" s="401"/>
      <c r="C16" s="404"/>
      <c r="D16" s="415" t="s">
        <v>97</v>
      </c>
      <c r="E16" s="416"/>
      <c r="F16" s="29" t="s">
        <v>53</v>
      </c>
      <c r="G16" s="419">
        <f>과제정보!P20</f>
        <v>0</v>
      </c>
      <c r="H16" s="419"/>
      <c r="I16" s="419"/>
      <c r="J16" s="419"/>
      <c r="K16" s="420"/>
    </row>
    <row r="17" spans="1:11" ht="20.100000000000001" customHeight="1">
      <c r="A17" s="398"/>
      <c r="B17" s="401"/>
      <c r="C17" s="404"/>
      <c r="D17" s="415" t="s">
        <v>82</v>
      </c>
      <c r="E17" s="416"/>
      <c r="F17" s="29" t="s">
        <v>53</v>
      </c>
      <c r="G17" s="419">
        <f>SUMIF('인건비계산(자동)'!$D$10:$D$24,G14,'인건비계산(자동)'!$L$10:$L$24)</f>
        <v>7160000</v>
      </c>
      <c r="H17" s="419"/>
      <c r="I17" s="419"/>
      <c r="J17" s="419"/>
      <c r="K17" s="420"/>
    </row>
    <row r="18" spans="1:11" ht="20.100000000000001" customHeight="1">
      <c r="A18" s="398"/>
      <c r="B18" s="401"/>
      <c r="C18" s="404" t="s">
        <v>89</v>
      </c>
      <c r="D18" s="405" t="s">
        <v>311</v>
      </c>
      <c r="E18" s="406"/>
      <c r="F18" s="409" t="s">
        <v>312</v>
      </c>
      <c r="G18" s="411" t="str">
        <f>과제정보!H21&amp;" ("&amp;과제정보!J21&amp;")"</f>
        <v xml:space="preserve"> ()</v>
      </c>
      <c r="H18" s="411"/>
      <c r="I18" s="411"/>
      <c r="J18" s="411"/>
      <c r="K18" s="412"/>
    </row>
    <row r="19" spans="1:11" ht="36.200000000000003" customHeight="1">
      <c r="A19" s="398"/>
      <c r="B19" s="401"/>
      <c r="C19" s="404"/>
      <c r="D19" s="407"/>
      <c r="E19" s="408"/>
      <c r="F19" s="410"/>
      <c r="G19" s="413" t="str">
        <f>과제정보!D21</f>
        <v>3번과제</v>
      </c>
      <c r="H19" s="413"/>
      <c r="I19" s="413"/>
      <c r="J19" s="413"/>
      <c r="K19" s="414"/>
    </row>
    <row r="20" spans="1:11" ht="20.100000000000001" customHeight="1">
      <c r="A20" s="398"/>
      <c r="B20" s="401"/>
      <c r="C20" s="404"/>
      <c r="D20" s="415" t="s">
        <v>96</v>
      </c>
      <c r="E20" s="416"/>
      <c r="F20" s="29" t="s">
        <v>53</v>
      </c>
      <c r="G20" s="417">
        <f>과제정보!M21</f>
        <v>0</v>
      </c>
      <c r="H20" s="417"/>
      <c r="I20" s="30" t="s">
        <v>98</v>
      </c>
      <c r="J20" s="417">
        <f>과제정보!O21</f>
        <v>0</v>
      </c>
      <c r="K20" s="418"/>
    </row>
    <row r="21" spans="1:11" ht="20.100000000000001" customHeight="1">
      <c r="A21" s="398"/>
      <c r="B21" s="401"/>
      <c r="C21" s="404"/>
      <c r="D21" s="415" t="s">
        <v>97</v>
      </c>
      <c r="E21" s="416"/>
      <c r="F21" s="29" t="s">
        <v>99</v>
      </c>
      <c r="G21" s="419">
        <f>과제정보!P21</f>
        <v>0</v>
      </c>
      <c r="H21" s="419"/>
      <c r="I21" s="419"/>
      <c r="J21" s="419"/>
      <c r="K21" s="420"/>
    </row>
    <row r="22" spans="1:11" ht="20.100000000000001" customHeight="1">
      <c r="A22" s="398"/>
      <c r="B22" s="401"/>
      <c r="C22" s="404"/>
      <c r="D22" s="415" t="s">
        <v>100</v>
      </c>
      <c r="E22" s="416"/>
      <c r="F22" s="29" t="s">
        <v>53</v>
      </c>
      <c r="G22" s="419">
        <f>SUMIF('인건비계산(자동)'!$D$10:$D$24,G19,'인건비계산(자동)'!$L$10:$L$24)</f>
        <v>14320040</v>
      </c>
      <c r="H22" s="419"/>
      <c r="I22" s="419"/>
      <c r="J22" s="419"/>
      <c r="K22" s="420"/>
    </row>
    <row r="23" spans="1:11" ht="20.100000000000001" customHeight="1">
      <c r="A23" s="398"/>
      <c r="B23" s="401"/>
      <c r="C23" s="404" t="s">
        <v>90</v>
      </c>
      <c r="D23" s="405" t="s">
        <v>313</v>
      </c>
      <c r="E23" s="406"/>
      <c r="F23" s="409" t="s">
        <v>314</v>
      </c>
      <c r="G23" s="411" t="str">
        <f>과제정보!H22&amp;" ("&amp;과제정보!J22&amp;")"</f>
        <v xml:space="preserve"> ()</v>
      </c>
      <c r="H23" s="411"/>
      <c r="I23" s="411"/>
      <c r="J23" s="411"/>
      <c r="K23" s="412"/>
    </row>
    <row r="24" spans="1:11" ht="36.200000000000003" customHeight="1">
      <c r="A24" s="398"/>
      <c r="B24" s="401"/>
      <c r="C24" s="404"/>
      <c r="D24" s="407"/>
      <c r="E24" s="408"/>
      <c r="F24" s="410"/>
      <c r="G24" s="413">
        <f>과제정보!D22</f>
        <v>0</v>
      </c>
      <c r="H24" s="413"/>
      <c r="I24" s="413"/>
      <c r="J24" s="413"/>
      <c r="K24" s="414"/>
    </row>
    <row r="25" spans="1:11" ht="20.100000000000001" customHeight="1">
      <c r="A25" s="398"/>
      <c r="B25" s="401"/>
      <c r="C25" s="404"/>
      <c r="D25" s="415" t="s">
        <v>101</v>
      </c>
      <c r="E25" s="416"/>
      <c r="F25" s="29" t="s">
        <v>53</v>
      </c>
      <c r="G25" s="417">
        <f>과제정보!M22</f>
        <v>0</v>
      </c>
      <c r="H25" s="417"/>
      <c r="I25" s="30" t="s">
        <v>84</v>
      </c>
      <c r="J25" s="417">
        <f>과제정보!O22</f>
        <v>0</v>
      </c>
      <c r="K25" s="418"/>
    </row>
    <row r="26" spans="1:11" ht="20.100000000000001" customHeight="1">
      <c r="A26" s="398"/>
      <c r="B26" s="401"/>
      <c r="C26" s="404"/>
      <c r="D26" s="415" t="s">
        <v>102</v>
      </c>
      <c r="E26" s="416"/>
      <c r="F26" s="29" t="s">
        <v>99</v>
      </c>
      <c r="G26" s="419">
        <f>과제정보!P22</f>
        <v>0</v>
      </c>
      <c r="H26" s="419"/>
      <c r="I26" s="419"/>
      <c r="J26" s="419"/>
      <c r="K26" s="420"/>
    </row>
    <row r="27" spans="1:11" ht="20.100000000000001" customHeight="1">
      <c r="A27" s="398"/>
      <c r="B27" s="401"/>
      <c r="C27" s="404"/>
      <c r="D27" s="415" t="s">
        <v>82</v>
      </c>
      <c r="E27" s="416"/>
      <c r="F27" s="29" t="s">
        <v>53</v>
      </c>
      <c r="G27" s="419">
        <f>SUMIF('인건비계산(자동)'!$D$10:$D$24,G24,'인건비계산(자동)'!$L$10:$L$24)</f>
        <v>0</v>
      </c>
      <c r="H27" s="419"/>
      <c r="I27" s="419"/>
      <c r="J27" s="419"/>
      <c r="K27" s="420"/>
    </row>
    <row r="28" spans="1:11" ht="20.100000000000001" customHeight="1">
      <c r="A28" s="398"/>
      <c r="B28" s="401"/>
      <c r="C28" s="404" t="s">
        <v>315</v>
      </c>
      <c r="D28" s="405" t="s">
        <v>313</v>
      </c>
      <c r="E28" s="406"/>
      <c r="F28" s="409" t="s">
        <v>314</v>
      </c>
      <c r="G28" s="411" t="str">
        <f>과제정보!H23&amp;" ("&amp;과제정보!J23&amp;")"</f>
        <v xml:space="preserve"> ()</v>
      </c>
      <c r="H28" s="411"/>
      <c r="I28" s="411"/>
      <c r="J28" s="411"/>
      <c r="K28" s="412"/>
    </row>
    <row r="29" spans="1:11" ht="36.200000000000003" customHeight="1">
      <c r="A29" s="398"/>
      <c r="B29" s="401"/>
      <c r="C29" s="404"/>
      <c r="D29" s="407"/>
      <c r="E29" s="408"/>
      <c r="F29" s="410"/>
      <c r="G29" s="413">
        <f>과제정보!D23</f>
        <v>0</v>
      </c>
      <c r="H29" s="413"/>
      <c r="I29" s="413"/>
      <c r="J29" s="413"/>
      <c r="K29" s="414"/>
    </row>
    <row r="30" spans="1:11" ht="20.100000000000001" customHeight="1">
      <c r="A30" s="398"/>
      <c r="B30" s="401"/>
      <c r="C30" s="404"/>
      <c r="D30" s="415" t="s">
        <v>85</v>
      </c>
      <c r="E30" s="416"/>
      <c r="F30" s="157" t="s">
        <v>53</v>
      </c>
      <c r="G30" s="417">
        <f>과제정보!M23</f>
        <v>0</v>
      </c>
      <c r="H30" s="417"/>
      <c r="I30" s="30" t="s">
        <v>84</v>
      </c>
      <c r="J30" s="417">
        <f>과제정보!O23</f>
        <v>0</v>
      </c>
      <c r="K30" s="418"/>
    </row>
    <row r="31" spans="1:11" ht="20.100000000000001" customHeight="1">
      <c r="A31" s="398"/>
      <c r="B31" s="401"/>
      <c r="C31" s="404"/>
      <c r="D31" s="415" t="s">
        <v>86</v>
      </c>
      <c r="E31" s="416"/>
      <c r="F31" s="157" t="s">
        <v>53</v>
      </c>
      <c r="G31" s="419">
        <f>과제정보!P23</f>
        <v>0</v>
      </c>
      <c r="H31" s="419"/>
      <c r="I31" s="419"/>
      <c r="J31" s="419"/>
      <c r="K31" s="420"/>
    </row>
    <row r="32" spans="1:11" ht="20.100000000000001" customHeight="1">
      <c r="A32" s="399"/>
      <c r="B32" s="402"/>
      <c r="C32" s="404"/>
      <c r="D32" s="415" t="s">
        <v>82</v>
      </c>
      <c r="E32" s="416"/>
      <c r="F32" s="157" t="s">
        <v>53</v>
      </c>
      <c r="G32" s="419">
        <f>SUMIF('인건비계산(자동)'!$D$10:$D$24,G29,'인건비계산(자동)'!$L$10:$L$24)</f>
        <v>0</v>
      </c>
      <c r="H32" s="419"/>
      <c r="I32" s="419"/>
      <c r="J32" s="419"/>
      <c r="K32" s="420"/>
    </row>
    <row r="33" spans="1:11" ht="20.100000000000001" customHeight="1">
      <c r="A33" s="396" t="s">
        <v>322</v>
      </c>
      <c r="B33" s="403" t="s">
        <v>453</v>
      </c>
      <c r="C33" s="404" t="s">
        <v>316</v>
      </c>
      <c r="D33" s="405" t="s">
        <v>311</v>
      </c>
      <c r="E33" s="406"/>
      <c r="F33" s="409" t="s">
        <v>312</v>
      </c>
      <c r="G33" s="411" t="str">
        <f>과제정보!H24&amp;" ("&amp;과제정보!J24&amp;")"</f>
        <v xml:space="preserve"> ()</v>
      </c>
      <c r="H33" s="411"/>
      <c r="I33" s="411"/>
      <c r="J33" s="411"/>
      <c r="K33" s="412"/>
    </row>
    <row r="34" spans="1:11" ht="36.200000000000003" customHeight="1">
      <c r="A34" s="396"/>
      <c r="B34" s="403"/>
      <c r="C34" s="404"/>
      <c r="D34" s="407"/>
      <c r="E34" s="408"/>
      <c r="F34" s="410"/>
      <c r="G34" s="413">
        <f>과제정보!D24</f>
        <v>0</v>
      </c>
      <c r="H34" s="413"/>
      <c r="I34" s="413"/>
      <c r="J34" s="413"/>
      <c r="K34" s="414"/>
    </row>
    <row r="35" spans="1:11" ht="20.100000000000001" customHeight="1">
      <c r="A35" s="396"/>
      <c r="B35" s="403"/>
      <c r="C35" s="404"/>
      <c r="D35" s="415" t="s">
        <v>323</v>
      </c>
      <c r="E35" s="416"/>
      <c r="F35" s="157" t="s">
        <v>312</v>
      </c>
      <c r="G35" s="417">
        <f>과제정보!M24</f>
        <v>0</v>
      </c>
      <c r="H35" s="417"/>
      <c r="I35" s="30" t="s">
        <v>5</v>
      </c>
      <c r="J35" s="417">
        <f>과제정보!O24</f>
        <v>0</v>
      </c>
      <c r="K35" s="418"/>
    </row>
    <row r="36" spans="1:11" ht="20.100000000000001" customHeight="1">
      <c r="A36" s="396"/>
      <c r="B36" s="403"/>
      <c r="C36" s="404"/>
      <c r="D36" s="415" t="s">
        <v>324</v>
      </c>
      <c r="E36" s="416"/>
      <c r="F36" s="157" t="s">
        <v>312</v>
      </c>
      <c r="G36" s="419">
        <f>과제정보!P24</f>
        <v>0</v>
      </c>
      <c r="H36" s="419"/>
      <c r="I36" s="419"/>
      <c r="J36" s="419"/>
      <c r="K36" s="420"/>
    </row>
    <row r="37" spans="1:11" ht="20.100000000000001" customHeight="1">
      <c r="A37" s="396"/>
      <c r="B37" s="403"/>
      <c r="C37" s="404"/>
      <c r="D37" s="415" t="s">
        <v>325</v>
      </c>
      <c r="E37" s="416"/>
      <c r="F37" s="157" t="s">
        <v>326</v>
      </c>
      <c r="G37" s="419">
        <f>SUMIF('인건비계산(자동)'!$D$10:$D$24,G34,'인건비계산(자동)'!$L$10:$L$24)</f>
        <v>0</v>
      </c>
      <c r="H37" s="419"/>
      <c r="I37" s="419"/>
      <c r="J37" s="419"/>
      <c r="K37" s="420"/>
    </row>
    <row r="38" spans="1:11" ht="20.100000000000001" customHeight="1">
      <c r="A38" s="396"/>
      <c r="B38" s="403"/>
      <c r="C38" s="404" t="s">
        <v>317</v>
      </c>
      <c r="D38" s="405" t="s">
        <v>311</v>
      </c>
      <c r="E38" s="406"/>
      <c r="F38" s="409" t="s">
        <v>312</v>
      </c>
      <c r="G38" s="411" t="str">
        <f>과제정보!H25&amp;" ("&amp;과제정보!J25&amp;")"</f>
        <v xml:space="preserve"> ()</v>
      </c>
      <c r="H38" s="411"/>
      <c r="I38" s="411"/>
      <c r="J38" s="411"/>
      <c r="K38" s="412"/>
    </row>
    <row r="39" spans="1:11" ht="36.200000000000003" customHeight="1">
      <c r="A39" s="396"/>
      <c r="B39" s="403"/>
      <c r="C39" s="404"/>
      <c r="D39" s="407"/>
      <c r="E39" s="408"/>
      <c r="F39" s="410"/>
      <c r="G39" s="413">
        <f>과제정보!D25</f>
        <v>0</v>
      </c>
      <c r="H39" s="413"/>
      <c r="I39" s="413"/>
      <c r="J39" s="413"/>
      <c r="K39" s="414"/>
    </row>
    <row r="40" spans="1:11" ht="20.100000000000001" customHeight="1">
      <c r="A40" s="396"/>
      <c r="B40" s="403"/>
      <c r="C40" s="404"/>
      <c r="D40" s="415" t="s">
        <v>327</v>
      </c>
      <c r="E40" s="416"/>
      <c r="F40" s="157" t="s">
        <v>326</v>
      </c>
      <c r="G40" s="417">
        <f>과제정보!M25</f>
        <v>0</v>
      </c>
      <c r="H40" s="417"/>
      <c r="I40" s="30" t="s">
        <v>328</v>
      </c>
      <c r="J40" s="417">
        <f>과제정보!O25</f>
        <v>0</v>
      </c>
      <c r="K40" s="418"/>
    </row>
    <row r="41" spans="1:11" ht="20.100000000000001" customHeight="1">
      <c r="A41" s="396"/>
      <c r="B41" s="403"/>
      <c r="C41" s="404"/>
      <c r="D41" s="415" t="s">
        <v>324</v>
      </c>
      <c r="E41" s="416"/>
      <c r="F41" s="157" t="s">
        <v>326</v>
      </c>
      <c r="G41" s="419">
        <f>과제정보!P25</f>
        <v>0</v>
      </c>
      <c r="H41" s="419"/>
      <c r="I41" s="419"/>
      <c r="J41" s="419"/>
      <c r="K41" s="420"/>
    </row>
    <row r="42" spans="1:11" ht="20.100000000000001" customHeight="1">
      <c r="A42" s="396"/>
      <c r="B42" s="403"/>
      <c r="C42" s="404"/>
      <c r="D42" s="415" t="s">
        <v>329</v>
      </c>
      <c r="E42" s="416"/>
      <c r="F42" s="157" t="s">
        <v>312</v>
      </c>
      <c r="G42" s="419">
        <f>SUMIF('인건비계산(자동)'!$D$10:$D$24,G39,'인건비계산(자동)'!$L$10:$L$24)</f>
        <v>0</v>
      </c>
      <c r="H42" s="419"/>
      <c r="I42" s="419"/>
      <c r="J42" s="419"/>
      <c r="K42" s="420"/>
    </row>
    <row r="43" spans="1:11" ht="20.100000000000001" customHeight="1">
      <c r="A43" s="396"/>
      <c r="B43" s="403"/>
      <c r="C43" s="404" t="s">
        <v>318</v>
      </c>
      <c r="D43" s="405" t="s">
        <v>311</v>
      </c>
      <c r="E43" s="406"/>
      <c r="F43" s="409" t="s">
        <v>312</v>
      </c>
      <c r="G43" s="411" t="str">
        <f>과제정보!H26&amp;" ("&amp;과제정보!J26&amp;")"</f>
        <v xml:space="preserve"> ()</v>
      </c>
      <c r="H43" s="411"/>
      <c r="I43" s="411"/>
      <c r="J43" s="411"/>
      <c r="K43" s="412"/>
    </row>
    <row r="44" spans="1:11" ht="36.200000000000003" customHeight="1">
      <c r="A44" s="396"/>
      <c r="B44" s="403"/>
      <c r="C44" s="404"/>
      <c r="D44" s="407"/>
      <c r="E44" s="408"/>
      <c r="F44" s="410"/>
      <c r="G44" s="413">
        <f>과제정보!D26</f>
        <v>0</v>
      </c>
      <c r="H44" s="413"/>
      <c r="I44" s="413"/>
      <c r="J44" s="413"/>
      <c r="K44" s="414"/>
    </row>
    <row r="45" spans="1:11" ht="20.100000000000001" customHeight="1">
      <c r="A45" s="396"/>
      <c r="B45" s="403"/>
      <c r="C45" s="404"/>
      <c r="D45" s="415" t="s">
        <v>327</v>
      </c>
      <c r="E45" s="416"/>
      <c r="F45" s="157" t="s">
        <v>312</v>
      </c>
      <c r="G45" s="417">
        <f>과제정보!M26</f>
        <v>0</v>
      </c>
      <c r="H45" s="417"/>
      <c r="I45" s="30" t="s">
        <v>330</v>
      </c>
      <c r="J45" s="417">
        <f>과제정보!O26</f>
        <v>0</v>
      </c>
      <c r="K45" s="418"/>
    </row>
    <row r="46" spans="1:11" ht="20.100000000000001" customHeight="1">
      <c r="A46" s="396"/>
      <c r="B46" s="403"/>
      <c r="C46" s="404"/>
      <c r="D46" s="415" t="s">
        <v>331</v>
      </c>
      <c r="E46" s="416"/>
      <c r="F46" s="157" t="s">
        <v>312</v>
      </c>
      <c r="G46" s="419">
        <f>과제정보!P26</f>
        <v>0</v>
      </c>
      <c r="H46" s="419"/>
      <c r="I46" s="419"/>
      <c r="J46" s="419"/>
      <c r="K46" s="420"/>
    </row>
    <row r="47" spans="1:11" ht="20.100000000000001" customHeight="1">
      <c r="A47" s="396"/>
      <c r="B47" s="403"/>
      <c r="C47" s="404"/>
      <c r="D47" s="415" t="s">
        <v>329</v>
      </c>
      <c r="E47" s="416"/>
      <c r="F47" s="157" t="s">
        <v>312</v>
      </c>
      <c r="G47" s="419">
        <f>SUMIF('인건비계산(자동)'!$D$10:$D$24,G44,'인건비계산(자동)'!$L$10:$L$24)</f>
        <v>0</v>
      </c>
      <c r="H47" s="419"/>
      <c r="I47" s="419"/>
      <c r="J47" s="419"/>
      <c r="K47" s="420"/>
    </row>
    <row r="48" spans="1:11" ht="20.100000000000001" customHeight="1">
      <c r="A48" s="396"/>
      <c r="B48" s="403"/>
      <c r="C48" s="404" t="s">
        <v>319</v>
      </c>
      <c r="D48" s="405" t="s">
        <v>332</v>
      </c>
      <c r="E48" s="406"/>
      <c r="F48" s="409" t="s">
        <v>326</v>
      </c>
      <c r="G48" s="411" t="str">
        <f>과제정보!H27&amp;" ("&amp;과제정보!J27&amp;")"</f>
        <v xml:space="preserve"> ()</v>
      </c>
      <c r="H48" s="411"/>
      <c r="I48" s="411"/>
      <c r="J48" s="411"/>
      <c r="K48" s="412"/>
    </row>
    <row r="49" spans="1:11" ht="36.200000000000003" customHeight="1">
      <c r="A49" s="396"/>
      <c r="B49" s="403"/>
      <c r="C49" s="404"/>
      <c r="D49" s="407"/>
      <c r="E49" s="408"/>
      <c r="F49" s="410"/>
      <c r="G49" s="413">
        <f>과제정보!D27</f>
        <v>0</v>
      </c>
      <c r="H49" s="413"/>
      <c r="I49" s="413"/>
      <c r="J49" s="413"/>
      <c r="K49" s="414"/>
    </row>
    <row r="50" spans="1:11" ht="20.100000000000001" customHeight="1">
      <c r="A50" s="396"/>
      <c r="B50" s="403"/>
      <c r="C50" s="404"/>
      <c r="D50" s="415" t="s">
        <v>333</v>
      </c>
      <c r="E50" s="416"/>
      <c r="F50" s="157" t="s">
        <v>312</v>
      </c>
      <c r="G50" s="417">
        <f>과제정보!M27</f>
        <v>0</v>
      </c>
      <c r="H50" s="417"/>
      <c r="I50" s="30" t="s">
        <v>328</v>
      </c>
      <c r="J50" s="417">
        <f>과제정보!O27</f>
        <v>0</v>
      </c>
      <c r="K50" s="418"/>
    </row>
    <row r="51" spans="1:11" ht="20.100000000000001" customHeight="1">
      <c r="A51" s="396"/>
      <c r="B51" s="403"/>
      <c r="C51" s="404"/>
      <c r="D51" s="415" t="s">
        <v>324</v>
      </c>
      <c r="E51" s="416"/>
      <c r="F51" s="157" t="s">
        <v>312</v>
      </c>
      <c r="G51" s="419">
        <f>과제정보!P27</f>
        <v>0</v>
      </c>
      <c r="H51" s="419"/>
      <c r="I51" s="419"/>
      <c r="J51" s="419"/>
      <c r="K51" s="420"/>
    </row>
    <row r="52" spans="1:11" ht="20.100000000000001" customHeight="1">
      <c r="A52" s="396"/>
      <c r="B52" s="403"/>
      <c r="C52" s="404"/>
      <c r="D52" s="415" t="s">
        <v>329</v>
      </c>
      <c r="E52" s="416"/>
      <c r="F52" s="157" t="s">
        <v>326</v>
      </c>
      <c r="G52" s="419">
        <f>SUMIF('인건비계산(자동)'!$D$10:$D$24,G49,'인건비계산(자동)'!$L$10:$L$24)</f>
        <v>0</v>
      </c>
      <c r="H52" s="419"/>
      <c r="I52" s="419"/>
      <c r="J52" s="419"/>
      <c r="K52" s="420"/>
    </row>
    <row r="53" spans="1:11" ht="20.100000000000001" customHeight="1">
      <c r="A53" s="396"/>
      <c r="B53" s="403"/>
      <c r="C53" s="404" t="s">
        <v>320</v>
      </c>
      <c r="D53" s="405" t="s">
        <v>332</v>
      </c>
      <c r="E53" s="406"/>
      <c r="F53" s="409" t="s">
        <v>326</v>
      </c>
      <c r="G53" s="411" t="str">
        <f>과제정보!H28&amp;" ("&amp;과제정보!J28&amp;")"</f>
        <v xml:space="preserve"> ()</v>
      </c>
      <c r="H53" s="411"/>
      <c r="I53" s="411"/>
      <c r="J53" s="411"/>
      <c r="K53" s="412"/>
    </row>
    <row r="54" spans="1:11" ht="36.200000000000003" customHeight="1">
      <c r="A54" s="396"/>
      <c r="B54" s="403"/>
      <c r="C54" s="404"/>
      <c r="D54" s="407"/>
      <c r="E54" s="408"/>
      <c r="F54" s="410"/>
      <c r="G54" s="413">
        <f>과제정보!D28</f>
        <v>0</v>
      </c>
      <c r="H54" s="413"/>
      <c r="I54" s="413"/>
      <c r="J54" s="413"/>
      <c r="K54" s="414"/>
    </row>
    <row r="55" spans="1:11" ht="20.100000000000001" customHeight="1">
      <c r="A55" s="396"/>
      <c r="B55" s="403"/>
      <c r="C55" s="404"/>
      <c r="D55" s="415" t="s">
        <v>327</v>
      </c>
      <c r="E55" s="416"/>
      <c r="F55" s="157" t="s">
        <v>312</v>
      </c>
      <c r="G55" s="417">
        <f>과제정보!M28</f>
        <v>0</v>
      </c>
      <c r="H55" s="417"/>
      <c r="I55" s="30" t="s">
        <v>328</v>
      </c>
      <c r="J55" s="417">
        <f>과제정보!O28</f>
        <v>0</v>
      </c>
      <c r="K55" s="418"/>
    </row>
    <row r="56" spans="1:11" ht="20.100000000000001" customHeight="1">
      <c r="A56" s="396"/>
      <c r="B56" s="403"/>
      <c r="C56" s="404"/>
      <c r="D56" s="415" t="s">
        <v>324</v>
      </c>
      <c r="E56" s="416"/>
      <c r="F56" s="157" t="s">
        <v>326</v>
      </c>
      <c r="G56" s="419">
        <f>과제정보!P28</f>
        <v>0</v>
      </c>
      <c r="H56" s="419"/>
      <c r="I56" s="419"/>
      <c r="J56" s="419"/>
      <c r="K56" s="420"/>
    </row>
    <row r="57" spans="1:11" ht="20.100000000000001" customHeight="1">
      <c r="A57" s="396"/>
      <c r="B57" s="403"/>
      <c r="C57" s="404"/>
      <c r="D57" s="415" t="s">
        <v>329</v>
      </c>
      <c r="E57" s="416"/>
      <c r="F57" s="157" t="s">
        <v>326</v>
      </c>
      <c r="G57" s="419">
        <f>SUMIF('인건비계산(자동)'!$D$10:$D$24,G54,'인건비계산(자동)'!$L$10:$L$24)</f>
        <v>0</v>
      </c>
      <c r="H57" s="419"/>
      <c r="I57" s="419"/>
      <c r="J57" s="419"/>
      <c r="K57" s="420"/>
    </row>
    <row r="58" spans="1:11" ht="33" customHeight="1">
      <c r="A58" s="396" t="s">
        <v>91</v>
      </c>
      <c r="B58" s="396"/>
      <c r="C58" s="396"/>
      <c r="D58" s="440"/>
      <c r="E58" s="440"/>
      <c r="F58" s="440"/>
      <c r="G58" s="440"/>
      <c r="H58" s="440"/>
      <c r="I58" s="440"/>
      <c r="J58" s="440"/>
      <c r="K58" s="440"/>
    </row>
    <row r="59" spans="1:11" ht="20.100000000000001" customHeight="1">
      <c r="A59" s="441" t="s">
        <v>92</v>
      </c>
      <c r="B59" s="442"/>
      <c r="C59" s="443"/>
      <c r="D59" s="34">
        <f>기본정보!F16</f>
        <v>20230101</v>
      </c>
      <c r="E59" s="29" t="s">
        <v>84</v>
      </c>
      <c r="F59" s="417">
        <f>기본정보!F17</f>
        <v>20241231</v>
      </c>
      <c r="G59" s="417"/>
      <c r="H59" s="417"/>
      <c r="I59" s="417"/>
      <c r="J59" s="417"/>
      <c r="K59" s="418"/>
    </row>
    <row r="60" spans="1:11" ht="20.100000000000001" customHeight="1">
      <c r="A60" s="436" t="s">
        <v>286</v>
      </c>
      <c r="B60" s="393"/>
      <c r="C60" s="393"/>
      <c r="D60" s="393"/>
      <c r="E60" s="393"/>
      <c r="F60" s="393"/>
      <c r="G60" s="393"/>
      <c r="H60" s="393"/>
      <c r="I60" s="393"/>
      <c r="J60" s="393"/>
      <c r="K60" s="394"/>
    </row>
    <row r="61" spans="1:11" ht="20.100000000000001" customHeight="1">
      <c r="A61" s="392" t="s">
        <v>454</v>
      </c>
      <c r="B61" s="393"/>
      <c r="C61" s="393"/>
      <c r="D61" s="393"/>
      <c r="E61" s="393"/>
      <c r="F61" s="393"/>
      <c r="G61" s="393"/>
      <c r="H61" s="393"/>
      <c r="I61" s="393"/>
      <c r="J61" s="393"/>
      <c r="K61" s="394"/>
    </row>
    <row r="62" spans="1:11" ht="20.100000000000001" customHeight="1">
      <c r="A62" s="437">
        <f>기본정보!F7</f>
        <v>20230301</v>
      </c>
      <c r="B62" s="438"/>
      <c r="C62" s="438"/>
      <c r="D62" s="438"/>
      <c r="E62" s="438"/>
      <c r="F62" s="438"/>
      <c r="G62" s="438"/>
      <c r="H62" s="438"/>
      <c r="I62" s="438"/>
      <c r="J62" s="438"/>
      <c r="K62" s="439"/>
    </row>
    <row r="63" spans="1:11" ht="20.100000000000001" customHeight="1">
      <c r="A63" s="429"/>
      <c r="B63" s="430"/>
      <c r="C63" s="395"/>
      <c r="D63" s="395"/>
      <c r="E63" s="38"/>
      <c r="F63" s="395" t="s">
        <v>455</v>
      </c>
      <c r="G63" s="395"/>
      <c r="H63" s="395"/>
      <c r="I63" s="431"/>
      <c r="J63" s="431"/>
      <c r="K63" s="39" t="s">
        <v>70</v>
      </c>
    </row>
    <row r="64" spans="1:11" ht="20.100000000000001" customHeight="1" thickBot="1">
      <c r="A64" s="426"/>
      <c r="B64" s="427"/>
      <c r="C64" s="428"/>
      <c r="D64" s="428"/>
      <c r="E64" s="31"/>
      <c r="F64" s="428"/>
      <c r="G64" s="428"/>
      <c r="H64" s="32"/>
      <c r="I64" s="428"/>
      <c r="J64" s="428"/>
      <c r="K64" s="33"/>
    </row>
    <row r="65" spans="1:11" ht="19.5" customHeight="1">
      <c r="A65" s="35"/>
      <c r="B65" s="35"/>
      <c r="C65" s="36"/>
      <c r="D65" s="36"/>
      <c r="E65" s="35"/>
      <c r="F65" s="36"/>
      <c r="G65" s="36"/>
      <c r="H65" s="37"/>
      <c r="I65" s="36"/>
      <c r="J65" s="36"/>
      <c r="K65" s="37"/>
    </row>
    <row r="75" spans="1:11" ht="20.100000000000001" customHeight="1">
      <c r="H75" s="28"/>
    </row>
    <row r="76" spans="1:11" ht="20.100000000000001" customHeight="1">
      <c r="H76" s="28"/>
    </row>
  </sheetData>
  <mergeCells count="149">
    <mergeCell ref="A59:C59"/>
    <mergeCell ref="F59:K59"/>
    <mergeCell ref="D28:E29"/>
    <mergeCell ref="F28:F29"/>
    <mergeCell ref="G28:K28"/>
    <mergeCell ref="G29:K29"/>
    <mergeCell ref="D30:E30"/>
    <mergeCell ref="G30:H30"/>
    <mergeCell ref="J30:K30"/>
    <mergeCell ref="D31:E31"/>
    <mergeCell ref="G31:K31"/>
    <mergeCell ref="C38:C42"/>
    <mergeCell ref="D38:E39"/>
    <mergeCell ref="F38:F39"/>
    <mergeCell ref="G38:K38"/>
    <mergeCell ref="G39:K39"/>
    <mergeCell ref="D40:E40"/>
    <mergeCell ref="G40:H40"/>
    <mergeCell ref="J40:K40"/>
    <mergeCell ref="D41:E41"/>
    <mergeCell ref="G41:K41"/>
    <mergeCell ref="D42:E42"/>
    <mergeCell ref="G42:K42"/>
    <mergeCell ref="D50:E50"/>
    <mergeCell ref="A64:B64"/>
    <mergeCell ref="C64:D64"/>
    <mergeCell ref="F64:G64"/>
    <mergeCell ref="I64:J64"/>
    <mergeCell ref="A63:B63"/>
    <mergeCell ref="C63:D63"/>
    <mergeCell ref="I63:J63"/>
    <mergeCell ref="A1:K1"/>
    <mergeCell ref="A5:D5"/>
    <mergeCell ref="E5:K5"/>
    <mergeCell ref="E7:G7"/>
    <mergeCell ref="G22:K22"/>
    <mergeCell ref="C23:C27"/>
    <mergeCell ref="G23:K23"/>
    <mergeCell ref="D25:E25"/>
    <mergeCell ref="G25:H25"/>
    <mergeCell ref="J25:K25"/>
    <mergeCell ref="D26:E26"/>
    <mergeCell ref="G26:K26"/>
    <mergeCell ref="D27:E27"/>
    <mergeCell ref="A60:K60"/>
    <mergeCell ref="A62:K62"/>
    <mergeCell ref="G27:K27"/>
    <mergeCell ref="D58:K58"/>
    <mergeCell ref="G17:K17"/>
    <mergeCell ref="C18:C22"/>
    <mergeCell ref="G18:K18"/>
    <mergeCell ref="D20:E20"/>
    <mergeCell ref="G20:H20"/>
    <mergeCell ref="J20:K20"/>
    <mergeCell ref="D21:E21"/>
    <mergeCell ref="G21:K21"/>
    <mergeCell ref="D22:E22"/>
    <mergeCell ref="C13:C17"/>
    <mergeCell ref="D17:E17"/>
    <mergeCell ref="G13:K13"/>
    <mergeCell ref="D15:E15"/>
    <mergeCell ref="G15:H15"/>
    <mergeCell ref="J15:K15"/>
    <mergeCell ref="D18:E19"/>
    <mergeCell ref="F18:F19"/>
    <mergeCell ref="G19:K19"/>
    <mergeCell ref="D13:E14"/>
    <mergeCell ref="F13:F14"/>
    <mergeCell ref="G14:K14"/>
    <mergeCell ref="A3:K3"/>
    <mergeCell ref="A6:K6"/>
    <mergeCell ref="A7:B7"/>
    <mergeCell ref="C7:D7"/>
    <mergeCell ref="H7:I7"/>
    <mergeCell ref="J7:K7"/>
    <mergeCell ref="D16:E16"/>
    <mergeCell ref="G16:K16"/>
    <mergeCell ref="C8:C12"/>
    <mergeCell ref="D10:E10"/>
    <mergeCell ref="D11:E11"/>
    <mergeCell ref="D12:E12"/>
    <mergeCell ref="G8:K8"/>
    <mergeCell ref="G10:H10"/>
    <mergeCell ref="J10:K10"/>
    <mergeCell ref="G11:K11"/>
    <mergeCell ref="G12:K12"/>
    <mergeCell ref="D8:E9"/>
    <mergeCell ref="F8:F9"/>
    <mergeCell ref="G9:K9"/>
    <mergeCell ref="D23:E24"/>
    <mergeCell ref="F23:F24"/>
    <mergeCell ref="G24:K24"/>
    <mergeCell ref="C33:C37"/>
    <mergeCell ref="D33:E34"/>
    <mergeCell ref="F33:F34"/>
    <mergeCell ref="G33:K33"/>
    <mergeCell ref="G34:K34"/>
    <mergeCell ref="D35:E35"/>
    <mergeCell ref="G35:H35"/>
    <mergeCell ref="J35:K35"/>
    <mergeCell ref="D36:E36"/>
    <mergeCell ref="G36:K36"/>
    <mergeCell ref="D37:E37"/>
    <mergeCell ref="G37:K37"/>
    <mergeCell ref="C28:C32"/>
    <mergeCell ref="D32:E32"/>
    <mergeCell ref="G32:K32"/>
    <mergeCell ref="G50:H50"/>
    <mergeCell ref="J50:K50"/>
    <mergeCell ref="D51:E51"/>
    <mergeCell ref="G51:K51"/>
    <mergeCell ref="D52:E52"/>
    <mergeCell ref="G52:K52"/>
    <mergeCell ref="C43:C47"/>
    <mergeCell ref="D43:E44"/>
    <mergeCell ref="F43:F44"/>
    <mergeCell ref="G43:K43"/>
    <mergeCell ref="G44:K44"/>
    <mergeCell ref="D45:E45"/>
    <mergeCell ref="G45:H45"/>
    <mergeCell ref="J45:K45"/>
    <mergeCell ref="D46:E46"/>
    <mergeCell ref="G46:K46"/>
    <mergeCell ref="D47:E47"/>
    <mergeCell ref="G47:K47"/>
    <mergeCell ref="A61:K61"/>
    <mergeCell ref="F63:H63"/>
    <mergeCell ref="A58:C58"/>
    <mergeCell ref="A8:A32"/>
    <mergeCell ref="B8:B32"/>
    <mergeCell ref="B33:B57"/>
    <mergeCell ref="A33:A57"/>
    <mergeCell ref="C53:C57"/>
    <mergeCell ref="D53:E54"/>
    <mergeCell ref="F53:F54"/>
    <mergeCell ref="G53:K53"/>
    <mergeCell ref="G54:K54"/>
    <mergeCell ref="D55:E55"/>
    <mergeCell ref="G55:H55"/>
    <mergeCell ref="J55:K55"/>
    <mergeCell ref="D56:E56"/>
    <mergeCell ref="G56:K56"/>
    <mergeCell ref="D57:E57"/>
    <mergeCell ref="G57:K57"/>
    <mergeCell ref="C48:C52"/>
    <mergeCell ref="D48:E49"/>
    <mergeCell ref="F48:F49"/>
    <mergeCell ref="G48:K48"/>
    <mergeCell ref="G49:K49"/>
  </mergeCells>
  <phoneticPr fontId="1" type="noConversion"/>
  <pageMargins left="0.23622047244094491" right="0.23622047244094491" top="0.74803149606299213" bottom="0.59055118110236227" header="0.31496062992125984" footer="0.19685039370078741"/>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종류!$N$1:$N$2</xm:f>
          </x14:formula1>
          <xm:sqref>L3:R3</xm:sqref>
        </x14:dataValidation>
        <x14:dataValidation type="list" allowBlank="1" showInputMessage="1" showErrorMessage="1">
          <x14:formula1>
            <xm:f>종류!$AD$1:$AD$2</xm:f>
          </x14:formula1>
          <xm:sqref>A3:K3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FD128"/>
  <sheetViews>
    <sheetView showGridLines="0" showZeros="0" zoomScale="145" zoomScaleNormal="145" workbookViewId="0">
      <selection activeCell="L26" sqref="L26:O26"/>
    </sheetView>
  </sheetViews>
  <sheetFormatPr defaultRowHeight="13.5"/>
  <cols>
    <col min="1" max="1" width="3.625" style="223" customWidth="1"/>
    <col min="2" max="2" width="2.375" style="20" customWidth="1"/>
    <col min="3" max="3" width="2.625" style="20" customWidth="1"/>
    <col min="4" max="5" width="4.375" style="20" customWidth="1"/>
    <col min="6" max="6" width="2.375" style="20" customWidth="1"/>
    <col min="7" max="7" width="6.5" style="20" customWidth="1"/>
    <col min="8" max="8" width="4.125" style="20" customWidth="1"/>
    <col min="9" max="9" width="2.5" style="20" customWidth="1"/>
    <col min="10" max="10" width="2.75" style="20" customWidth="1"/>
    <col min="11" max="11" width="5" style="20" customWidth="1"/>
    <col min="12" max="12" width="4.625" style="20" customWidth="1"/>
    <col min="13" max="13" width="3.75" style="20" customWidth="1"/>
    <col min="14" max="14" width="8.125" style="20" customWidth="1"/>
    <col min="15" max="15" width="3.5" style="20" customWidth="1"/>
    <col min="16" max="17" width="4.75" style="20" customWidth="1"/>
    <col min="18" max="18" width="3.75" style="20" customWidth="1"/>
    <col min="19" max="19" width="2" style="20" customWidth="1"/>
    <col min="20" max="20" width="9.75" style="20" customWidth="1"/>
    <col min="21" max="16384" width="9" style="20"/>
  </cols>
  <sheetData>
    <row r="1" spans="1:16384" ht="19.5">
      <c r="A1" s="458" t="s">
        <v>353</v>
      </c>
      <c r="B1" s="458"/>
      <c r="C1" s="458"/>
      <c r="D1" s="458"/>
      <c r="E1" s="458"/>
      <c r="F1" s="458"/>
      <c r="G1" s="458"/>
      <c r="H1" s="458"/>
      <c r="I1" s="458"/>
      <c r="J1" s="458"/>
      <c r="K1" s="458"/>
      <c r="L1" s="458"/>
      <c r="M1" s="458"/>
      <c r="N1" s="458"/>
      <c r="O1" s="458"/>
      <c r="P1" s="458"/>
      <c r="Q1" s="458"/>
      <c r="R1" s="458"/>
      <c r="S1" s="458"/>
    </row>
    <row r="3" spans="1:16384" ht="18.75" customHeight="1">
      <c r="A3" s="460" t="str">
        <f>IF(기본정보!F14="연구교수","연구교수 임용계약서","박사후연구원(Post Doc.) 임용계약서")</f>
        <v>연구교수 임용계약서</v>
      </c>
      <c r="B3" s="460"/>
      <c r="C3" s="460"/>
      <c r="D3" s="460"/>
      <c r="E3" s="460"/>
      <c r="F3" s="460"/>
      <c r="G3" s="460"/>
      <c r="H3" s="460"/>
      <c r="I3" s="460"/>
      <c r="J3" s="460"/>
      <c r="K3" s="460"/>
      <c r="L3" s="460"/>
      <c r="M3" s="460"/>
      <c r="N3" s="460"/>
      <c r="O3" s="460"/>
      <c r="P3" s="460"/>
      <c r="Q3" s="460"/>
      <c r="R3" s="460"/>
      <c r="S3" s="460"/>
      <c r="T3" s="460"/>
    </row>
    <row r="4" spans="1:16384">
      <c r="A4" s="459"/>
      <c r="B4" s="459"/>
      <c r="C4" s="459"/>
      <c r="D4" s="459"/>
      <c r="E4" s="459"/>
      <c r="F4" s="459"/>
      <c r="G4" s="459"/>
      <c r="H4" s="459"/>
      <c r="I4" s="459"/>
      <c r="J4" s="459"/>
      <c r="K4" s="459"/>
      <c r="L4" s="459"/>
      <c r="M4" s="459"/>
      <c r="N4" s="459"/>
      <c r="O4" s="459"/>
      <c r="P4" s="459"/>
      <c r="Q4" s="459"/>
      <c r="R4" s="459"/>
      <c r="S4" s="459"/>
    </row>
    <row r="5" spans="1:16384" s="7" customFormat="1" ht="15" customHeight="1">
      <c r="A5" s="447" t="s">
        <v>354</v>
      </c>
      <c r="B5" s="447"/>
      <c r="C5" s="447"/>
      <c r="D5" s="447"/>
      <c r="E5" s="447"/>
      <c r="F5" s="447"/>
      <c r="G5" s="447"/>
      <c r="H5" s="447"/>
      <c r="I5" s="447"/>
      <c r="J5" s="447"/>
      <c r="K5" s="463" t="str">
        <f>기본정보!F6&amp;"(이하 “임용대상자”라 한다)는 다음과 같이 "</f>
        <v xml:space="preserve">홍길동(이하 “임용대상자”라 한다)는 다음과 같이 </v>
      </c>
      <c r="L5" s="463"/>
      <c r="M5" s="463"/>
      <c r="N5" s="463"/>
      <c r="O5" s="463"/>
      <c r="P5" s="463"/>
      <c r="Q5" s="463"/>
      <c r="R5" s="463"/>
      <c r="S5" s="463"/>
      <c r="T5" s="463"/>
    </row>
    <row r="6" spans="1:16384" s="7" customFormat="1" ht="15" customHeight="1">
      <c r="A6" s="449" t="str">
        <f>기본정보!F14&amp;" 임용계약을 체결한다."</f>
        <v>연구교수 임용계약을 체결한다.</v>
      </c>
      <c r="B6" s="449"/>
      <c r="C6" s="449"/>
      <c r="D6" s="449"/>
      <c r="E6" s="449"/>
      <c r="F6" s="449"/>
      <c r="G6" s="449"/>
      <c r="H6" s="449"/>
      <c r="I6" s="449"/>
      <c r="J6" s="449"/>
      <c r="K6" s="449"/>
      <c r="L6" s="449"/>
      <c r="M6" s="449"/>
      <c r="N6" s="449"/>
      <c r="O6" s="449"/>
      <c r="P6" s="449"/>
      <c r="Q6" s="449"/>
      <c r="R6" s="449"/>
      <c r="S6" s="449"/>
      <c r="T6" s="449"/>
    </row>
    <row r="7" spans="1:16384" s="7" customFormat="1" ht="15" customHeight="1">
      <c r="A7" s="204"/>
      <c r="B7" s="198"/>
      <c r="C7" s="198"/>
      <c r="D7" s="198"/>
      <c r="E7" s="198"/>
      <c r="F7" s="198"/>
      <c r="G7" s="198"/>
      <c r="H7" s="198"/>
      <c r="I7" s="198"/>
      <c r="J7" s="198"/>
      <c r="K7" s="198"/>
      <c r="L7" s="198"/>
      <c r="M7" s="198"/>
      <c r="N7" s="198"/>
      <c r="O7" s="198"/>
      <c r="P7" s="198"/>
      <c r="Q7" s="198"/>
      <c r="R7" s="198"/>
      <c r="S7" s="198"/>
      <c r="T7" s="198"/>
    </row>
    <row r="8" spans="1:16384" s="7" customFormat="1" ht="15" customHeight="1">
      <c r="A8" s="449" t="s">
        <v>360</v>
      </c>
      <c r="B8" s="449"/>
      <c r="C8" s="449" t="s">
        <v>361</v>
      </c>
      <c r="D8" s="449"/>
      <c r="E8" s="449"/>
      <c r="F8" s="197"/>
      <c r="G8" s="455"/>
      <c r="H8" s="455"/>
      <c r="I8" s="455"/>
      <c r="J8" s="455"/>
      <c r="K8" s="455"/>
      <c r="L8" s="455"/>
      <c r="M8" s="455"/>
      <c r="N8" s="455"/>
      <c r="O8" s="455"/>
      <c r="P8" s="455"/>
      <c r="Q8" s="455"/>
      <c r="R8" s="455"/>
      <c r="S8" s="455"/>
      <c r="T8" s="455"/>
    </row>
    <row r="9" spans="1:16384" s="7" customFormat="1" ht="15" customHeight="1">
      <c r="A9" s="449"/>
      <c r="B9" s="449"/>
      <c r="C9" s="449" t="s">
        <v>359</v>
      </c>
      <c r="D9" s="449"/>
      <c r="E9" s="449"/>
      <c r="F9" s="165"/>
      <c r="G9" s="449" t="s">
        <v>362</v>
      </c>
      <c r="H9" s="449"/>
      <c r="I9" s="449"/>
      <c r="J9" s="449"/>
      <c r="K9" s="449"/>
      <c r="L9" s="449"/>
      <c r="M9" s="449"/>
      <c r="N9" s="449"/>
      <c r="O9" s="449"/>
      <c r="P9" s="449"/>
      <c r="Q9" s="449"/>
      <c r="R9" s="449"/>
      <c r="S9" s="449"/>
      <c r="T9" s="449"/>
    </row>
    <row r="10" spans="1:16384" s="7" customFormat="1" ht="15" customHeight="1">
      <c r="A10" s="449"/>
      <c r="B10" s="449"/>
      <c r="C10" s="449" t="s">
        <v>358</v>
      </c>
      <c r="D10" s="449"/>
      <c r="E10" s="449"/>
      <c r="F10" s="165"/>
      <c r="G10" s="444" t="s">
        <v>366</v>
      </c>
      <c r="H10" s="444"/>
      <c r="I10" s="200" t="s">
        <v>363</v>
      </c>
      <c r="J10" s="455" t="str">
        <f>기본정보!F6</f>
        <v>홍길동</v>
      </c>
      <c r="K10" s="455"/>
      <c r="L10" s="455"/>
      <c r="M10" s="455"/>
      <c r="N10" s="455"/>
      <c r="O10" s="455"/>
      <c r="P10" s="455"/>
      <c r="Q10" s="455"/>
      <c r="R10" s="455"/>
      <c r="S10" s="455"/>
      <c r="T10" s="455"/>
    </row>
    <row r="11" spans="1:16384" s="7" customFormat="1" ht="15" customHeight="1">
      <c r="A11" s="204"/>
      <c r="B11" s="198"/>
      <c r="C11" s="198"/>
      <c r="D11" s="198"/>
      <c r="E11" s="198"/>
      <c r="F11" s="165"/>
      <c r="G11" s="444" t="s">
        <v>364</v>
      </c>
      <c r="H11" s="444"/>
      <c r="I11" s="200" t="s">
        <v>363</v>
      </c>
      <c r="J11" s="467">
        <f>기본정보!F9</f>
        <v>9212251234567</v>
      </c>
      <c r="K11" s="467"/>
      <c r="L11" s="467"/>
      <c r="M11" s="467"/>
      <c r="N11" s="467"/>
      <c r="O11" s="467"/>
      <c r="P11" s="467"/>
      <c r="Q11" s="467"/>
      <c r="R11" s="467"/>
      <c r="S11" s="467"/>
      <c r="T11" s="467"/>
    </row>
    <row r="12" spans="1:16384" s="7" customFormat="1" ht="15" customHeight="1">
      <c r="A12" s="204"/>
      <c r="B12" s="198"/>
      <c r="C12" s="198"/>
      <c r="D12" s="198"/>
      <c r="E12" s="198"/>
      <c r="F12" s="165"/>
      <c r="G12" s="444" t="s">
        <v>365</v>
      </c>
      <c r="H12" s="444"/>
      <c r="I12" s="200" t="s">
        <v>363</v>
      </c>
      <c r="J12" s="455" t="str">
        <f>기본정보!F8</f>
        <v>주소는 여기</v>
      </c>
      <c r="K12" s="455"/>
      <c r="L12" s="455"/>
      <c r="M12" s="455"/>
      <c r="N12" s="455"/>
      <c r="O12" s="455"/>
      <c r="P12" s="455"/>
      <c r="Q12" s="455"/>
      <c r="R12" s="455"/>
      <c r="S12" s="455"/>
      <c r="T12" s="455"/>
    </row>
    <row r="13" spans="1:16384" s="7" customFormat="1" ht="15" customHeight="1">
      <c r="A13" s="449" t="s">
        <v>367</v>
      </c>
      <c r="B13" s="449"/>
      <c r="C13" s="449" t="s">
        <v>368</v>
      </c>
      <c r="D13" s="449"/>
      <c r="E13" s="449"/>
      <c r="F13" s="449"/>
      <c r="G13" s="449"/>
      <c r="H13" s="208"/>
      <c r="I13" s="208"/>
      <c r="J13" s="208"/>
      <c r="K13" s="208"/>
      <c r="L13" s="208"/>
      <c r="M13" s="208"/>
      <c r="N13" s="208"/>
      <c r="O13" s="208"/>
      <c r="P13" s="208"/>
      <c r="Q13" s="208"/>
      <c r="R13" s="208"/>
      <c r="S13" s="208"/>
      <c r="T13" s="208"/>
    </row>
    <row r="14" spans="1:16384" s="7" customFormat="1" ht="15" customHeight="1">
      <c r="A14" s="226" t="s">
        <v>369</v>
      </c>
      <c r="B14" s="198"/>
      <c r="C14" s="452" t="s">
        <v>370</v>
      </c>
      <c r="D14" s="452"/>
      <c r="E14" s="452"/>
      <c r="F14" s="452"/>
      <c r="G14" s="452"/>
      <c r="H14" s="466" t="str">
        <f>기본정보!F13</f>
        <v>도시과학대학 교통공학과</v>
      </c>
      <c r="I14" s="466"/>
      <c r="J14" s="466"/>
      <c r="K14" s="466"/>
      <c r="L14" s="466"/>
      <c r="M14" s="466"/>
      <c r="N14" s="466"/>
      <c r="O14" s="449" t="s">
        <v>371</v>
      </c>
      <c r="P14" s="449"/>
      <c r="Q14" s="449"/>
      <c r="R14" s="449"/>
      <c r="S14" s="449"/>
      <c r="T14" s="205"/>
    </row>
    <row r="15" spans="1:16384" s="7" customFormat="1" ht="15" customHeight="1">
      <c r="A15" s="226" t="s">
        <v>372</v>
      </c>
      <c r="B15" s="198"/>
      <c r="C15" s="444" t="s">
        <v>373</v>
      </c>
      <c r="D15" s="444"/>
      <c r="E15" s="444"/>
      <c r="F15" s="444"/>
      <c r="G15" s="462">
        <f>기본정보!F16</f>
        <v>20230101</v>
      </c>
      <c r="H15" s="462"/>
      <c r="I15" s="462"/>
      <c r="J15" s="462"/>
      <c r="K15" s="462"/>
      <c r="L15" s="454">
        <f>기본정보!F17</f>
        <v>20241231</v>
      </c>
      <c r="M15" s="454"/>
      <c r="N15" s="454"/>
      <c r="O15" s="454"/>
      <c r="P15" s="453" t="s">
        <v>374</v>
      </c>
      <c r="Q15" s="453"/>
      <c r="R15" s="453"/>
      <c r="S15" s="453"/>
      <c r="T15" s="453"/>
    </row>
    <row r="16" spans="1:16384" s="7" customFormat="1" ht="15" customHeight="1">
      <c r="A16" s="449" t="s">
        <v>375</v>
      </c>
      <c r="B16" s="449"/>
      <c r="C16" s="449" t="s">
        <v>376</v>
      </c>
      <c r="D16" s="449"/>
      <c r="E16" s="449"/>
      <c r="F16" s="197" t="s">
        <v>378</v>
      </c>
      <c r="G16" s="449" t="s">
        <v>379</v>
      </c>
      <c r="H16" s="449"/>
      <c r="I16" s="449"/>
      <c r="J16" s="449"/>
      <c r="K16" s="449"/>
      <c r="L16" s="449"/>
      <c r="M16" s="449"/>
      <c r="N16" s="449"/>
      <c r="O16" s="449"/>
      <c r="P16" s="449"/>
      <c r="Q16" s="449"/>
      <c r="R16" s="449"/>
      <c r="S16" s="449"/>
      <c r="T16" s="449"/>
      <c r="U16" s="449"/>
      <c r="V16" s="449"/>
      <c r="W16" s="449"/>
      <c r="X16" s="449"/>
      <c r="Y16" s="449"/>
      <c r="Z16" s="449"/>
      <c r="AA16" s="449"/>
      <c r="AB16" s="449"/>
      <c r="AC16" s="449"/>
      <c r="AD16" s="449"/>
      <c r="AE16" s="449"/>
      <c r="AF16" s="449"/>
      <c r="AG16" s="449"/>
      <c r="AH16" s="449"/>
      <c r="AI16" s="449"/>
      <c r="AJ16" s="449"/>
      <c r="AK16" s="449"/>
      <c r="AL16" s="449"/>
      <c r="AM16" s="449"/>
      <c r="AN16" s="449"/>
      <c r="AO16" s="449"/>
      <c r="AP16" s="449"/>
      <c r="AQ16" s="449"/>
      <c r="AR16" s="449"/>
      <c r="AS16" s="449"/>
      <c r="AT16" s="449"/>
      <c r="AU16" s="449"/>
      <c r="AV16" s="449"/>
      <c r="AW16" s="449"/>
      <c r="AX16" s="449"/>
      <c r="AY16" s="449"/>
      <c r="AZ16" s="449"/>
      <c r="BA16" s="449"/>
      <c r="BB16" s="449"/>
      <c r="BC16" s="449"/>
      <c r="BD16" s="449"/>
      <c r="BE16" s="449"/>
      <c r="BF16" s="449"/>
      <c r="BG16" s="449"/>
      <c r="BH16" s="449"/>
      <c r="BI16" s="449"/>
      <c r="BJ16" s="449"/>
      <c r="BK16" s="449"/>
      <c r="BL16" s="449"/>
      <c r="BM16" s="449"/>
      <c r="BN16" s="449"/>
      <c r="BO16" s="449"/>
      <c r="BP16" s="449"/>
      <c r="BQ16" s="449"/>
      <c r="BR16" s="449"/>
      <c r="BS16" s="449"/>
      <c r="BT16" s="449"/>
      <c r="BU16" s="449"/>
      <c r="BV16" s="449"/>
      <c r="BW16" s="449"/>
      <c r="BX16" s="449"/>
      <c r="BY16" s="449"/>
      <c r="BZ16" s="449"/>
      <c r="CA16" s="449"/>
      <c r="CB16" s="449"/>
      <c r="CC16" s="449"/>
      <c r="CD16" s="449"/>
      <c r="CE16" s="449"/>
      <c r="CF16" s="449"/>
      <c r="CG16" s="449"/>
      <c r="CH16" s="449"/>
      <c r="CI16" s="449"/>
      <c r="CJ16" s="449"/>
      <c r="CK16" s="449"/>
      <c r="CL16" s="449"/>
      <c r="CM16" s="449"/>
      <c r="CN16" s="449"/>
      <c r="CO16" s="449"/>
      <c r="CP16" s="449"/>
      <c r="CQ16" s="449"/>
      <c r="CR16" s="449"/>
      <c r="CS16" s="449"/>
      <c r="CT16" s="449"/>
      <c r="CU16" s="449"/>
      <c r="CV16" s="449"/>
      <c r="CW16" s="449"/>
      <c r="CX16" s="449"/>
      <c r="CY16" s="449"/>
      <c r="CZ16" s="449"/>
      <c r="DA16" s="449"/>
      <c r="DB16" s="449"/>
      <c r="DC16" s="449"/>
      <c r="DD16" s="449"/>
      <c r="DE16" s="449"/>
      <c r="DF16" s="449"/>
      <c r="DG16" s="449"/>
      <c r="DH16" s="449"/>
      <c r="DI16" s="449"/>
      <c r="DJ16" s="449"/>
      <c r="DK16" s="449"/>
      <c r="DL16" s="449"/>
      <c r="DM16" s="449"/>
      <c r="DN16" s="449"/>
      <c r="DO16" s="449"/>
      <c r="DP16" s="449"/>
      <c r="DQ16" s="449"/>
      <c r="DR16" s="449"/>
      <c r="DS16" s="449"/>
      <c r="DT16" s="449"/>
      <c r="DU16" s="449"/>
      <c r="DV16" s="449"/>
      <c r="DW16" s="449"/>
      <c r="DX16" s="449"/>
      <c r="DY16" s="449"/>
      <c r="DZ16" s="449"/>
      <c r="EA16" s="449"/>
      <c r="EB16" s="449"/>
      <c r="EC16" s="449"/>
      <c r="ED16" s="449"/>
      <c r="EE16" s="449"/>
      <c r="EF16" s="449"/>
      <c r="EG16" s="449"/>
      <c r="EH16" s="449"/>
      <c r="EI16" s="449"/>
      <c r="EJ16" s="449"/>
      <c r="EK16" s="449"/>
      <c r="EL16" s="449"/>
      <c r="EM16" s="449"/>
      <c r="EN16" s="449"/>
      <c r="EO16" s="449"/>
      <c r="EP16" s="449"/>
      <c r="EQ16" s="449"/>
      <c r="ER16" s="449"/>
      <c r="ES16" s="449"/>
      <c r="ET16" s="449"/>
      <c r="EU16" s="449"/>
      <c r="EV16" s="449"/>
      <c r="EW16" s="449"/>
      <c r="EX16" s="449"/>
      <c r="EY16" s="449"/>
      <c r="EZ16" s="449"/>
      <c r="FA16" s="449"/>
      <c r="FB16" s="449"/>
      <c r="FC16" s="449"/>
      <c r="FD16" s="449"/>
      <c r="FE16" s="449"/>
      <c r="FF16" s="449"/>
      <c r="FG16" s="449"/>
      <c r="FH16" s="449"/>
      <c r="FI16" s="449"/>
      <c r="FJ16" s="449"/>
      <c r="FK16" s="449"/>
      <c r="FL16" s="449"/>
      <c r="FM16" s="449"/>
      <c r="FN16" s="449"/>
      <c r="FO16" s="449"/>
      <c r="FP16" s="449"/>
      <c r="FQ16" s="449"/>
      <c r="FR16" s="449"/>
      <c r="FS16" s="449"/>
      <c r="FT16" s="449"/>
      <c r="FU16" s="449"/>
      <c r="FV16" s="449"/>
      <c r="FW16" s="449"/>
      <c r="FX16" s="449"/>
      <c r="FY16" s="449"/>
      <c r="FZ16" s="449"/>
      <c r="GA16" s="449"/>
      <c r="GB16" s="449"/>
      <c r="GC16" s="449"/>
      <c r="GD16" s="449"/>
      <c r="GE16" s="449"/>
      <c r="GF16" s="449"/>
      <c r="GG16" s="449"/>
      <c r="GH16" s="449"/>
      <c r="GI16" s="449"/>
      <c r="GJ16" s="449"/>
      <c r="GK16" s="449"/>
      <c r="GL16" s="449"/>
      <c r="GM16" s="449"/>
      <c r="GN16" s="449"/>
      <c r="GO16" s="449"/>
      <c r="GP16" s="449"/>
      <c r="GQ16" s="449"/>
      <c r="GR16" s="449"/>
      <c r="GS16" s="449"/>
      <c r="GT16" s="449"/>
      <c r="GU16" s="449"/>
      <c r="GV16" s="449"/>
      <c r="GW16" s="449"/>
      <c r="GX16" s="449"/>
      <c r="GY16" s="449"/>
      <c r="GZ16" s="449"/>
      <c r="HA16" s="449"/>
      <c r="HB16" s="449"/>
      <c r="HC16" s="449"/>
      <c r="HD16" s="449"/>
      <c r="HE16" s="449"/>
      <c r="HF16" s="449"/>
      <c r="HG16" s="449"/>
      <c r="HH16" s="449"/>
      <c r="HI16" s="449"/>
      <c r="HJ16" s="449"/>
      <c r="HK16" s="449"/>
      <c r="HL16" s="449"/>
      <c r="HM16" s="449"/>
      <c r="HN16" s="449"/>
      <c r="HO16" s="449"/>
      <c r="HP16" s="449"/>
      <c r="HQ16" s="449"/>
      <c r="HR16" s="449"/>
      <c r="HS16" s="449"/>
      <c r="HT16" s="449"/>
      <c r="HU16" s="449"/>
      <c r="HV16" s="449"/>
      <c r="HW16" s="449"/>
      <c r="HX16" s="449"/>
      <c r="HY16" s="449"/>
      <c r="HZ16" s="449"/>
      <c r="IA16" s="449"/>
      <c r="IB16" s="449"/>
      <c r="IC16" s="449"/>
      <c r="ID16" s="449"/>
      <c r="IE16" s="449"/>
      <c r="IF16" s="449"/>
      <c r="IG16" s="449"/>
      <c r="IH16" s="449"/>
      <c r="II16" s="449"/>
      <c r="IJ16" s="449"/>
      <c r="IK16" s="449"/>
      <c r="IL16" s="449"/>
      <c r="IM16" s="449"/>
      <c r="IN16" s="449"/>
      <c r="IO16" s="449"/>
      <c r="IP16" s="449"/>
      <c r="IQ16" s="449"/>
      <c r="IR16" s="449"/>
      <c r="IS16" s="449"/>
      <c r="IT16" s="449"/>
      <c r="IU16" s="449"/>
      <c r="IV16" s="449"/>
      <c r="IW16" s="449"/>
      <c r="IX16" s="449"/>
      <c r="IY16" s="449"/>
      <c r="IZ16" s="449"/>
      <c r="JA16" s="449"/>
      <c r="JB16" s="449"/>
      <c r="JC16" s="449"/>
      <c r="JD16" s="449"/>
      <c r="JE16" s="449"/>
      <c r="JF16" s="449"/>
      <c r="JG16" s="449"/>
      <c r="JH16" s="449"/>
      <c r="JI16" s="449"/>
      <c r="JJ16" s="449"/>
      <c r="JK16" s="449"/>
      <c r="JL16" s="449"/>
      <c r="JM16" s="449"/>
      <c r="JN16" s="449"/>
      <c r="JO16" s="449"/>
      <c r="JP16" s="449"/>
      <c r="JQ16" s="449"/>
      <c r="JR16" s="449"/>
      <c r="JS16" s="449"/>
      <c r="JT16" s="449"/>
      <c r="JU16" s="449"/>
      <c r="JV16" s="449"/>
      <c r="JW16" s="449"/>
      <c r="JX16" s="449"/>
      <c r="JY16" s="449"/>
      <c r="JZ16" s="449"/>
      <c r="KA16" s="449"/>
      <c r="KB16" s="449"/>
      <c r="KC16" s="449"/>
      <c r="KD16" s="449"/>
      <c r="KE16" s="449"/>
      <c r="KF16" s="449"/>
      <c r="KG16" s="449"/>
      <c r="KH16" s="449"/>
      <c r="KI16" s="449"/>
      <c r="KJ16" s="449"/>
      <c r="KK16" s="449"/>
      <c r="KL16" s="449"/>
      <c r="KM16" s="449"/>
      <c r="KN16" s="449"/>
      <c r="KO16" s="449"/>
      <c r="KP16" s="449"/>
      <c r="KQ16" s="449"/>
      <c r="KR16" s="449"/>
      <c r="KS16" s="449"/>
      <c r="KT16" s="449"/>
      <c r="KU16" s="449"/>
      <c r="KV16" s="449"/>
      <c r="KW16" s="449"/>
      <c r="KX16" s="449"/>
      <c r="KY16" s="449"/>
      <c r="KZ16" s="449"/>
      <c r="LA16" s="449"/>
      <c r="LB16" s="449"/>
      <c r="LC16" s="449"/>
      <c r="LD16" s="449"/>
      <c r="LE16" s="449"/>
      <c r="LF16" s="449"/>
      <c r="LG16" s="449"/>
      <c r="LH16" s="449"/>
      <c r="LI16" s="449"/>
      <c r="LJ16" s="449"/>
      <c r="LK16" s="449"/>
      <c r="LL16" s="449"/>
      <c r="LM16" s="449"/>
      <c r="LN16" s="449"/>
      <c r="LO16" s="449"/>
      <c r="LP16" s="449"/>
      <c r="LQ16" s="449"/>
      <c r="LR16" s="449"/>
      <c r="LS16" s="449"/>
      <c r="LT16" s="449"/>
      <c r="LU16" s="449"/>
      <c r="LV16" s="449"/>
      <c r="LW16" s="449"/>
      <c r="LX16" s="449"/>
      <c r="LY16" s="449"/>
      <c r="LZ16" s="449"/>
      <c r="MA16" s="449"/>
      <c r="MB16" s="449"/>
      <c r="MC16" s="449"/>
      <c r="MD16" s="449"/>
      <c r="ME16" s="449"/>
      <c r="MF16" s="449"/>
      <c r="MG16" s="449"/>
      <c r="MH16" s="449"/>
      <c r="MI16" s="449"/>
      <c r="MJ16" s="449"/>
      <c r="MK16" s="449"/>
      <c r="ML16" s="449"/>
      <c r="MM16" s="449"/>
      <c r="MN16" s="449"/>
      <c r="MO16" s="449"/>
      <c r="MP16" s="449"/>
      <c r="MQ16" s="449"/>
      <c r="MR16" s="449"/>
      <c r="MS16" s="449"/>
      <c r="MT16" s="449"/>
      <c r="MU16" s="449"/>
      <c r="MV16" s="449"/>
      <c r="MW16" s="449"/>
      <c r="MX16" s="449"/>
      <c r="MY16" s="449"/>
      <c r="MZ16" s="449"/>
      <c r="NA16" s="449"/>
      <c r="NB16" s="449"/>
      <c r="NC16" s="449"/>
      <c r="ND16" s="449"/>
      <c r="NE16" s="449"/>
      <c r="NF16" s="449"/>
      <c r="NG16" s="449"/>
      <c r="NH16" s="449"/>
      <c r="NI16" s="449"/>
      <c r="NJ16" s="449"/>
      <c r="NK16" s="449"/>
      <c r="NL16" s="449"/>
      <c r="NM16" s="449"/>
      <c r="NN16" s="449"/>
      <c r="NO16" s="449"/>
      <c r="NP16" s="449"/>
      <c r="NQ16" s="449"/>
      <c r="NR16" s="449"/>
      <c r="NS16" s="449"/>
      <c r="NT16" s="449"/>
      <c r="NU16" s="449"/>
      <c r="NV16" s="449"/>
      <c r="NW16" s="449"/>
      <c r="NX16" s="449"/>
      <c r="NY16" s="449"/>
      <c r="NZ16" s="449"/>
      <c r="OA16" s="449"/>
      <c r="OB16" s="449"/>
      <c r="OC16" s="449"/>
      <c r="OD16" s="449"/>
      <c r="OE16" s="449"/>
      <c r="OF16" s="449"/>
      <c r="OG16" s="449"/>
      <c r="OH16" s="449"/>
      <c r="OI16" s="449"/>
      <c r="OJ16" s="449"/>
      <c r="OK16" s="449"/>
      <c r="OL16" s="449"/>
      <c r="OM16" s="449"/>
      <c r="ON16" s="449"/>
      <c r="OO16" s="449"/>
      <c r="OP16" s="449"/>
      <c r="OQ16" s="449"/>
      <c r="OR16" s="449"/>
      <c r="OS16" s="449"/>
      <c r="OT16" s="449"/>
      <c r="OU16" s="449"/>
      <c r="OV16" s="449"/>
      <c r="OW16" s="449"/>
      <c r="OX16" s="449"/>
      <c r="OY16" s="449"/>
      <c r="OZ16" s="449"/>
      <c r="PA16" s="449"/>
      <c r="PB16" s="449"/>
      <c r="PC16" s="449"/>
      <c r="PD16" s="449"/>
      <c r="PE16" s="449"/>
      <c r="PF16" s="449"/>
      <c r="PG16" s="449"/>
      <c r="PH16" s="449"/>
      <c r="PI16" s="449"/>
      <c r="PJ16" s="449"/>
      <c r="PK16" s="449"/>
      <c r="PL16" s="449"/>
      <c r="PM16" s="449"/>
      <c r="PN16" s="449"/>
      <c r="PO16" s="449"/>
      <c r="PP16" s="449"/>
      <c r="PQ16" s="449"/>
      <c r="PR16" s="449"/>
      <c r="PS16" s="449"/>
      <c r="PT16" s="449"/>
      <c r="PU16" s="449"/>
      <c r="PV16" s="449"/>
      <c r="PW16" s="449"/>
      <c r="PX16" s="449"/>
      <c r="PY16" s="449"/>
      <c r="PZ16" s="449"/>
      <c r="QA16" s="449"/>
      <c r="QB16" s="449"/>
      <c r="QC16" s="449"/>
      <c r="QD16" s="449"/>
      <c r="QE16" s="449"/>
      <c r="QF16" s="449"/>
      <c r="QG16" s="449"/>
      <c r="QH16" s="449"/>
      <c r="QI16" s="449"/>
      <c r="QJ16" s="449"/>
      <c r="QK16" s="449"/>
      <c r="QL16" s="449"/>
      <c r="QM16" s="449"/>
      <c r="QN16" s="449"/>
      <c r="QO16" s="449"/>
      <c r="QP16" s="449"/>
      <c r="QQ16" s="449"/>
      <c r="QR16" s="449"/>
      <c r="QS16" s="449"/>
      <c r="QT16" s="449"/>
      <c r="QU16" s="449"/>
      <c r="QV16" s="449"/>
      <c r="QW16" s="449"/>
      <c r="QX16" s="449"/>
      <c r="QY16" s="449"/>
      <c r="QZ16" s="449"/>
      <c r="RA16" s="449"/>
      <c r="RB16" s="449"/>
      <c r="RC16" s="449"/>
      <c r="RD16" s="449"/>
      <c r="RE16" s="449"/>
      <c r="RF16" s="449"/>
      <c r="RG16" s="449"/>
      <c r="RH16" s="449"/>
      <c r="RI16" s="449"/>
      <c r="RJ16" s="449"/>
      <c r="RK16" s="449"/>
      <c r="RL16" s="449"/>
      <c r="RM16" s="449"/>
      <c r="RN16" s="449"/>
      <c r="RO16" s="449"/>
      <c r="RP16" s="449"/>
      <c r="RQ16" s="449"/>
      <c r="RR16" s="449"/>
      <c r="RS16" s="449"/>
      <c r="RT16" s="449"/>
      <c r="RU16" s="449"/>
      <c r="RV16" s="449"/>
      <c r="RW16" s="449"/>
      <c r="RX16" s="449"/>
      <c r="RY16" s="449"/>
      <c r="RZ16" s="449"/>
      <c r="SA16" s="449"/>
      <c r="SB16" s="449"/>
      <c r="SC16" s="449"/>
      <c r="SD16" s="449"/>
      <c r="SE16" s="449"/>
      <c r="SF16" s="449"/>
      <c r="SG16" s="449"/>
      <c r="SH16" s="449"/>
      <c r="SI16" s="449"/>
      <c r="SJ16" s="449"/>
      <c r="SK16" s="449"/>
      <c r="SL16" s="449"/>
      <c r="SM16" s="449"/>
      <c r="SN16" s="449"/>
      <c r="SO16" s="449"/>
      <c r="SP16" s="449"/>
      <c r="SQ16" s="449"/>
      <c r="SR16" s="449"/>
      <c r="SS16" s="449"/>
      <c r="ST16" s="449"/>
      <c r="SU16" s="449"/>
      <c r="SV16" s="449"/>
      <c r="SW16" s="449"/>
      <c r="SX16" s="449"/>
      <c r="SY16" s="449"/>
      <c r="SZ16" s="449"/>
      <c r="TA16" s="449"/>
      <c r="TB16" s="449"/>
      <c r="TC16" s="449"/>
      <c r="TD16" s="449"/>
      <c r="TE16" s="449"/>
      <c r="TF16" s="449"/>
      <c r="TG16" s="449"/>
      <c r="TH16" s="449"/>
      <c r="TI16" s="449"/>
      <c r="TJ16" s="449"/>
      <c r="TK16" s="449"/>
      <c r="TL16" s="449"/>
      <c r="TM16" s="449"/>
      <c r="TN16" s="449"/>
      <c r="TO16" s="449"/>
      <c r="TP16" s="449"/>
      <c r="TQ16" s="449"/>
      <c r="TR16" s="449"/>
      <c r="TS16" s="449"/>
      <c r="TT16" s="449"/>
      <c r="TU16" s="449"/>
      <c r="TV16" s="449"/>
      <c r="TW16" s="449"/>
      <c r="TX16" s="449"/>
      <c r="TY16" s="449"/>
      <c r="TZ16" s="449"/>
      <c r="UA16" s="449"/>
      <c r="UB16" s="449"/>
      <c r="UC16" s="449"/>
      <c r="UD16" s="449"/>
      <c r="UE16" s="449"/>
      <c r="UF16" s="449"/>
      <c r="UG16" s="449"/>
      <c r="UH16" s="449"/>
      <c r="UI16" s="449"/>
      <c r="UJ16" s="449"/>
      <c r="UK16" s="449"/>
      <c r="UL16" s="449"/>
      <c r="UM16" s="449"/>
      <c r="UN16" s="449"/>
      <c r="UO16" s="449"/>
      <c r="UP16" s="449"/>
      <c r="UQ16" s="449"/>
      <c r="UR16" s="449"/>
      <c r="US16" s="449"/>
      <c r="UT16" s="449"/>
      <c r="UU16" s="449"/>
      <c r="UV16" s="449"/>
      <c r="UW16" s="449"/>
      <c r="UX16" s="449"/>
      <c r="UY16" s="449"/>
      <c r="UZ16" s="449"/>
      <c r="VA16" s="449"/>
      <c r="VB16" s="449"/>
      <c r="VC16" s="449"/>
      <c r="VD16" s="449"/>
      <c r="VE16" s="449"/>
      <c r="VF16" s="449"/>
      <c r="VG16" s="449"/>
      <c r="VH16" s="449"/>
      <c r="VI16" s="449"/>
      <c r="VJ16" s="449"/>
      <c r="VK16" s="449"/>
      <c r="VL16" s="449"/>
      <c r="VM16" s="449"/>
      <c r="VN16" s="449"/>
      <c r="VO16" s="449"/>
      <c r="VP16" s="449"/>
      <c r="VQ16" s="449"/>
      <c r="VR16" s="449"/>
      <c r="VS16" s="449"/>
      <c r="VT16" s="449"/>
      <c r="VU16" s="449"/>
      <c r="VV16" s="449"/>
      <c r="VW16" s="449"/>
      <c r="VX16" s="449"/>
      <c r="VY16" s="449"/>
      <c r="VZ16" s="449"/>
      <c r="WA16" s="449"/>
      <c r="WB16" s="449"/>
      <c r="WC16" s="449"/>
      <c r="WD16" s="449"/>
      <c r="WE16" s="449"/>
      <c r="WF16" s="449"/>
      <c r="WG16" s="449"/>
      <c r="WH16" s="449"/>
      <c r="WI16" s="449"/>
      <c r="WJ16" s="449"/>
      <c r="WK16" s="449"/>
      <c r="WL16" s="449"/>
      <c r="WM16" s="449"/>
      <c r="WN16" s="449"/>
      <c r="WO16" s="449"/>
      <c r="WP16" s="449"/>
      <c r="WQ16" s="449"/>
      <c r="WR16" s="449"/>
      <c r="WS16" s="449"/>
      <c r="WT16" s="449"/>
      <c r="WU16" s="449"/>
      <c r="WV16" s="449"/>
      <c r="WW16" s="449"/>
      <c r="WX16" s="449"/>
      <c r="WY16" s="449"/>
      <c r="WZ16" s="449"/>
      <c r="XA16" s="449"/>
      <c r="XB16" s="449"/>
      <c r="XC16" s="449"/>
      <c r="XD16" s="449"/>
      <c r="XE16" s="449"/>
      <c r="XF16" s="449"/>
      <c r="XG16" s="449"/>
      <c r="XH16" s="449"/>
      <c r="XI16" s="449"/>
      <c r="XJ16" s="449"/>
      <c r="XK16" s="449"/>
      <c r="XL16" s="449"/>
      <c r="XM16" s="449"/>
      <c r="XN16" s="449"/>
      <c r="XO16" s="449"/>
      <c r="XP16" s="449"/>
      <c r="XQ16" s="449"/>
      <c r="XR16" s="449"/>
      <c r="XS16" s="449"/>
      <c r="XT16" s="449"/>
      <c r="XU16" s="449"/>
      <c r="XV16" s="449"/>
      <c r="XW16" s="449"/>
      <c r="XX16" s="449"/>
      <c r="XY16" s="449"/>
      <c r="XZ16" s="449"/>
      <c r="YA16" s="449"/>
      <c r="YB16" s="449"/>
      <c r="YC16" s="449"/>
      <c r="YD16" s="449"/>
      <c r="YE16" s="449"/>
      <c r="YF16" s="449"/>
      <c r="YG16" s="449"/>
      <c r="YH16" s="449"/>
      <c r="YI16" s="449"/>
      <c r="YJ16" s="449"/>
      <c r="YK16" s="449"/>
      <c r="YL16" s="449"/>
      <c r="YM16" s="449"/>
      <c r="YN16" s="449"/>
      <c r="YO16" s="449"/>
      <c r="YP16" s="449"/>
      <c r="YQ16" s="449"/>
      <c r="YR16" s="449"/>
      <c r="YS16" s="449"/>
      <c r="YT16" s="449"/>
      <c r="YU16" s="449"/>
      <c r="YV16" s="449"/>
      <c r="YW16" s="449"/>
      <c r="YX16" s="449"/>
      <c r="YY16" s="449"/>
      <c r="YZ16" s="449"/>
      <c r="ZA16" s="449"/>
      <c r="ZB16" s="449"/>
      <c r="ZC16" s="449"/>
      <c r="ZD16" s="449"/>
      <c r="ZE16" s="449"/>
      <c r="ZF16" s="449"/>
      <c r="ZG16" s="449"/>
      <c r="ZH16" s="449"/>
      <c r="ZI16" s="449"/>
      <c r="ZJ16" s="449"/>
      <c r="ZK16" s="449"/>
      <c r="ZL16" s="449"/>
      <c r="ZM16" s="449"/>
      <c r="ZN16" s="449"/>
      <c r="ZO16" s="449"/>
      <c r="ZP16" s="449"/>
      <c r="ZQ16" s="449"/>
      <c r="ZR16" s="449"/>
      <c r="ZS16" s="449"/>
      <c r="ZT16" s="449"/>
      <c r="ZU16" s="449"/>
      <c r="ZV16" s="449"/>
      <c r="ZW16" s="449"/>
      <c r="ZX16" s="449"/>
      <c r="ZY16" s="449"/>
      <c r="ZZ16" s="449"/>
      <c r="AAA16" s="449"/>
      <c r="AAB16" s="449"/>
      <c r="AAC16" s="449"/>
      <c r="AAD16" s="449"/>
      <c r="AAE16" s="449"/>
      <c r="AAF16" s="449"/>
      <c r="AAG16" s="449"/>
      <c r="AAH16" s="449"/>
      <c r="AAI16" s="449"/>
      <c r="AAJ16" s="449"/>
      <c r="AAK16" s="449"/>
      <c r="AAL16" s="449"/>
      <c r="AAM16" s="449"/>
      <c r="AAN16" s="449"/>
      <c r="AAO16" s="449"/>
      <c r="AAP16" s="449"/>
      <c r="AAQ16" s="449"/>
      <c r="AAR16" s="449"/>
      <c r="AAS16" s="449"/>
      <c r="AAT16" s="449"/>
      <c r="AAU16" s="449"/>
      <c r="AAV16" s="449"/>
      <c r="AAW16" s="449"/>
      <c r="AAX16" s="449"/>
      <c r="AAY16" s="449"/>
      <c r="AAZ16" s="449"/>
      <c r="ABA16" s="449"/>
      <c r="ABB16" s="449"/>
      <c r="ABC16" s="449"/>
      <c r="ABD16" s="449"/>
      <c r="ABE16" s="449"/>
      <c r="ABF16" s="449"/>
      <c r="ABG16" s="449"/>
      <c r="ABH16" s="449"/>
      <c r="ABI16" s="449"/>
      <c r="ABJ16" s="449"/>
      <c r="ABK16" s="449"/>
      <c r="ABL16" s="449"/>
      <c r="ABM16" s="449"/>
      <c r="ABN16" s="449"/>
      <c r="ABO16" s="449"/>
      <c r="ABP16" s="449"/>
      <c r="ABQ16" s="449"/>
      <c r="ABR16" s="449"/>
      <c r="ABS16" s="449"/>
      <c r="ABT16" s="449"/>
      <c r="ABU16" s="449"/>
      <c r="ABV16" s="449"/>
      <c r="ABW16" s="449"/>
      <c r="ABX16" s="449"/>
      <c r="ABY16" s="449"/>
      <c r="ABZ16" s="449"/>
      <c r="ACA16" s="449"/>
      <c r="ACB16" s="449"/>
      <c r="ACC16" s="449"/>
      <c r="ACD16" s="449"/>
      <c r="ACE16" s="449"/>
      <c r="ACF16" s="449"/>
      <c r="ACG16" s="449"/>
      <c r="ACH16" s="449"/>
      <c r="ACI16" s="449"/>
      <c r="ACJ16" s="449"/>
      <c r="ACK16" s="449"/>
      <c r="ACL16" s="449"/>
      <c r="ACM16" s="449"/>
      <c r="ACN16" s="449"/>
      <c r="ACO16" s="449"/>
      <c r="ACP16" s="449"/>
      <c r="ACQ16" s="449"/>
      <c r="ACR16" s="449"/>
      <c r="ACS16" s="449"/>
      <c r="ACT16" s="449"/>
      <c r="ACU16" s="449"/>
      <c r="ACV16" s="449"/>
      <c r="ACW16" s="449"/>
      <c r="ACX16" s="449"/>
      <c r="ACY16" s="449"/>
      <c r="ACZ16" s="449"/>
      <c r="ADA16" s="449"/>
      <c r="ADB16" s="449"/>
      <c r="ADC16" s="449"/>
      <c r="ADD16" s="449"/>
      <c r="ADE16" s="449"/>
      <c r="ADF16" s="449"/>
      <c r="ADG16" s="449"/>
      <c r="ADH16" s="449"/>
      <c r="ADI16" s="449"/>
      <c r="ADJ16" s="449"/>
      <c r="ADK16" s="449"/>
      <c r="ADL16" s="449"/>
      <c r="ADM16" s="449"/>
      <c r="ADN16" s="449"/>
      <c r="ADO16" s="449"/>
      <c r="ADP16" s="449"/>
      <c r="ADQ16" s="449"/>
      <c r="ADR16" s="449"/>
      <c r="ADS16" s="449"/>
      <c r="ADT16" s="449"/>
      <c r="ADU16" s="449"/>
      <c r="ADV16" s="449"/>
      <c r="ADW16" s="449"/>
      <c r="ADX16" s="449"/>
      <c r="ADY16" s="449"/>
      <c r="ADZ16" s="449"/>
      <c r="AEA16" s="449"/>
      <c r="AEB16" s="449"/>
      <c r="AEC16" s="449"/>
      <c r="AED16" s="449"/>
      <c r="AEE16" s="449"/>
      <c r="AEF16" s="449"/>
      <c r="AEG16" s="449"/>
      <c r="AEH16" s="449"/>
      <c r="AEI16" s="449"/>
      <c r="AEJ16" s="449"/>
      <c r="AEK16" s="449"/>
      <c r="AEL16" s="449"/>
      <c r="AEM16" s="449"/>
      <c r="AEN16" s="449"/>
      <c r="AEO16" s="449"/>
      <c r="AEP16" s="449"/>
      <c r="AEQ16" s="449"/>
      <c r="AER16" s="449"/>
      <c r="AES16" s="449"/>
      <c r="AET16" s="449"/>
      <c r="AEU16" s="449"/>
      <c r="AEV16" s="449"/>
      <c r="AEW16" s="449"/>
      <c r="AEX16" s="449"/>
      <c r="AEY16" s="449"/>
      <c r="AEZ16" s="449"/>
      <c r="AFA16" s="449"/>
      <c r="AFB16" s="449"/>
      <c r="AFC16" s="449"/>
      <c r="AFD16" s="449"/>
      <c r="AFE16" s="449"/>
      <c r="AFF16" s="449"/>
      <c r="AFG16" s="449"/>
      <c r="AFH16" s="449"/>
      <c r="AFI16" s="449"/>
      <c r="AFJ16" s="449"/>
      <c r="AFK16" s="449"/>
      <c r="AFL16" s="449"/>
      <c r="AFM16" s="449"/>
      <c r="AFN16" s="449"/>
      <c r="AFO16" s="449"/>
      <c r="AFP16" s="449"/>
      <c r="AFQ16" s="449"/>
      <c r="AFR16" s="449"/>
      <c r="AFS16" s="449"/>
      <c r="AFT16" s="449"/>
      <c r="AFU16" s="449"/>
      <c r="AFV16" s="449"/>
      <c r="AFW16" s="449"/>
      <c r="AFX16" s="449"/>
      <c r="AFY16" s="449"/>
      <c r="AFZ16" s="449"/>
      <c r="AGA16" s="449"/>
      <c r="AGB16" s="449"/>
      <c r="AGC16" s="449"/>
      <c r="AGD16" s="449"/>
      <c r="AGE16" s="449"/>
      <c r="AGF16" s="449"/>
      <c r="AGG16" s="449"/>
      <c r="AGH16" s="449"/>
      <c r="AGI16" s="449"/>
      <c r="AGJ16" s="449"/>
      <c r="AGK16" s="449"/>
      <c r="AGL16" s="449"/>
      <c r="AGM16" s="449"/>
      <c r="AGN16" s="449"/>
      <c r="AGO16" s="449"/>
      <c r="AGP16" s="449"/>
      <c r="AGQ16" s="449"/>
      <c r="AGR16" s="449"/>
      <c r="AGS16" s="449"/>
      <c r="AGT16" s="449"/>
      <c r="AGU16" s="449"/>
      <c r="AGV16" s="449"/>
      <c r="AGW16" s="449"/>
      <c r="AGX16" s="449"/>
      <c r="AGY16" s="449"/>
      <c r="AGZ16" s="449"/>
      <c r="AHA16" s="449"/>
      <c r="AHB16" s="449"/>
      <c r="AHC16" s="449"/>
      <c r="AHD16" s="449"/>
      <c r="AHE16" s="449"/>
      <c r="AHF16" s="449"/>
      <c r="AHG16" s="449"/>
      <c r="AHH16" s="449"/>
      <c r="AHI16" s="449"/>
      <c r="AHJ16" s="449"/>
      <c r="AHK16" s="449"/>
      <c r="AHL16" s="449"/>
      <c r="AHM16" s="449"/>
      <c r="AHN16" s="449"/>
      <c r="AHO16" s="449"/>
      <c r="AHP16" s="449"/>
      <c r="AHQ16" s="449"/>
      <c r="AHR16" s="449"/>
      <c r="AHS16" s="449"/>
      <c r="AHT16" s="449"/>
      <c r="AHU16" s="449"/>
      <c r="AHV16" s="449"/>
      <c r="AHW16" s="449"/>
      <c r="AHX16" s="449"/>
      <c r="AHY16" s="449"/>
      <c r="AHZ16" s="449"/>
      <c r="AIA16" s="449"/>
      <c r="AIB16" s="449"/>
      <c r="AIC16" s="449"/>
      <c r="AID16" s="449"/>
      <c r="AIE16" s="449"/>
      <c r="AIF16" s="449"/>
      <c r="AIG16" s="449"/>
      <c r="AIH16" s="449"/>
      <c r="AII16" s="449"/>
      <c r="AIJ16" s="449"/>
      <c r="AIK16" s="449"/>
      <c r="AIL16" s="449"/>
      <c r="AIM16" s="449"/>
      <c r="AIN16" s="449"/>
      <c r="AIO16" s="449"/>
      <c r="AIP16" s="449"/>
      <c r="AIQ16" s="449"/>
      <c r="AIR16" s="449"/>
      <c r="AIS16" s="449"/>
      <c r="AIT16" s="449"/>
      <c r="AIU16" s="449"/>
      <c r="AIV16" s="449"/>
      <c r="AIW16" s="449"/>
      <c r="AIX16" s="449"/>
      <c r="AIY16" s="449"/>
      <c r="AIZ16" s="449"/>
      <c r="AJA16" s="449"/>
      <c r="AJB16" s="449"/>
      <c r="AJC16" s="449"/>
      <c r="AJD16" s="449"/>
      <c r="AJE16" s="449"/>
      <c r="AJF16" s="449"/>
      <c r="AJG16" s="449"/>
      <c r="AJH16" s="449"/>
      <c r="AJI16" s="449"/>
      <c r="AJJ16" s="449"/>
      <c r="AJK16" s="449"/>
      <c r="AJL16" s="449"/>
      <c r="AJM16" s="449"/>
      <c r="AJN16" s="449"/>
      <c r="AJO16" s="449"/>
      <c r="AJP16" s="449"/>
      <c r="AJQ16" s="449"/>
      <c r="AJR16" s="449"/>
      <c r="AJS16" s="449"/>
      <c r="AJT16" s="449"/>
      <c r="AJU16" s="449"/>
      <c r="AJV16" s="449"/>
      <c r="AJW16" s="449"/>
      <c r="AJX16" s="449"/>
      <c r="AJY16" s="449"/>
      <c r="AJZ16" s="449"/>
      <c r="AKA16" s="449"/>
      <c r="AKB16" s="449"/>
      <c r="AKC16" s="449"/>
      <c r="AKD16" s="449"/>
      <c r="AKE16" s="449"/>
      <c r="AKF16" s="449"/>
      <c r="AKG16" s="449"/>
      <c r="AKH16" s="449"/>
      <c r="AKI16" s="449"/>
      <c r="AKJ16" s="449"/>
      <c r="AKK16" s="449"/>
      <c r="AKL16" s="449"/>
      <c r="AKM16" s="449"/>
      <c r="AKN16" s="449"/>
      <c r="AKO16" s="449"/>
      <c r="AKP16" s="449"/>
      <c r="AKQ16" s="449"/>
      <c r="AKR16" s="449"/>
      <c r="AKS16" s="449"/>
      <c r="AKT16" s="449"/>
      <c r="AKU16" s="449"/>
      <c r="AKV16" s="449"/>
      <c r="AKW16" s="449"/>
      <c r="AKX16" s="449"/>
      <c r="AKY16" s="449"/>
      <c r="AKZ16" s="449"/>
      <c r="ALA16" s="449"/>
      <c r="ALB16" s="449"/>
      <c r="ALC16" s="449"/>
      <c r="ALD16" s="449"/>
      <c r="ALE16" s="449"/>
      <c r="ALF16" s="449"/>
      <c r="ALG16" s="449"/>
      <c r="ALH16" s="449"/>
      <c r="ALI16" s="449"/>
      <c r="ALJ16" s="449"/>
      <c r="ALK16" s="449"/>
      <c r="ALL16" s="449"/>
      <c r="ALM16" s="449"/>
      <c r="ALN16" s="449"/>
      <c r="ALO16" s="449"/>
      <c r="ALP16" s="449"/>
      <c r="ALQ16" s="449"/>
      <c r="ALR16" s="449"/>
      <c r="ALS16" s="449"/>
      <c r="ALT16" s="449"/>
      <c r="ALU16" s="449"/>
      <c r="ALV16" s="449"/>
      <c r="ALW16" s="449"/>
      <c r="ALX16" s="449"/>
      <c r="ALY16" s="449"/>
      <c r="ALZ16" s="449"/>
      <c r="AMA16" s="449"/>
      <c r="AMB16" s="449"/>
      <c r="AMC16" s="449"/>
      <c r="AMD16" s="449"/>
      <c r="AME16" s="449"/>
      <c r="AMF16" s="449"/>
      <c r="AMG16" s="449"/>
      <c r="AMH16" s="449"/>
      <c r="AMI16" s="449"/>
      <c r="AMJ16" s="449"/>
      <c r="AMK16" s="449"/>
      <c r="AML16" s="449"/>
      <c r="AMM16" s="449"/>
      <c r="AMN16" s="449"/>
      <c r="AMO16" s="449"/>
      <c r="AMP16" s="449"/>
      <c r="AMQ16" s="449"/>
      <c r="AMR16" s="449"/>
      <c r="AMS16" s="449"/>
      <c r="AMT16" s="449"/>
      <c r="AMU16" s="449"/>
      <c r="AMV16" s="449"/>
      <c r="AMW16" s="449"/>
      <c r="AMX16" s="449"/>
      <c r="AMY16" s="449"/>
      <c r="AMZ16" s="449"/>
      <c r="ANA16" s="449"/>
      <c r="ANB16" s="449"/>
      <c r="ANC16" s="449"/>
      <c r="AND16" s="449"/>
      <c r="ANE16" s="449"/>
      <c r="ANF16" s="449"/>
      <c r="ANG16" s="449"/>
      <c r="ANH16" s="449"/>
      <c r="ANI16" s="449"/>
      <c r="ANJ16" s="449"/>
      <c r="ANK16" s="449"/>
      <c r="ANL16" s="449"/>
      <c r="ANM16" s="449"/>
      <c r="ANN16" s="449"/>
      <c r="ANO16" s="449"/>
      <c r="ANP16" s="449"/>
      <c r="ANQ16" s="449"/>
      <c r="ANR16" s="449"/>
      <c r="ANS16" s="449"/>
      <c r="ANT16" s="449"/>
      <c r="ANU16" s="449"/>
      <c r="ANV16" s="449"/>
      <c r="ANW16" s="449"/>
      <c r="ANX16" s="449"/>
      <c r="ANY16" s="449"/>
      <c r="ANZ16" s="449"/>
      <c r="AOA16" s="449"/>
      <c r="AOB16" s="449"/>
      <c r="AOC16" s="449"/>
      <c r="AOD16" s="449"/>
      <c r="AOE16" s="449"/>
      <c r="AOF16" s="449"/>
      <c r="AOG16" s="449"/>
      <c r="AOH16" s="449"/>
      <c r="AOI16" s="449"/>
      <c r="AOJ16" s="449"/>
      <c r="AOK16" s="449"/>
      <c r="AOL16" s="449"/>
      <c r="AOM16" s="449"/>
      <c r="AON16" s="449"/>
      <c r="AOO16" s="449"/>
      <c r="AOP16" s="449"/>
      <c r="AOQ16" s="449"/>
      <c r="AOR16" s="449"/>
      <c r="AOS16" s="449"/>
      <c r="AOT16" s="449"/>
      <c r="AOU16" s="449"/>
      <c r="AOV16" s="449"/>
      <c r="AOW16" s="449"/>
      <c r="AOX16" s="449"/>
      <c r="AOY16" s="449"/>
      <c r="AOZ16" s="449"/>
      <c r="APA16" s="449"/>
      <c r="APB16" s="449"/>
      <c r="APC16" s="449"/>
      <c r="APD16" s="449"/>
      <c r="APE16" s="449"/>
      <c r="APF16" s="449"/>
      <c r="APG16" s="449"/>
      <c r="APH16" s="449"/>
      <c r="API16" s="449"/>
      <c r="APJ16" s="449"/>
      <c r="APK16" s="449"/>
      <c r="APL16" s="449"/>
      <c r="APM16" s="449"/>
      <c r="APN16" s="449"/>
      <c r="APO16" s="449"/>
      <c r="APP16" s="449"/>
      <c r="APQ16" s="449"/>
      <c r="APR16" s="449"/>
      <c r="APS16" s="449"/>
      <c r="APT16" s="449"/>
      <c r="APU16" s="449"/>
      <c r="APV16" s="449"/>
      <c r="APW16" s="449"/>
      <c r="APX16" s="449"/>
      <c r="APY16" s="449"/>
      <c r="APZ16" s="449"/>
      <c r="AQA16" s="449"/>
      <c r="AQB16" s="449"/>
      <c r="AQC16" s="449"/>
      <c r="AQD16" s="449"/>
      <c r="AQE16" s="449"/>
      <c r="AQF16" s="449"/>
      <c r="AQG16" s="449"/>
      <c r="AQH16" s="449"/>
      <c r="AQI16" s="449"/>
      <c r="AQJ16" s="449"/>
      <c r="AQK16" s="449"/>
      <c r="AQL16" s="449"/>
      <c r="AQM16" s="449"/>
      <c r="AQN16" s="449"/>
      <c r="AQO16" s="449"/>
      <c r="AQP16" s="449"/>
      <c r="AQQ16" s="449"/>
      <c r="AQR16" s="449"/>
      <c r="AQS16" s="449"/>
      <c r="AQT16" s="449"/>
      <c r="AQU16" s="449"/>
      <c r="AQV16" s="449"/>
      <c r="AQW16" s="449"/>
      <c r="AQX16" s="449"/>
      <c r="AQY16" s="449"/>
      <c r="AQZ16" s="449"/>
      <c r="ARA16" s="449"/>
      <c r="ARB16" s="449"/>
      <c r="ARC16" s="449"/>
      <c r="ARD16" s="449"/>
      <c r="ARE16" s="449"/>
      <c r="ARF16" s="449"/>
      <c r="ARG16" s="449"/>
      <c r="ARH16" s="449"/>
      <c r="ARI16" s="449"/>
      <c r="ARJ16" s="449"/>
      <c r="ARK16" s="449"/>
      <c r="ARL16" s="449"/>
      <c r="ARM16" s="449"/>
      <c r="ARN16" s="449"/>
      <c r="ARO16" s="449"/>
      <c r="ARP16" s="449"/>
      <c r="ARQ16" s="449"/>
      <c r="ARR16" s="449"/>
      <c r="ARS16" s="449"/>
      <c r="ART16" s="449"/>
      <c r="ARU16" s="449"/>
      <c r="ARV16" s="449"/>
      <c r="ARW16" s="449"/>
      <c r="ARX16" s="449"/>
      <c r="ARY16" s="449"/>
      <c r="ARZ16" s="449"/>
      <c r="ASA16" s="449"/>
      <c r="ASB16" s="449"/>
      <c r="ASC16" s="449"/>
      <c r="ASD16" s="449"/>
      <c r="ASE16" s="449"/>
      <c r="ASF16" s="449"/>
      <c r="ASG16" s="449"/>
      <c r="ASH16" s="449"/>
      <c r="ASI16" s="449"/>
      <c r="ASJ16" s="449"/>
      <c r="ASK16" s="449"/>
      <c r="ASL16" s="449"/>
      <c r="ASM16" s="449"/>
      <c r="ASN16" s="449"/>
      <c r="ASO16" s="449"/>
      <c r="ASP16" s="449"/>
      <c r="ASQ16" s="449"/>
      <c r="ASR16" s="449"/>
      <c r="ASS16" s="449"/>
      <c r="AST16" s="449"/>
      <c r="ASU16" s="449"/>
      <c r="ASV16" s="449"/>
      <c r="ASW16" s="449"/>
      <c r="ASX16" s="449"/>
      <c r="ASY16" s="449"/>
      <c r="ASZ16" s="449"/>
      <c r="ATA16" s="449"/>
      <c r="ATB16" s="449"/>
      <c r="ATC16" s="449"/>
      <c r="ATD16" s="449"/>
      <c r="ATE16" s="449"/>
      <c r="ATF16" s="449"/>
      <c r="ATG16" s="449"/>
      <c r="ATH16" s="449"/>
      <c r="ATI16" s="449"/>
      <c r="ATJ16" s="449"/>
      <c r="ATK16" s="449"/>
      <c r="ATL16" s="449"/>
      <c r="ATM16" s="449"/>
      <c r="ATN16" s="449"/>
      <c r="ATO16" s="449"/>
      <c r="ATP16" s="449"/>
      <c r="ATQ16" s="449"/>
      <c r="ATR16" s="449"/>
      <c r="ATS16" s="449"/>
      <c r="ATT16" s="449"/>
      <c r="ATU16" s="449"/>
      <c r="ATV16" s="449"/>
      <c r="ATW16" s="449"/>
      <c r="ATX16" s="449"/>
      <c r="ATY16" s="449"/>
      <c r="ATZ16" s="449"/>
      <c r="AUA16" s="449"/>
      <c r="AUB16" s="449"/>
      <c r="AUC16" s="449"/>
      <c r="AUD16" s="449"/>
      <c r="AUE16" s="449"/>
      <c r="AUF16" s="449"/>
      <c r="AUG16" s="449"/>
      <c r="AUH16" s="449"/>
      <c r="AUI16" s="449"/>
      <c r="AUJ16" s="449"/>
      <c r="AUK16" s="449"/>
      <c r="AUL16" s="449"/>
      <c r="AUM16" s="449"/>
      <c r="AUN16" s="449"/>
      <c r="AUO16" s="449"/>
      <c r="AUP16" s="449"/>
      <c r="AUQ16" s="449"/>
      <c r="AUR16" s="449"/>
      <c r="AUS16" s="449"/>
      <c r="AUT16" s="449"/>
      <c r="AUU16" s="449"/>
      <c r="AUV16" s="449"/>
      <c r="AUW16" s="449"/>
      <c r="AUX16" s="449"/>
      <c r="AUY16" s="449"/>
      <c r="AUZ16" s="449"/>
      <c r="AVA16" s="449"/>
      <c r="AVB16" s="449"/>
      <c r="AVC16" s="449"/>
      <c r="AVD16" s="449"/>
      <c r="AVE16" s="449"/>
      <c r="AVF16" s="449"/>
      <c r="AVG16" s="449"/>
      <c r="AVH16" s="449"/>
      <c r="AVI16" s="449"/>
      <c r="AVJ16" s="449"/>
      <c r="AVK16" s="449"/>
      <c r="AVL16" s="449"/>
      <c r="AVM16" s="449"/>
      <c r="AVN16" s="449"/>
      <c r="AVO16" s="449"/>
      <c r="AVP16" s="449"/>
      <c r="AVQ16" s="449"/>
      <c r="AVR16" s="449"/>
      <c r="AVS16" s="449"/>
      <c r="AVT16" s="449"/>
      <c r="AVU16" s="449"/>
      <c r="AVV16" s="449"/>
      <c r="AVW16" s="449"/>
      <c r="AVX16" s="449"/>
      <c r="AVY16" s="449"/>
      <c r="AVZ16" s="449"/>
      <c r="AWA16" s="449"/>
      <c r="AWB16" s="449"/>
      <c r="AWC16" s="449"/>
      <c r="AWD16" s="449"/>
      <c r="AWE16" s="449"/>
      <c r="AWF16" s="449"/>
      <c r="AWG16" s="449"/>
      <c r="AWH16" s="449"/>
      <c r="AWI16" s="449"/>
      <c r="AWJ16" s="449"/>
      <c r="AWK16" s="449"/>
      <c r="AWL16" s="449"/>
      <c r="AWM16" s="449"/>
      <c r="AWN16" s="449"/>
      <c r="AWO16" s="449"/>
      <c r="AWP16" s="449"/>
      <c r="AWQ16" s="449"/>
      <c r="AWR16" s="449"/>
      <c r="AWS16" s="449"/>
      <c r="AWT16" s="449"/>
      <c r="AWU16" s="449"/>
      <c r="AWV16" s="449"/>
      <c r="AWW16" s="449"/>
      <c r="AWX16" s="449"/>
      <c r="AWY16" s="449"/>
      <c r="AWZ16" s="449"/>
      <c r="AXA16" s="449"/>
      <c r="AXB16" s="449"/>
      <c r="AXC16" s="449"/>
      <c r="AXD16" s="449"/>
      <c r="AXE16" s="449"/>
      <c r="AXF16" s="449"/>
      <c r="AXG16" s="449"/>
      <c r="AXH16" s="449"/>
      <c r="AXI16" s="449"/>
      <c r="AXJ16" s="449"/>
      <c r="AXK16" s="449"/>
      <c r="AXL16" s="449"/>
      <c r="AXM16" s="449"/>
      <c r="AXN16" s="449"/>
      <c r="AXO16" s="449"/>
      <c r="AXP16" s="449"/>
      <c r="AXQ16" s="449"/>
      <c r="AXR16" s="449"/>
      <c r="AXS16" s="449"/>
      <c r="AXT16" s="449"/>
      <c r="AXU16" s="449"/>
      <c r="AXV16" s="449"/>
      <c r="AXW16" s="449"/>
      <c r="AXX16" s="449"/>
      <c r="AXY16" s="449"/>
      <c r="AXZ16" s="449"/>
      <c r="AYA16" s="449"/>
      <c r="AYB16" s="449"/>
      <c r="AYC16" s="449"/>
      <c r="AYD16" s="449"/>
      <c r="AYE16" s="449"/>
      <c r="AYF16" s="449"/>
      <c r="AYG16" s="449"/>
      <c r="AYH16" s="449"/>
      <c r="AYI16" s="449"/>
      <c r="AYJ16" s="449"/>
      <c r="AYK16" s="449"/>
      <c r="AYL16" s="449"/>
      <c r="AYM16" s="449"/>
      <c r="AYN16" s="449"/>
      <c r="AYO16" s="449"/>
      <c r="AYP16" s="449"/>
      <c r="AYQ16" s="449"/>
      <c r="AYR16" s="449"/>
      <c r="AYS16" s="449"/>
      <c r="AYT16" s="449"/>
      <c r="AYU16" s="449"/>
      <c r="AYV16" s="449"/>
      <c r="AYW16" s="449"/>
      <c r="AYX16" s="449"/>
      <c r="AYY16" s="449"/>
      <c r="AYZ16" s="449"/>
      <c r="AZA16" s="449"/>
      <c r="AZB16" s="449"/>
      <c r="AZC16" s="449"/>
      <c r="AZD16" s="449"/>
      <c r="AZE16" s="449"/>
      <c r="AZF16" s="449"/>
      <c r="AZG16" s="449"/>
      <c r="AZH16" s="449"/>
      <c r="AZI16" s="449"/>
      <c r="AZJ16" s="449"/>
      <c r="AZK16" s="449"/>
      <c r="AZL16" s="449"/>
      <c r="AZM16" s="449"/>
      <c r="AZN16" s="449"/>
      <c r="AZO16" s="449"/>
      <c r="AZP16" s="449"/>
      <c r="AZQ16" s="449"/>
      <c r="AZR16" s="449"/>
      <c r="AZS16" s="449"/>
      <c r="AZT16" s="449"/>
      <c r="AZU16" s="449"/>
      <c r="AZV16" s="449"/>
      <c r="AZW16" s="449"/>
      <c r="AZX16" s="449"/>
      <c r="AZY16" s="449"/>
      <c r="AZZ16" s="449"/>
      <c r="BAA16" s="449"/>
      <c r="BAB16" s="449"/>
      <c r="BAC16" s="449"/>
      <c r="BAD16" s="449"/>
      <c r="BAE16" s="449"/>
      <c r="BAF16" s="449"/>
      <c r="BAG16" s="449"/>
      <c r="BAH16" s="449"/>
      <c r="BAI16" s="449"/>
      <c r="BAJ16" s="449"/>
      <c r="BAK16" s="449"/>
      <c r="BAL16" s="449"/>
      <c r="BAM16" s="449"/>
      <c r="BAN16" s="449"/>
      <c r="BAO16" s="449"/>
      <c r="BAP16" s="449"/>
      <c r="BAQ16" s="449"/>
      <c r="BAR16" s="449"/>
      <c r="BAS16" s="449"/>
      <c r="BAT16" s="449"/>
      <c r="BAU16" s="449"/>
      <c r="BAV16" s="449"/>
      <c r="BAW16" s="449"/>
      <c r="BAX16" s="449"/>
      <c r="BAY16" s="449"/>
      <c r="BAZ16" s="449"/>
      <c r="BBA16" s="449"/>
      <c r="BBB16" s="449"/>
      <c r="BBC16" s="449"/>
      <c r="BBD16" s="449"/>
      <c r="BBE16" s="449"/>
      <c r="BBF16" s="449"/>
      <c r="BBG16" s="449"/>
      <c r="BBH16" s="449"/>
      <c r="BBI16" s="449"/>
      <c r="BBJ16" s="449"/>
      <c r="BBK16" s="449"/>
      <c r="BBL16" s="449"/>
      <c r="BBM16" s="449"/>
      <c r="BBN16" s="449"/>
      <c r="BBO16" s="449"/>
      <c r="BBP16" s="449"/>
      <c r="BBQ16" s="449"/>
      <c r="BBR16" s="449"/>
      <c r="BBS16" s="449"/>
      <c r="BBT16" s="449"/>
      <c r="BBU16" s="449"/>
      <c r="BBV16" s="449"/>
      <c r="BBW16" s="449"/>
      <c r="BBX16" s="449"/>
      <c r="BBY16" s="449"/>
      <c r="BBZ16" s="449"/>
      <c r="BCA16" s="449"/>
      <c r="BCB16" s="449"/>
      <c r="BCC16" s="449"/>
      <c r="BCD16" s="449"/>
      <c r="BCE16" s="449"/>
      <c r="BCF16" s="449"/>
      <c r="BCG16" s="449"/>
      <c r="BCH16" s="449"/>
      <c r="BCI16" s="449"/>
      <c r="BCJ16" s="449"/>
      <c r="BCK16" s="449"/>
      <c r="BCL16" s="449"/>
      <c r="BCM16" s="449"/>
      <c r="BCN16" s="449"/>
      <c r="BCO16" s="449"/>
      <c r="BCP16" s="449"/>
      <c r="BCQ16" s="449"/>
      <c r="BCR16" s="449"/>
      <c r="BCS16" s="449"/>
      <c r="BCT16" s="449"/>
      <c r="BCU16" s="449"/>
      <c r="BCV16" s="449"/>
      <c r="BCW16" s="449"/>
      <c r="BCX16" s="449"/>
      <c r="BCY16" s="449"/>
      <c r="BCZ16" s="449"/>
      <c r="BDA16" s="449"/>
      <c r="BDB16" s="449"/>
      <c r="BDC16" s="449"/>
      <c r="BDD16" s="449"/>
      <c r="BDE16" s="449"/>
      <c r="BDF16" s="449"/>
      <c r="BDG16" s="449"/>
      <c r="BDH16" s="449"/>
      <c r="BDI16" s="449"/>
      <c r="BDJ16" s="449"/>
      <c r="BDK16" s="449"/>
      <c r="BDL16" s="449"/>
      <c r="BDM16" s="449"/>
      <c r="BDN16" s="449"/>
      <c r="BDO16" s="449"/>
      <c r="BDP16" s="449"/>
      <c r="BDQ16" s="449"/>
      <c r="BDR16" s="449"/>
      <c r="BDS16" s="449"/>
      <c r="BDT16" s="449"/>
      <c r="BDU16" s="449"/>
      <c r="BDV16" s="449"/>
      <c r="BDW16" s="449"/>
      <c r="BDX16" s="449"/>
      <c r="BDY16" s="449"/>
      <c r="BDZ16" s="449"/>
      <c r="BEA16" s="449"/>
      <c r="BEB16" s="449"/>
      <c r="BEC16" s="449"/>
      <c r="BED16" s="449"/>
      <c r="BEE16" s="449"/>
      <c r="BEF16" s="449"/>
      <c r="BEG16" s="449"/>
      <c r="BEH16" s="449"/>
      <c r="BEI16" s="449"/>
      <c r="BEJ16" s="449"/>
      <c r="BEK16" s="449"/>
      <c r="BEL16" s="449"/>
      <c r="BEM16" s="449"/>
      <c r="BEN16" s="449"/>
      <c r="BEO16" s="449"/>
      <c r="BEP16" s="449"/>
      <c r="BEQ16" s="449"/>
      <c r="BER16" s="449"/>
      <c r="BES16" s="449"/>
      <c r="BET16" s="449"/>
      <c r="BEU16" s="449"/>
      <c r="BEV16" s="449"/>
      <c r="BEW16" s="449"/>
      <c r="BEX16" s="449"/>
      <c r="BEY16" s="449"/>
      <c r="BEZ16" s="449"/>
      <c r="BFA16" s="449"/>
      <c r="BFB16" s="449"/>
      <c r="BFC16" s="449"/>
      <c r="BFD16" s="449"/>
      <c r="BFE16" s="449"/>
      <c r="BFF16" s="449"/>
      <c r="BFG16" s="449"/>
      <c r="BFH16" s="449"/>
      <c r="BFI16" s="449"/>
      <c r="BFJ16" s="449"/>
      <c r="BFK16" s="449"/>
      <c r="BFL16" s="449"/>
      <c r="BFM16" s="449"/>
      <c r="BFN16" s="449"/>
      <c r="BFO16" s="449"/>
      <c r="BFP16" s="449"/>
      <c r="BFQ16" s="449"/>
      <c r="BFR16" s="449"/>
      <c r="BFS16" s="449"/>
      <c r="BFT16" s="449"/>
      <c r="BFU16" s="449"/>
      <c r="BFV16" s="449"/>
      <c r="BFW16" s="449"/>
      <c r="BFX16" s="449"/>
      <c r="BFY16" s="449"/>
      <c r="BFZ16" s="449"/>
      <c r="BGA16" s="449"/>
      <c r="BGB16" s="449"/>
      <c r="BGC16" s="449"/>
      <c r="BGD16" s="449"/>
      <c r="BGE16" s="449"/>
      <c r="BGF16" s="449"/>
      <c r="BGG16" s="449"/>
      <c r="BGH16" s="449"/>
      <c r="BGI16" s="449"/>
      <c r="BGJ16" s="449"/>
      <c r="BGK16" s="449"/>
      <c r="BGL16" s="449"/>
      <c r="BGM16" s="449"/>
      <c r="BGN16" s="449"/>
      <c r="BGO16" s="449"/>
      <c r="BGP16" s="449"/>
      <c r="BGQ16" s="449"/>
      <c r="BGR16" s="449"/>
      <c r="BGS16" s="449"/>
      <c r="BGT16" s="449"/>
      <c r="BGU16" s="449"/>
      <c r="BGV16" s="449"/>
      <c r="BGW16" s="449"/>
      <c r="BGX16" s="449"/>
      <c r="BGY16" s="449"/>
      <c r="BGZ16" s="449"/>
      <c r="BHA16" s="449"/>
      <c r="BHB16" s="449"/>
      <c r="BHC16" s="449"/>
      <c r="BHD16" s="449"/>
      <c r="BHE16" s="449"/>
      <c r="BHF16" s="449"/>
      <c r="BHG16" s="449"/>
      <c r="BHH16" s="449"/>
      <c r="BHI16" s="449"/>
      <c r="BHJ16" s="449"/>
      <c r="BHK16" s="449"/>
      <c r="BHL16" s="449"/>
      <c r="BHM16" s="449"/>
      <c r="BHN16" s="449"/>
      <c r="BHO16" s="449"/>
      <c r="BHP16" s="449"/>
      <c r="BHQ16" s="449"/>
      <c r="BHR16" s="449"/>
      <c r="BHS16" s="449"/>
      <c r="BHT16" s="449"/>
      <c r="BHU16" s="449"/>
      <c r="BHV16" s="449"/>
      <c r="BHW16" s="449"/>
      <c r="BHX16" s="449"/>
      <c r="BHY16" s="449"/>
      <c r="BHZ16" s="449"/>
      <c r="BIA16" s="449"/>
      <c r="BIB16" s="449"/>
      <c r="BIC16" s="449"/>
      <c r="BID16" s="449"/>
      <c r="BIE16" s="449"/>
      <c r="BIF16" s="449"/>
      <c r="BIG16" s="449"/>
      <c r="BIH16" s="449"/>
      <c r="BII16" s="449"/>
      <c r="BIJ16" s="449"/>
      <c r="BIK16" s="449"/>
      <c r="BIL16" s="449"/>
      <c r="BIM16" s="449"/>
      <c r="BIN16" s="449"/>
      <c r="BIO16" s="449"/>
      <c r="BIP16" s="449"/>
      <c r="BIQ16" s="449"/>
      <c r="BIR16" s="449"/>
      <c r="BIS16" s="449"/>
      <c r="BIT16" s="449"/>
      <c r="BIU16" s="449"/>
      <c r="BIV16" s="449"/>
      <c r="BIW16" s="449"/>
      <c r="BIX16" s="449"/>
      <c r="BIY16" s="449"/>
      <c r="BIZ16" s="449"/>
      <c r="BJA16" s="449"/>
      <c r="BJB16" s="449"/>
      <c r="BJC16" s="449"/>
      <c r="BJD16" s="449"/>
      <c r="BJE16" s="449"/>
      <c r="BJF16" s="449"/>
      <c r="BJG16" s="449"/>
      <c r="BJH16" s="449"/>
      <c r="BJI16" s="449"/>
      <c r="BJJ16" s="449"/>
      <c r="BJK16" s="449"/>
      <c r="BJL16" s="449"/>
      <c r="BJM16" s="449"/>
      <c r="BJN16" s="449"/>
      <c r="BJO16" s="449"/>
      <c r="BJP16" s="449"/>
      <c r="BJQ16" s="449"/>
      <c r="BJR16" s="449"/>
      <c r="BJS16" s="449"/>
      <c r="BJT16" s="449"/>
      <c r="BJU16" s="449"/>
      <c r="BJV16" s="449"/>
      <c r="BJW16" s="449"/>
      <c r="BJX16" s="449"/>
      <c r="BJY16" s="449"/>
      <c r="BJZ16" s="449"/>
      <c r="BKA16" s="449"/>
      <c r="BKB16" s="449"/>
      <c r="BKC16" s="449"/>
      <c r="BKD16" s="449"/>
      <c r="BKE16" s="449"/>
      <c r="BKF16" s="449"/>
      <c r="BKG16" s="449"/>
      <c r="BKH16" s="449"/>
      <c r="BKI16" s="449"/>
      <c r="BKJ16" s="449"/>
      <c r="BKK16" s="449"/>
      <c r="BKL16" s="449"/>
      <c r="BKM16" s="449"/>
      <c r="BKN16" s="449"/>
      <c r="BKO16" s="449"/>
      <c r="BKP16" s="449"/>
      <c r="BKQ16" s="449"/>
      <c r="BKR16" s="449"/>
      <c r="BKS16" s="449"/>
      <c r="BKT16" s="449"/>
      <c r="BKU16" s="449"/>
      <c r="BKV16" s="449"/>
      <c r="BKW16" s="449"/>
      <c r="BKX16" s="449"/>
      <c r="BKY16" s="449"/>
      <c r="BKZ16" s="449"/>
      <c r="BLA16" s="449"/>
      <c r="BLB16" s="449"/>
      <c r="BLC16" s="449"/>
      <c r="BLD16" s="449"/>
      <c r="BLE16" s="449"/>
      <c r="BLF16" s="449"/>
      <c r="BLG16" s="449"/>
      <c r="BLH16" s="449"/>
      <c r="BLI16" s="449"/>
      <c r="BLJ16" s="449"/>
      <c r="BLK16" s="449"/>
      <c r="BLL16" s="449"/>
      <c r="BLM16" s="449"/>
      <c r="BLN16" s="449"/>
      <c r="BLO16" s="449"/>
      <c r="BLP16" s="449"/>
      <c r="BLQ16" s="449"/>
      <c r="BLR16" s="449"/>
      <c r="BLS16" s="449"/>
      <c r="BLT16" s="449"/>
      <c r="BLU16" s="449"/>
      <c r="BLV16" s="449"/>
      <c r="BLW16" s="449"/>
      <c r="BLX16" s="449"/>
      <c r="BLY16" s="449"/>
      <c r="BLZ16" s="449"/>
      <c r="BMA16" s="449"/>
      <c r="BMB16" s="449"/>
      <c r="BMC16" s="449"/>
      <c r="BMD16" s="449"/>
      <c r="BME16" s="449"/>
      <c r="BMF16" s="449"/>
      <c r="BMG16" s="449"/>
      <c r="BMH16" s="449"/>
      <c r="BMI16" s="449"/>
      <c r="BMJ16" s="449"/>
      <c r="BMK16" s="449"/>
      <c r="BML16" s="449"/>
      <c r="BMM16" s="449"/>
      <c r="BMN16" s="449"/>
      <c r="BMO16" s="449"/>
      <c r="BMP16" s="449"/>
      <c r="BMQ16" s="449"/>
      <c r="BMR16" s="449"/>
      <c r="BMS16" s="449"/>
      <c r="BMT16" s="449"/>
      <c r="BMU16" s="449"/>
      <c r="BMV16" s="449"/>
      <c r="BMW16" s="449"/>
      <c r="BMX16" s="449"/>
      <c r="BMY16" s="449"/>
      <c r="BMZ16" s="449"/>
      <c r="BNA16" s="449"/>
      <c r="BNB16" s="449"/>
      <c r="BNC16" s="449"/>
      <c r="BND16" s="449"/>
      <c r="BNE16" s="449"/>
      <c r="BNF16" s="449"/>
      <c r="BNG16" s="449"/>
      <c r="BNH16" s="449"/>
      <c r="BNI16" s="449"/>
      <c r="BNJ16" s="449"/>
      <c r="BNK16" s="449"/>
      <c r="BNL16" s="449"/>
      <c r="BNM16" s="449"/>
      <c r="BNN16" s="449"/>
      <c r="BNO16" s="449"/>
      <c r="BNP16" s="449"/>
      <c r="BNQ16" s="449"/>
      <c r="BNR16" s="449"/>
      <c r="BNS16" s="449"/>
      <c r="BNT16" s="449"/>
      <c r="BNU16" s="449"/>
      <c r="BNV16" s="449"/>
      <c r="BNW16" s="449"/>
      <c r="BNX16" s="449"/>
      <c r="BNY16" s="449"/>
      <c r="BNZ16" s="449"/>
      <c r="BOA16" s="449"/>
      <c r="BOB16" s="449"/>
      <c r="BOC16" s="449"/>
      <c r="BOD16" s="449"/>
      <c r="BOE16" s="449"/>
      <c r="BOF16" s="449"/>
      <c r="BOG16" s="449"/>
      <c r="BOH16" s="449"/>
      <c r="BOI16" s="449"/>
      <c r="BOJ16" s="449"/>
      <c r="BOK16" s="449"/>
      <c r="BOL16" s="449"/>
      <c r="BOM16" s="449"/>
      <c r="BON16" s="449"/>
      <c r="BOO16" s="449"/>
      <c r="BOP16" s="449"/>
      <c r="BOQ16" s="449"/>
      <c r="BOR16" s="449"/>
      <c r="BOS16" s="449"/>
      <c r="BOT16" s="449"/>
      <c r="BOU16" s="449"/>
      <c r="BOV16" s="449"/>
      <c r="BOW16" s="449"/>
      <c r="BOX16" s="449"/>
      <c r="BOY16" s="449"/>
      <c r="BOZ16" s="449"/>
      <c r="BPA16" s="449"/>
      <c r="BPB16" s="449"/>
      <c r="BPC16" s="449"/>
      <c r="BPD16" s="449"/>
      <c r="BPE16" s="449"/>
      <c r="BPF16" s="449"/>
      <c r="BPG16" s="449"/>
      <c r="BPH16" s="449"/>
      <c r="BPI16" s="449"/>
      <c r="BPJ16" s="449"/>
      <c r="BPK16" s="449"/>
      <c r="BPL16" s="449"/>
      <c r="BPM16" s="449"/>
      <c r="BPN16" s="449"/>
      <c r="BPO16" s="449"/>
      <c r="BPP16" s="449"/>
      <c r="BPQ16" s="449"/>
      <c r="BPR16" s="449"/>
      <c r="BPS16" s="449"/>
      <c r="BPT16" s="449"/>
      <c r="BPU16" s="449"/>
      <c r="BPV16" s="449"/>
      <c r="BPW16" s="449"/>
      <c r="BPX16" s="449"/>
      <c r="BPY16" s="449"/>
      <c r="BPZ16" s="449"/>
      <c r="BQA16" s="449"/>
      <c r="BQB16" s="449"/>
      <c r="BQC16" s="449"/>
      <c r="BQD16" s="449"/>
      <c r="BQE16" s="449"/>
      <c r="BQF16" s="449"/>
      <c r="BQG16" s="449"/>
      <c r="BQH16" s="449"/>
      <c r="BQI16" s="449"/>
      <c r="BQJ16" s="449"/>
      <c r="BQK16" s="449"/>
      <c r="BQL16" s="449"/>
      <c r="BQM16" s="449"/>
      <c r="BQN16" s="449"/>
      <c r="BQO16" s="449"/>
      <c r="BQP16" s="449"/>
      <c r="BQQ16" s="449"/>
      <c r="BQR16" s="449"/>
      <c r="BQS16" s="449"/>
      <c r="BQT16" s="449"/>
      <c r="BQU16" s="449"/>
      <c r="BQV16" s="449"/>
      <c r="BQW16" s="449"/>
      <c r="BQX16" s="449"/>
      <c r="BQY16" s="449"/>
      <c r="BQZ16" s="449"/>
      <c r="BRA16" s="449"/>
      <c r="BRB16" s="449"/>
      <c r="BRC16" s="449"/>
      <c r="BRD16" s="449"/>
      <c r="BRE16" s="449"/>
      <c r="BRF16" s="449"/>
      <c r="BRG16" s="449"/>
      <c r="BRH16" s="449"/>
      <c r="BRI16" s="449"/>
      <c r="BRJ16" s="449"/>
      <c r="BRK16" s="449"/>
      <c r="BRL16" s="449"/>
      <c r="BRM16" s="449"/>
      <c r="BRN16" s="449"/>
      <c r="BRO16" s="449"/>
      <c r="BRP16" s="449"/>
      <c r="BRQ16" s="449"/>
      <c r="BRR16" s="449"/>
      <c r="BRS16" s="449"/>
      <c r="BRT16" s="449"/>
      <c r="BRU16" s="449"/>
      <c r="BRV16" s="449"/>
      <c r="BRW16" s="449"/>
      <c r="BRX16" s="449"/>
      <c r="BRY16" s="449"/>
      <c r="BRZ16" s="449"/>
      <c r="BSA16" s="449"/>
      <c r="BSB16" s="449"/>
      <c r="BSC16" s="449"/>
      <c r="BSD16" s="449"/>
      <c r="BSE16" s="449"/>
      <c r="BSF16" s="449"/>
      <c r="BSG16" s="449"/>
      <c r="BSH16" s="449"/>
      <c r="BSI16" s="449"/>
      <c r="BSJ16" s="449"/>
      <c r="BSK16" s="449"/>
      <c r="BSL16" s="449"/>
      <c r="BSM16" s="449"/>
      <c r="BSN16" s="449"/>
      <c r="BSO16" s="449"/>
      <c r="BSP16" s="449"/>
      <c r="BSQ16" s="449"/>
      <c r="BSR16" s="449"/>
      <c r="BSS16" s="449"/>
      <c r="BST16" s="449"/>
      <c r="BSU16" s="449"/>
      <c r="BSV16" s="449"/>
      <c r="BSW16" s="449"/>
      <c r="BSX16" s="449"/>
      <c r="BSY16" s="449"/>
      <c r="BSZ16" s="449"/>
      <c r="BTA16" s="449"/>
      <c r="BTB16" s="449"/>
      <c r="BTC16" s="449"/>
      <c r="BTD16" s="449"/>
      <c r="BTE16" s="449"/>
      <c r="BTF16" s="449"/>
      <c r="BTG16" s="449"/>
      <c r="BTH16" s="449"/>
      <c r="BTI16" s="449"/>
      <c r="BTJ16" s="449"/>
      <c r="BTK16" s="449"/>
      <c r="BTL16" s="449"/>
      <c r="BTM16" s="449"/>
      <c r="BTN16" s="449"/>
      <c r="BTO16" s="449"/>
      <c r="BTP16" s="449"/>
      <c r="BTQ16" s="449"/>
      <c r="BTR16" s="449"/>
      <c r="BTS16" s="449"/>
      <c r="BTT16" s="449"/>
      <c r="BTU16" s="449"/>
      <c r="BTV16" s="449"/>
      <c r="BTW16" s="449"/>
      <c r="BTX16" s="449"/>
      <c r="BTY16" s="449"/>
      <c r="BTZ16" s="449"/>
      <c r="BUA16" s="449"/>
      <c r="BUB16" s="449"/>
      <c r="BUC16" s="449"/>
      <c r="BUD16" s="449"/>
      <c r="BUE16" s="449"/>
      <c r="BUF16" s="449"/>
      <c r="BUG16" s="449"/>
      <c r="BUH16" s="449"/>
      <c r="BUI16" s="449"/>
      <c r="BUJ16" s="449"/>
      <c r="BUK16" s="449"/>
      <c r="BUL16" s="449"/>
      <c r="BUM16" s="449"/>
      <c r="BUN16" s="449"/>
      <c r="BUO16" s="449"/>
      <c r="BUP16" s="449"/>
      <c r="BUQ16" s="449"/>
      <c r="BUR16" s="449"/>
      <c r="BUS16" s="449"/>
      <c r="BUT16" s="449"/>
      <c r="BUU16" s="449"/>
      <c r="BUV16" s="449"/>
      <c r="BUW16" s="449"/>
      <c r="BUX16" s="449"/>
      <c r="BUY16" s="449"/>
      <c r="BUZ16" s="449"/>
      <c r="BVA16" s="449"/>
      <c r="BVB16" s="449"/>
      <c r="BVC16" s="449"/>
      <c r="BVD16" s="449"/>
      <c r="BVE16" s="449"/>
      <c r="BVF16" s="449"/>
      <c r="BVG16" s="449"/>
      <c r="BVH16" s="449"/>
      <c r="BVI16" s="449"/>
      <c r="BVJ16" s="449"/>
      <c r="BVK16" s="449"/>
      <c r="BVL16" s="449"/>
      <c r="BVM16" s="449"/>
      <c r="BVN16" s="449"/>
      <c r="BVO16" s="449"/>
      <c r="BVP16" s="449"/>
      <c r="BVQ16" s="449"/>
      <c r="BVR16" s="449"/>
      <c r="BVS16" s="449"/>
      <c r="BVT16" s="449"/>
      <c r="BVU16" s="449"/>
      <c r="BVV16" s="449"/>
      <c r="BVW16" s="449"/>
      <c r="BVX16" s="449"/>
      <c r="BVY16" s="449"/>
      <c r="BVZ16" s="449"/>
      <c r="BWA16" s="449"/>
      <c r="BWB16" s="449"/>
      <c r="BWC16" s="449"/>
      <c r="BWD16" s="449"/>
      <c r="BWE16" s="449"/>
      <c r="BWF16" s="449"/>
      <c r="BWG16" s="449"/>
      <c r="BWH16" s="449"/>
      <c r="BWI16" s="449"/>
      <c r="BWJ16" s="449"/>
      <c r="BWK16" s="449"/>
      <c r="BWL16" s="449"/>
      <c r="BWM16" s="449"/>
      <c r="BWN16" s="449"/>
      <c r="BWO16" s="449"/>
      <c r="BWP16" s="449"/>
      <c r="BWQ16" s="449"/>
      <c r="BWR16" s="449"/>
      <c r="BWS16" s="449"/>
      <c r="BWT16" s="449"/>
      <c r="BWU16" s="449"/>
      <c r="BWV16" s="449"/>
      <c r="BWW16" s="449"/>
      <c r="BWX16" s="449"/>
      <c r="BWY16" s="449"/>
      <c r="BWZ16" s="449"/>
      <c r="BXA16" s="449"/>
      <c r="BXB16" s="449"/>
      <c r="BXC16" s="449"/>
      <c r="BXD16" s="449"/>
      <c r="BXE16" s="449"/>
      <c r="BXF16" s="449"/>
      <c r="BXG16" s="449"/>
      <c r="BXH16" s="449"/>
      <c r="BXI16" s="449"/>
      <c r="BXJ16" s="449"/>
      <c r="BXK16" s="449"/>
      <c r="BXL16" s="449"/>
      <c r="BXM16" s="449"/>
      <c r="BXN16" s="449"/>
      <c r="BXO16" s="449"/>
      <c r="BXP16" s="449"/>
      <c r="BXQ16" s="449"/>
      <c r="BXR16" s="449"/>
      <c r="BXS16" s="449"/>
      <c r="BXT16" s="449"/>
      <c r="BXU16" s="449"/>
      <c r="BXV16" s="449"/>
      <c r="BXW16" s="449"/>
      <c r="BXX16" s="449"/>
      <c r="BXY16" s="449"/>
      <c r="BXZ16" s="449"/>
      <c r="BYA16" s="449"/>
      <c r="BYB16" s="449"/>
      <c r="BYC16" s="449"/>
      <c r="BYD16" s="449"/>
      <c r="BYE16" s="449"/>
      <c r="BYF16" s="449"/>
      <c r="BYG16" s="449"/>
      <c r="BYH16" s="449"/>
      <c r="BYI16" s="449"/>
      <c r="BYJ16" s="449"/>
      <c r="BYK16" s="449"/>
      <c r="BYL16" s="449"/>
      <c r="BYM16" s="449"/>
      <c r="BYN16" s="449"/>
      <c r="BYO16" s="449"/>
      <c r="BYP16" s="449"/>
      <c r="BYQ16" s="449"/>
      <c r="BYR16" s="449"/>
      <c r="BYS16" s="449"/>
      <c r="BYT16" s="449"/>
      <c r="BYU16" s="449"/>
      <c r="BYV16" s="449"/>
      <c r="BYW16" s="449"/>
      <c r="BYX16" s="449"/>
      <c r="BYY16" s="449"/>
      <c r="BYZ16" s="449"/>
      <c r="BZA16" s="449"/>
      <c r="BZB16" s="449"/>
      <c r="BZC16" s="449"/>
      <c r="BZD16" s="449"/>
      <c r="BZE16" s="449"/>
      <c r="BZF16" s="449"/>
      <c r="BZG16" s="449"/>
      <c r="BZH16" s="449"/>
      <c r="BZI16" s="449"/>
      <c r="BZJ16" s="449"/>
      <c r="BZK16" s="449"/>
      <c r="BZL16" s="449"/>
      <c r="BZM16" s="449"/>
      <c r="BZN16" s="449"/>
      <c r="BZO16" s="449"/>
      <c r="BZP16" s="449"/>
      <c r="BZQ16" s="449"/>
      <c r="BZR16" s="449"/>
      <c r="BZS16" s="449"/>
      <c r="BZT16" s="449"/>
      <c r="BZU16" s="449"/>
      <c r="BZV16" s="449"/>
      <c r="BZW16" s="449"/>
      <c r="BZX16" s="449"/>
      <c r="BZY16" s="449"/>
      <c r="BZZ16" s="449"/>
      <c r="CAA16" s="449"/>
      <c r="CAB16" s="449"/>
      <c r="CAC16" s="449"/>
      <c r="CAD16" s="449"/>
      <c r="CAE16" s="449"/>
      <c r="CAF16" s="449"/>
      <c r="CAG16" s="449"/>
      <c r="CAH16" s="449"/>
      <c r="CAI16" s="449"/>
      <c r="CAJ16" s="449"/>
      <c r="CAK16" s="449"/>
      <c r="CAL16" s="449"/>
      <c r="CAM16" s="449"/>
      <c r="CAN16" s="449"/>
      <c r="CAO16" s="449"/>
      <c r="CAP16" s="449"/>
      <c r="CAQ16" s="449"/>
      <c r="CAR16" s="449"/>
      <c r="CAS16" s="449"/>
      <c r="CAT16" s="449"/>
      <c r="CAU16" s="449"/>
      <c r="CAV16" s="449"/>
      <c r="CAW16" s="449"/>
      <c r="CAX16" s="449"/>
      <c r="CAY16" s="449"/>
      <c r="CAZ16" s="449"/>
      <c r="CBA16" s="449"/>
      <c r="CBB16" s="449"/>
      <c r="CBC16" s="449"/>
      <c r="CBD16" s="449"/>
      <c r="CBE16" s="449"/>
      <c r="CBF16" s="449"/>
      <c r="CBG16" s="449"/>
      <c r="CBH16" s="449"/>
      <c r="CBI16" s="449"/>
      <c r="CBJ16" s="449"/>
      <c r="CBK16" s="449"/>
      <c r="CBL16" s="449"/>
      <c r="CBM16" s="449"/>
      <c r="CBN16" s="449"/>
      <c r="CBO16" s="449"/>
      <c r="CBP16" s="449"/>
      <c r="CBQ16" s="449"/>
      <c r="CBR16" s="449"/>
      <c r="CBS16" s="449"/>
      <c r="CBT16" s="449"/>
      <c r="CBU16" s="449"/>
      <c r="CBV16" s="449"/>
      <c r="CBW16" s="449"/>
      <c r="CBX16" s="449"/>
      <c r="CBY16" s="449"/>
      <c r="CBZ16" s="449"/>
      <c r="CCA16" s="449"/>
      <c r="CCB16" s="449"/>
      <c r="CCC16" s="449"/>
      <c r="CCD16" s="449"/>
      <c r="CCE16" s="449"/>
      <c r="CCF16" s="449"/>
      <c r="CCG16" s="449"/>
      <c r="CCH16" s="449"/>
      <c r="CCI16" s="449"/>
      <c r="CCJ16" s="449"/>
      <c r="CCK16" s="449"/>
      <c r="CCL16" s="449"/>
      <c r="CCM16" s="449"/>
      <c r="CCN16" s="449"/>
      <c r="CCO16" s="449"/>
      <c r="CCP16" s="449"/>
      <c r="CCQ16" s="449"/>
      <c r="CCR16" s="449"/>
      <c r="CCS16" s="449"/>
      <c r="CCT16" s="449"/>
      <c r="CCU16" s="449"/>
      <c r="CCV16" s="449"/>
      <c r="CCW16" s="449"/>
      <c r="CCX16" s="449"/>
      <c r="CCY16" s="449"/>
      <c r="CCZ16" s="449"/>
      <c r="CDA16" s="449"/>
      <c r="CDB16" s="449"/>
      <c r="CDC16" s="449"/>
      <c r="CDD16" s="449"/>
      <c r="CDE16" s="449"/>
      <c r="CDF16" s="449"/>
      <c r="CDG16" s="449"/>
      <c r="CDH16" s="449"/>
      <c r="CDI16" s="449"/>
      <c r="CDJ16" s="449"/>
      <c r="CDK16" s="449"/>
      <c r="CDL16" s="449"/>
      <c r="CDM16" s="449"/>
      <c r="CDN16" s="449"/>
      <c r="CDO16" s="449"/>
      <c r="CDP16" s="449"/>
      <c r="CDQ16" s="449"/>
      <c r="CDR16" s="449"/>
      <c r="CDS16" s="449"/>
      <c r="CDT16" s="449"/>
      <c r="CDU16" s="449"/>
      <c r="CDV16" s="449"/>
      <c r="CDW16" s="449"/>
      <c r="CDX16" s="449"/>
      <c r="CDY16" s="449"/>
      <c r="CDZ16" s="449"/>
      <c r="CEA16" s="449"/>
      <c r="CEB16" s="449"/>
      <c r="CEC16" s="449"/>
      <c r="CED16" s="449"/>
      <c r="CEE16" s="449"/>
      <c r="CEF16" s="449"/>
      <c r="CEG16" s="449"/>
      <c r="CEH16" s="449"/>
      <c r="CEI16" s="449"/>
      <c r="CEJ16" s="449"/>
      <c r="CEK16" s="449"/>
      <c r="CEL16" s="449"/>
      <c r="CEM16" s="449"/>
      <c r="CEN16" s="449"/>
      <c r="CEO16" s="449"/>
      <c r="CEP16" s="449"/>
      <c r="CEQ16" s="449"/>
      <c r="CER16" s="449"/>
      <c r="CES16" s="449"/>
      <c r="CET16" s="449"/>
      <c r="CEU16" s="449"/>
      <c r="CEV16" s="449"/>
      <c r="CEW16" s="449"/>
      <c r="CEX16" s="449"/>
      <c r="CEY16" s="449"/>
      <c r="CEZ16" s="449"/>
      <c r="CFA16" s="449"/>
      <c r="CFB16" s="449"/>
      <c r="CFC16" s="449"/>
      <c r="CFD16" s="449"/>
      <c r="CFE16" s="449"/>
      <c r="CFF16" s="449"/>
      <c r="CFG16" s="449"/>
      <c r="CFH16" s="449"/>
      <c r="CFI16" s="449"/>
      <c r="CFJ16" s="449"/>
      <c r="CFK16" s="449"/>
      <c r="CFL16" s="449"/>
      <c r="CFM16" s="449"/>
      <c r="CFN16" s="449"/>
      <c r="CFO16" s="449"/>
      <c r="CFP16" s="449"/>
      <c r="CFQ16" s="449"/>
      <c r="CFR16" s="449"/>
      <c r="CFS16" s="449"/>
      <c r="CFT16" s="449"/>
      <c r="CFU16" s="449"/>
      <c r="CFV16" s="449"/>
      <c r="CFW16" s="449"/>
      <c r="CFX16" s="449"/>
      <c r="CFY16" s="449"/>
      <c r="CFZ16" s="449"/>
      <c r="CGA16" s="449"/>
      <c r="CGB16" s="449"/>
      <c r="CGC16" s="449"/>
      <c r="CGD16" s="449"/>
      <c r="CGE16" s="449"/>
      <c r="CGF16" s="449"/>
      <c r="CGG16" s="449"/>
      <c r="CGH16" s="449"/>
      <c r="CGI16" s="449"/>
      <c r="CGJ16" s="449"/>
      <c r="CGK16" s="449"/>
      <c r="CGL16" s="449"/>
      <c r="CGM16" s="449"/>
      <c r="CGN16" s="449"/>
      <c r="CGO16" s="449"/>
      <c r="CGP16" s="449"/>
      <c r="CGQ16" s="449"/>
      <c r="CGR16" s="449"/>
      <c r="CGS16" s="449"/>
      <c r="CGT16" s="449"/>
      <c r="CGU16" s="449"/>
      <c r="CGV16" s="449"/>
      <c r="CGW16" s="449"/>
      <c r="CGX16" s="449"/>
      <c r="CGY16" s="449"/>
      <c r="CGZ16" s="449"/>
      <c r="CHA16" s="449"/>
      <c r="CHB16" s="449"/>
      <c r="CHC16" s="449"/>
      <c r="CHD16" s="449"/>
      <c r="CHE16" s="449"/>
      <c r="CHF16" s="449"/>
      <c r="CHG16" s="449"/>
      <c r="CHH16" s="449"/>
      <c r="CHI16" s="449"/>
      <c r="CHJ16" s="449"/>
      <c r="CHK16" s="449"/>
      <c r="CHL16" s="449"/>
      <c r="CHM16" s="449"/>
      <c r="CHN16" s="449"/>
      <c r="CHO16" s="449"/>
      <c r="CHP16" s="449"/>
      <c r="CHQ16" s="449"/>
      <c r="CHR16" s="449"/>
      <c r="CHS16" s="449"/>
      <c r="CHT16" s="449"/>
      <c r="CHU16" s="449"/>
      <c r="CHV16" s="449"/>
      <c r="CHW16" s="449"/>
      <c r="CHX16" s="449"/>
      <c r="CHY16" s="449"/>
      <c r="CHZ16" s="449"/>
      <c r="CIA16" s="449"/>
      <c r="CIB16" s="449"/>
      <c r="CIC16" s="449"/>
      <c r="CID16" s="449"/>
      <c r="CIE16" s="449"/>
      <c r="CIF16" s="449"/>
      <c r="CIG16" s="449"/>
      <c r="CIH16" s="449"/>
      <c r="CII16" s="449"/>
      <c r="CIJ16" s="449"/>
      <c r="CIK16" s="449"/>
      <c r="CIL16" s="449"/>
      <c r="CIM16" s="449"/>
      <c r="CIN16" s="449"/>
      <c r="CIO16" s="449"/>
      <c r="CIP16" s="449"/>
      <c r="CIQ16" s="449"/>
      <c r="CIR16" s="449"/>
      <c r="CIS16" s="449"/>
      <c r="CIT16" s="449"/>
      <c r="CIU16" s="449"/>
      <c r="CIV16" s="449"/>
      <c r="CIW16" s="449"/>
      <c r="CIX16" s="449"/>
      <c r="CIY16" s="449"/>
      <c r="CIZ16" s="449"/>
      <c r="CJA16" s="449"/>
      <c r="CJB16" s="449"/>
      <c r="CJC16" s="449"/>
      <c r="CJD16" s="449"/>
      <c r="CJE16" s="449"/>
      <c r="CJF16" s="449"/>
      <c r="CJG16" s="449"/>
      <c r="CJH16" s="449"/>
      <c r="CJI16" s="449"/>
      <c r="CJJ16" s="449"/>
      <c r="CJK16" s="449"/>
      <c r="CJL16" s="449"/>
      <c r="CJM16" s="449"/>
      <c r="CJN16" s="449"/>
      <c r="CJO16" s="449"/>
      <c r="CJP16" s="449"/>
      <c r="CJQ16" s="449"/>
      <c r="CJR16" s="449"/>
      <c r="CJS16" s="449"/>
      <c r="CJT16" s="449"/>
      <c r="CJU16" s="449"/>
      <c r="CJV16" s="449"/>
      <c r="CJW16" s="449"/>
      <c r="CJX16" s="449"/>
      <c r="CJY16" s="449"/>
      <c r="CJZ16" s="449"/>
      <c r="CKA16" s="449"/>
      <c r="CKB16" s="449"/>
      <c r="CKC16" s="449"/>
      <c r="CKD16" s="449"/>
      <c r="CKE16" s="449"/>
      <c r="CKF16" s="449"/>
      <c r="CKG16" s="449"/>
      <c r="CKH16" s="449"/>
      <c r="CKI16" s="449"/>
      <c r="CKJ16" s="449"/>
      <c r="CKK16" s="449"/>
      <c r="CKL16" s="449"/>
      <c r="CKM16" s="449"/>
      <c r="CKN16" s="449"/>
      <c r="CKO16" s="449"/>
      <c r="CKP16" s="449"/>
      <c r="CKQ16" s="449"/>
      <c r="CKR16" s="449"/>
      <c r="CKS16" s="449"/>
      <c r="CKT16" s="449"/>
      <c r="CKU16" s="449"/>
      <c r="CKV16" s="449"/>
      <c r="CKW16" s="449"/>
      <c r="CKX16" s="449"/>
      <c r="CKY16" s="449"/>
      <c r="CKZ16" s="449"/>
      <c r="CLA16" s="449"/>
      <c r="CLB16" s="449"/>
      <c r="CLC16" s="449"/>
      <c r="CLD16" s="449"/>
      <c r="CLE16" s="449"/>
      <c r="CLF16" s="449"/>
      <c r="CLG16" s="449"/>
      <c r="CLH16" s="449"/>
      <c r="CLI16" s="449"/>
      <c r="CLJ16" s="449"/>
      <c r="CLK16" s="449"/>
      <c r="CLL16" s="449"/>
      <c r="CLM16" s="449"/>
      <c r="CLN16" s="449"/>
      <c r="CLO16" s="449"/>
      <c r="CLP16" s="449"/>
      <c r="CLQ16" s="449"/>
      <c r="CLR16" s="449"/>
      <c r="CLS16" s="449"/>
      <c r="CLT16" s="449"/>
      <c r="CLU16" s="449"/>
      <c r="CLV16" s="449"/>
      <c r="CLW16" s="449"/>
      <c r="CLX16" s="449"/>
      <c r="CLY16" s="449"/>
      <c r="CLZ16" s="449"/>
      <c r="CMA16" s="449"/>
      <c r="CMB16" s="449"/>
      <c r="CMC16" s="449"/>
      <c r="CMD16" s="449"/>
      <c r="CME16" s="449"/>
      <c r="CMF16" s="449"/>
      <c r="CMG16" s="449"/>
      <c r="CMH16" s="449"/>
      <c r="CMI16" s="449"/>
      <c r="CMJ16" s="449"/>
      <c r="CMK16" s="449"/>
      <c r="CML16" s="449"/>
      <c r="CMM16" s="449"/>
      <c r="CMN16" s="449"/>
      <c r="CMO16" s="449"/>
      <c r="CMP16" s="449"/>
      <c r="CMQ16" s="449"/>
      <c r="CMR16" s="449"/>
      <c r="CMS16" s="449"/>
      <c r="CMT16" s="449"/>
      <c r="CMU16" s="449"/>
      <c r="CMV16" s="449"/>
      <c r="CMW16" s="449"/>
      <c r="CMX16" s="449"/>
      <c r="CMY16" s="449"/>
      <c r="CMZ16" s="449"/>
      <c r="CNA16" s="449"/>
      <c r="CNB16" s="449"/>
      <c r="CNC16" s="449"/>
      <c r="CND16" s="449"/>
      <c r="CNE16" s="449"/>
      <c r="CNF16" s="449"/>
      <c r="CNG16" s="449"/>
      <c r="CNH16" s="449"/>
      <c r="CNI16" s="449"/>
      <c r="CNJ16" s="449"/>
      <c r="CNK16" s="449"/>
      <c r="CNL16" s="449"/>
      <c r="CNM16" s="449"/>
      <c r="CNN16" s="449"/>
      <c r="CNO16" s="449"/>
      <c r="CNP16" s="449"/>
      <c r="CNQ16" s="449"/>
      <c r="CNR16" s="449"/>
      <c r="CNS16" s="449"/>
      <c r="CNT16" s="449"/>
      <c r="CNU16" s="449"/>
      <c r="CNV16" s="449"/>
      <c r="CNW16" s="449"/>
      <c r="CNX16" s="449"/>
      <c r="CNY16" s="449"/>
      <c r="CNZ16" s="449"/>
      <c r="COA16" s="449"/>
      <c r="COB16" s="449"/>
      <c r="COC16" s="449"/>
      <c r="COD16" s="449"/>
      <c r="COE16" s="449"/>
      <c r="COF16" s="449"/>
      <c r="COG16" s="449"/>
      <c r="COH16" s="449"/>
      <c r="COI16" s="449"/>
      <c r="COJ16" s="449"/>
      <c r="COK16" s="449"/>
      <c r="COL16" s="449"/>
      <c r="COM16" s="449"/>
      <c r="CON16" s="449"/>
      <c r="COO16" s="449"/>
      <c r="COP16" s="449"/>
      <c r="COQ16" s="449"/>
      <c r="COR16" s="449"/>
      <c r="COS16" s="449"/>
      <c r="COT16" s="449"/>
      <c r="COU16" s="449"/>
      <c r="COV16" s="449"/>
      <c r="COW16" s="449"/>
      <c r="COX16" s="449"/>
      <c r="COY16" s="449"/>
      <c r="COZ16" s="449"/>
      <c r="CPA16" s="449"/>
      <c r="CPB16" s="449"/>
      <c r="CPC16" s="449"/>
      <c r="CPD16" s="449"/>
      <c r="CPE16" s="449"/>
      <c r="CPF16" s="449"/>
      <c r="CPG16" s="449"/>
      <c r="CPH16" s="449"/>
      <c r="CPI16" s="449"/>
      <c r="CPJ16" s="449"/>
      <c r="CPK16" s="449"/>
      <c r="CPL16" s="449"/>
      <c r="CPM16" s="449"/>
      <c r="CPN16" s="449"/>
      <c r="CPO16" s="449"/>
      <c r="CPP16" s="449"/>
      <c r="CPQ16" s="449"/>
      <c r="CPR16" s="449"/>
      <c r="CPS16" s="449"/>
      <c r="CPT16" s="449"/>
      <c r="CPU16" s="449"/>
      <c r="CPV16" s="449"/>
      <c r="CPW16" s="449"/>
      <c r="CPX16" s="449"/>
      <c r="CPY16" s="449"/>
      <c r="CPZ16" s="449"/>
      <c r="CQA16" s="449"/>
      <c r="CQB16" s="449"/>
      <c r="CQC16" s="449"/>
      <c r="CQD16" s="449"/>
      <c r="CQE16" s="449"/>
      <c r="CQF16" s="449"/>
      <c r="CQG16" s="449"/>
      <c r="CQH16" s="449"/>
      <c r="CQI16" s="449"/>
      <c r="CQJ16" s="449"/>
      <c r="CQK16" s="449"/>
      <c r="CQL16" s="449"/>
      <c r="CQM16" s="449"/>
      <c r="CQN16" s="449"/>
      <c r="CQO16" s="449"/>
      <c r="CQP16" s="449"/>
      <c r="CQQ16" s="449"/>
      <c r="CQR16" s="449"/>
      <c r="CQS16" s="449"/>
      <c r="CQT16" s="449"/>
      <c r="CQU16" s="449"/>
      <c r="CQV16" s="449"/>
      <c r="CQW16" s="449"/>
      <c r="CQX16" s="449"/>
      <c r="CQY16" s="449"/>
      <c r="CQZ16" s="449"/>
      <c r="CRA16" s="449"/>
      <c r="CRB16" s="449"/>
      <c r="CRC16" s="449"/>
      <c r="CRD16" s="449"/>
      <c r="CRE16" s="449"/>
      <c r="CRF16" s="449"/>
      <c r="CRG16" s="449"/>
      <c r="CRH16" s="449"/>
      <c r="CRI16" s="449"/>
      <c r="CRJ16" s="449"/>
      <c r="CRK16" s="449"/>
      <c r="CRL16" s="449"/>
      <c r="CRM16" s="449"/>
      <c r="CRN16" s="449"/>
      <c r="CRO16" s="449"/>
      <c r="CRP16" s="449"/>
      <c r="CRQ16" s="449"/>
      <c r="CRR16" s="449"/>
      <c r="CRS16" s="449"/>
      <c r="CRT16" s="449"/>
      <c r="CRU16" s="449"/>
      <c r="CRV16" s="449"/>
      <c r="CRW16" s="449"/>
      <c r="CRX16" s="449"/>
      <c r="CRY16" s="449"/>
      <c r="CRZ16" s="449"/>
      <c r="CSA16" s="449"/>
      <c r="CSB16" s="449"/>
      <c r="CSC16" s="449"/>
      <c r="CSD16" s="449"/>
      <c r="CSE16" s="449"/>
      <c r="CSF16" s="449"/>
      <c r="CSG16" s="449"/>
      <c r="CSH16" s="449"/>
      <c r="CSI16" s="449"/>
      <c r="CSJ16" s="449"/>
      <c r="CSK16" s="449"/>
      <c r="CSL16" s="449"/>
      <c r="CSM16" s="449"/>
      <c r="CSN16" s="449"/>
      <c r="CSO16" s="449"/>
      <c r="CSP16" s="449"/>
      <c r="CSQ16" s="449"/>
      <c r="CSR16" s="449"/>
      <c r="CSS16" s="449"/>
      <c r="CST16" s="449"/>
      <c r="CSU16" s="449"/>
      <c r="CSV16" s="449"/>
      <c r="CSW16" s="449"/>
      <c r="CSX16" s="449"/>
      <c r="CSY16" s="449"/>
      <c r="CSZ16" s="449"/>
      <c r="CTA16" s="449"/>
      <c r="CTB16" s="449"/>
      <c r="CTC16" s="449"/>
      <c r="CTD16" s="449"/>
      <c r="CTE16" s="449"/>
      <c r="CTF16" s="449"/>
      <c r="CTG16" s="449"/>
      <c r="CTH16" s="449"/>
      <c r="CTI16" s="449"/>
      <c r="CTJ16" s="449"/>
      <c r="CTK16" s="449"/>
      <c r="CTL16" s="449"/>
      <c r="CTM16" s="449"/>
      <c r="CTN16" s="449"/>
      <c r="CTO16" s="449"/>
      <c r="CTP16" s="449"/>
      <c r="CTQ16" s="449"/>
      <c r="CTR16" s="449"/>
      <c r="CTS16" s="449"/>
      <c r="CTT16" s="449"/>
      <c r="CTU16" s="449"/>
      <c r="CTV16" s="449"/>
      <c r="CTW16" s="449"/>
      <c r="CTX16" s="449"/>
      <c r="CTY16" s="449"/>
      <c r="CTZ16" s="449"/>
      <c r="CUA16" s="449"/>
      <c r="CUB16" s="449"/>
      <c r="CUC16" s="449"/>
      <c r="CUD16" s="449"/>
      <c r="CUE16" s="449"/>
      <c r="CUF16" s="449"/>
      <c r="CUG16" s="449"/>
      <c r="CUH16" s="449"/>
      <c r="CUI16" s="449"/>
      <c r="CUJ16" s="449"/>
      <c r="CUK16" s="449"/>
      <c r="CUL16" s="449"/>
      <c r="CUM16" s="449"/>
      <c r="CUN16" s="449"/>
      <c r="CUO16" s="449"/>
      <c r="CUP16" s="449"/>
      <c r="CUQ16" s="449"/>
      <c r="CUR16" s="449"/>
      <c r="CUS16" s="449"/>
      <c r="CUT16" s="449"/>
      <c r="CUU16" s="449"/>
      <c r="CUV16" s="449"/>
      <c r="CUW16" s="449"/>
      <c r="CUX16" s="449"/>
      <c r="CUY16" s="449"/>
      <c r="CUZ16" s="449"/>
      <c r="CVA16" s="449"/>
      <c r="CVB16" s="449"/>
      <c r="CVC16" s="449"/>
      <c r="CVD16" s="449"/>
      <c r="CVE16" s="449"/>
      <c r="CVF16" s="449"/>
      <c r="CVG16" s="449"/>
      <c r="CVH16" s="449"/>
      <c r="CVI16" s="449"/>
      <c r="CVJ16" s="449"/>
      <c r="CVK16" s="449"/>
      <c r="CVL16" s="449"/>
      <c r="CVM16" s="449"/>
      <c r="CVN16" s="449"/>
      <c r="CVO16" s="449"/>
      <c r="CVP16" s="449"/>
      <c r="CVQ16" s="449"/>
      <c r="CVR16" s="449"/>
      <c r="CVS16" s="449"/>
      <c r="CVT16" s="449"/>
      <c r="CVU16" s="449"/>
      <c r="CVV16" s="449"/>
      <c r="CVW16" s="449"/>
      <c r="CVX16" s="449"/>
      <c r="CVY16" s="449"/>
      <c r="CVZ16" s="449"/>
      <c r="CWA16" s="449"/>
      <c r="CWB16" s="449"/>
      <c r="CWC16" s="449"/>
      <c r="CWD16" s="449"/>
      <c r="CWE16" s="449"/>
      <c r="CWF16" s="449"/>
      <c r="CWG16" s="449"/>
      <c r="CWH16" s="449"/>
      <c r="CWI16" s="449"/>
      <c r="CWJ16" s="449"/>
      <c r="CWK16" s="449"/>
      <c r="CWL16" s="449"/>
      <c r="CWM16" s="449"/>
      <c r="CWN16" s="449"/>
      <c r="CWO16" s="449"/>
      <c r="CWP16" s="449"/>
      <c r="CWQ16" s="449"/>
      <c r="CWR16" s="449"/>
      <c r="CWS16" s="449"/>
      <c r="CWT16" s="449"/>
      <c r="CWU16" s="449"/>
      <c r="CWV16" s="449"/>
      <c r="CWW16" s="449"/>
      <c r="CWX16" s="449"/>
      <c r="CWY16" s="449"/>
      <c r="CWZ16" s="449"/>
      <c r="CXA16" s="449"/>
      <c r="CXB16" s="449"/>
      <c r="CXC16" s="449"/>
      <c r="CXD16" s="449"/>
      <c r="CXE16" s="449"/>
      <c r="CXF16" s="449"/>
      <c r="CXG16" s="449"/>
      <c r="CXH16" s="449"/>
      <c r="CXI16" s="449"/>
      <c r="CXJ16" s="449"/>
      <c r="CXK16" s="449"/>
      <c r="CXL16" s="449"/>
      <c r="CXM16" s="449"/>
      <c r="CXN16" s="449"/>
      <c r="CXO16" s="449"/>
      <c r="CXP16" s="449"/>
      <c r="CXQ16" s="449"/>
      <c r="CXR16" s="449"/>
      <c r="CXS16" s="449"/>
      <c r="CXT16" s="449"/>
      <c r="CXU16" s="449"/>
      <c r="CXV16" s="449"/>
      <c r="CXW16" s="449"/>
      <c r="CXX16" s="449"/>
      <c r="CXY16" s="449"/>
      <c r="CXZ16" s="449"/>
      <c r="CYA16" s="449"/>
      <c r="CYB16" s="449"/>
      <c r="CYC16" s="449"/>
      <c r="CYD16" s="449"/>
      <c r="CYE16" s="449"/>
      <c r="CYF16" s="449"/>
      <c r="CYG16" s="449"/>
      <c r="CYH16" s="449"/>
      <c r="CYI16" s="449"/>
      <c r="CYJ16" s="449"/>
      <c r="CYK16" s="449"/>
      <c r="CYL16" s="449"/>
      <c r="CYM16" s="449"/>
      <c r="CYN16" s="449"/>
      <c r="CYO16" s="449"/>
      <c r="CYP16" s="449"/>
      <c r="CYQ16" s="449"/>
      <c r="CYR16" s="449"/>
      <c r="CYS16" s="449"/>
      <c r="CYT16" s="449"/>
      <c r="CYU16" s="449"/>
      <c r="CYV16" s="449"/>
      <c r="CYW16" s="449"/>
      <c r="CYX16" s="449"/>
      <c r="CYY16" s="449"/>
      <c r="CYZ16" s="449"/>
      <c r="CZA16" s="449"/>
      <c r="CZB16" s="449"/>
      <c r="CZC16" s="449"/>
      <c r="CZD16" s="449"/>
      <c r="CZE16" s="449"/>
      <c r="CZF16" s="449"/>
      <c r="CZG16" s="449"/>
      <c r="CZH16" s="449"/>
      <c r="CZI16" s="449"/>
      <c r="CZJ16" s="449"/>
      <c r="CZK16" s="449"/>
      <c r="CZL16" s="449"/>
      <c r="CZM16" s="449"/>
      <c r="CZN16" s="449"/>
      <c r="CZO16" s="449"/>
      <c r="CZP16" s="449"/>
      <c r="CZQ16" s="449"/>
      <c r="CZR16" s="449"/>
      <c r="CZS16" s="449"/>
      <c r="CZT16" s="449"/>
      <c r="CZU16" s="449"/>
      <c r="CZV16" s="449"/>
      <c r="CZW16" s="449"/>
      <c r="CZX16" s="449"/>
      <c r="CZY16" s="449"/>
      <c r="CZZ16" s="449"/>
      <c r="DAA16" s="449"/>
      <c r="DAB16" s="449"/>
      <c r="DAC16" s="449"/>
      <c r="DAD16" s="449"/>
      <c r="DAE16" s="449"/>
      <c r="DAF16" s="449"/>
      <c r="DAG16" s="449"/>
      <c r="DAH16" s="449"/>
      <c r="DAI16" s="449"/>
      <c r="DAJ16" s="449"/>
      <c r="DAK16" s="449"/>
      <c r="DAL16" s="449"/>
      <c r="DAM16" s="449"/>
      <c r="DAN16" s="449"/>
      <c r="DAO16" s="449"/>
      <c r="DAP16" s="449"/>
      <c r="DAQ16" s="449"/>
      <c r="DAR16" s="449"/>
      <c r="DAS16" s="449"/>
      <c r="DAT16" s="449"/>
      <c r="DAU16" s="449"/>
      <c r="DAV16" s="449"/>
      <c r="DAW16" s="449"/>
      <c r="DAX16" s="449"/>
      <c r="DAY16" s="449"/>
      <c r="DAZ16" s="449"/>
      <c r="DBA16" s="449"/>
      <c r="DBB16" s="449"/>
      <c r="DBC16" s="449"/>
      <c r="DBD16" s="449"/>
      <c r="DBE16" s="449"/>
      <c r="DBF16" s="449"/>
      <c r="DBG16" s="449"/>
      <c r="DBH16" s="449"/>
      <c r="DBI16" s="449"/>
      <c r="DBJ16" s="449"/>
      <c r="DBK16" s="449"/>
      <c r="DBL16" s="449"/>
      <c r="DBM16" s="449"/>
      <c r="DBN16" s="449"/>
      <c r="DBO16" s="449"/>
      <c r="DBP16" s="449"/>
      <c r="DBQ16" s="449"/>
      <c r="DBR16" s="449"/>
      <c r="DBS16" s="449"/>
      <c r="DBT16" s="449"/>
      <c r="DBU16" s="449"/>
      <c r="DBV16" s="449"/>
      <c r="DBW16" s="449"/>
      <c r="DBX16" s="449"/>
      <c r="DBY16" s="449"/>
      <c r="DBZ16" s="449"/>
      <c r="DCA16" s="449"/>
      <c r="DCB16" s="449"/>
      <c r="DCC16" s="449"/>
      <c r="DCD16" s="449"/>
      <c r="DCE16" s="449"/>
      <c r="DCF16" s="449"/>
      <c r="DCG16" s="449"/>
      <c r="DCH16" s="449"/>
      <c r="DCI16" s="449"/>
      <c r="DCJ16" s="449"/>
      <c r="DCK16" s="449"/>
      <c r="DCL16" s="449"/>
      <c r="DCM16" s="449"/>
      <c r="DCN16" s="449"/>
      <c r="DCO16" s="449"/>
      <c r="DCP16" s="449"/>
      <c r="DCQ16" s="449"/>
      <c r="DCR16" s="449"/>
      <c r="DCS16" s="449"/>
      <c r="DCT16" s="449"/>
      <c r="DCU16" s="449"/>
      <c r="DCV16" s="449"/>
      <c r="DCW16" s="449"/>
      <c r="DCX16" s="449"/>
      <c r="DCY16" s="449"/>
      <c r="DCZ16" s="449"/>
      <c r="DDA16" s="449"/>
      <c r="DDB16" s="449"/>
      <c r="DDC16" s="449"/>
      <c r="DDD16" s="449"/>
      <c r="DDE16" s="449"/>
      <c r="DDF16" s="449"/>
      <c r="DDG16" s="449"/>
      <c r="DDH16" s="449"/>
      <c r="DDI16" s="449"/>
      <c r="DDJ16" s="449"/>
      <c r="DDK16" s="449"/>
      <c r="DDL16" s="449"/>
      <c r="DDM16" s="449"/>
      <c r="DDN16" s="449"/>
      <c r="DDO16" s="449"/>
      <c r="DDP16" s="449"/>
      <c r="DDQ16" s="449"/>
      <c r="DDR16" s="449"/>
      <c r="DDS16" s="449"/>
      <c r="DDT16" s="449"/>
      <c r="DDU16" s="449"/>
      <c r="DDV16" s="449"/>
      <c r="DDW16" s="449"/>
      <c r="DDX16" s="449"/>
      <c r="DDY16" s="449"/>
      <c r="DDZ16" s="449"/>
      <c r="DEA16" s="449"/>
      <c r="DEB16" s="449"/>
      <c r="DEC16" s="449"/>
      <c r="DED16" s="449"/>
      <c r="DEE16" s="449"/>
      <c r="DEF16" s="449"/>
      <c r="DEG16" s="449"/>
      <c r="DEH16" s="449"/>
      <c r="DEI16" s="449"/>
      <c r="DEJ16" s="449"/>
      <c r="DEK16" s="449"/>
      <c r="DEL16" s="449"/>
      <c r="DEM16" s="449"/>
      <c r="DEN16" s="449"/>
      <c r="DEO16" s="449"/>
      <c r="DEP16" s="449"/>
      <c r="DEQ16" s="449"/>
      <c r="DER16" s="449"/>
      <c r="DES16" s="449"/>
      <c r="DET16" s="449"/>
      <c r="DEU16" s="449"/>
      <c r="DEV16" s="449"/>
      <c r="DEW16" s="449"/>
      <c r="DEX16" s="449"/>
      <c r="DEY16" s="449"/>
      <c r="DEZ16" s="449"/>
      <c r="DFA16" s="449"/>
      <c r="DFB16" s="449"/>
      <c r="DFC16" s="449"/>
      <c r="DFD16" s="449"/>
      <c r="DFE16" s="449"/>
      <c r="DFF16" s="449"/>
      <c r="DFG16" s="449"/>
      <c r="DFH16" s="449"/>
      <c r="DFI16" s="449"/>
      <c r="DFJ16" s="449"/>
      <c r="DFK16" s="449"/>
      <c r="DFL16" s="449"/>
      <c r="DFM16" s="449"/>
      <c r="DFN16" s="449"/>
      <c r="DFO16" s="449"/>
      <c r="DFP16" s="449"/>
      <c r="DFQ16" s="449"/>
      <c r="DFR16" s="449"/>
      <c r="DFS16" s="449"/>
      <c r="DFT16" s="449"/>
      <c r="DFU16" s="449"/>
      <c r="DFV16" s="449"/>
      <c r="DFW16" s="449"/>
      <c r="DFX16" s="449"/>
      <c r="DFY16" s="449"/>
      <c r="DFZ16" s="449"/>
      <c r="DGA16" s="449"/>
      <c r="DGB16" s="449"/>
      <c r="DGC16" s="449"/>
      <c r="DGD16" s="449"/>
      <c r="DGE16" s="449"/>
      <c r="DGF16" s="449"/>
      <c r="DGG16" s="449"/>
      <c r="DGH16" s="449"/>
      <c r="DGI16" s="449"/>
      <c r="DGJ16" s="449"/>
      <c r="DGK16" s="449"/>
      <c r="DGL16" s="449"/>
      <c r="DGM16" s="449"/>
      <c r="DGN16" s="449"/>
      <c r="DGO16" s="449"/>
      <c r="DGP16" s="449"/>
      <c r="DGQ16" s="449"/>
      <c r="DGR16" s="449"/>
      <c r="DGS16" s="449"/>
      <c r="DGT16" s="449"/>
      <c r="DGU16" s="449"/>
      <c r="DGV16" s="449"/>
      <c r="DGW16" s="449"/>
      <c r="DGX16" s="449"/>
      <c r="DGY16" s="449"/>
      <c r="DGZ16" s="449"/>
      <c r="DHA16" s="449"/>
      <c r="DHB16" s="449"/>
      <c r="DHC16" s="449"/>
      <c r="DHD16" s="449"/>
      <c r="DHE16" s="449"/>
      <c r="DHF16" s="449"/>
      <c r="DHG16" s="449"/>
      <c r="DHH16" s="449"/>
      <c r="DHI16" s="449"/>
      <c r="DHJ16" s="449"/>
      <c r="DHK16" s="449"/>
      <c r="DHL16" s="449"/>
      <c r="DHM16" s="449"/>
      <c r="DHN16" s="449"/>
      <c r="DHO16" s="449"/>
      <c r="DHP16" s="449"/>
      <c r="DHQ16" s="449"/>
      <c r="DHR16" s="449"/>
      <c r="DHS16" s="449"/>
      <c r="DHT16" s="449"/>
      <c r="DHU16" s="449"/>
      <c r="DHV16" s="449"/>
      <c r="DHW16" s="449"/>
      <c r="DHX16" s="449"/>
      <c r="DHY16" s="449"/>
      <c r="DHZ16" s="449"/>
      <c r="DIA16" s="449"/>
      <c r="DIB16" s="449"/>
      <c r="DIC16" s="449"/>
      <c r="DID16" s="449"/>
      <c r="DIE16" s="449"/>
      <c r="DIF16" s="449"/>
      <c r="DIG16" s="449"/>
      <c r="DIH16" s="449"/>
      <c r="DII16" s="449"/>
      <c r="DIJ16" s="449"/>
      <c r="DIK16" s="449"/>
      <c r="DIL16" s="449"/>
      <c r="DIM16" s="449"/>
      <c r="DIN16" s="449"/>
      <c r="DIO16" s="449"/>
      <c r="DIP16" s="449"/>
      <c r="DIQ16" s="449"/>
      <c r="DIR16" s="449"/>
      <c r="DIS16" s="449"/>
      <c r="DIT16" s="449"/>
      <c r="DIU16" s="449"/>
      <c r="DIV16" s="449"/>
      <c r="DIW16" s="449"/>
      <c r="DIX16" s="449"/>
      <c r="DIY16" s="449"/>
      <c r="DIZ16" s="449"/>
      <c r="DJA16" s="449"/>
      <c r="DJB16" s="449"/>
      <c r="DJC16" s="449"/>
      <c r="DJD16" s="449"/>
      <c r="DJE16" s="449"/>
      <c r="DJF16" s="449"/>
      <c r="DJG16" s="449"/>
      <c r="DJH16" s="449"/>
      <c r="DJI16" s="449"/>
      <c r="DJJ16" s="449"/>
      <c r="DJK16" s="449"/>
      <c r="DJL16" s="449"/>
      <c r="DJM16" s="449"/>
      <c r="DJN16" s="449"/>
      <c r="DJO16" s="449"/>
      <c r="DJP16" s="449"/>
      <c r="DJQ16" s="449"/>
      <c r="DJR16" s="449"/>
      <c r="DJS16" s="449"/>
      <c r="DJT16" s="449"/>
      <c r="DJU16" s="449"/>
      <c r="DJV16" s="449"/>
      <c r="DJW16" s="449"/>
      <c r="DJX16" s="449"/>
      <c r="DJY16" s="449"/>
      <c r="DJZ16" s="449"/>
      <c r="DKA16" s="449"/>
      <c r="DKB16" s="449"/>
      <c r="DKC16" s="449"/>
      <c r="DKD16" s="449"/>
      <c r="DKE16" s="449"/>
      <c r="DKF16" s="449"/>
      <c r="DKG16" s="449"/>
      <c r="DKH16" s="449"/>
      <c r="DKI16" s="449"/>
      <c r="DKJ16" s="449"/>
      <c r="DKK16" s="449"/>
      <c r="DKL16" s="449"/>
      <c r="DKM16" s="449"/>
      <c r="DKN16" s="449"/>
      <c r="DKO16" s="449"/>
      <c r="DKP16" s="449"/>
      <c r="DKQ16" s="449"/>
      <c r="DKR16" s="449"/>
      <c r="DKS16" s="449"/>
      <c r="DKT16" s="449"/>
      <c r="DKU16" s="449"/>
      <c r="DKV16" s="449"/>
      <c r="DKW16" s="449"/>
      <c r="DKX16" s="449"/>
      <c r="DKY16" s="449"/>
      <c r="DKZ16" s="449"/>
      <c r="DLA16" s="449"/>
      <c r="DLB16" s="449"/>
      <c r="DLC16" s="449"/>
      <c r="DLD16" s="449"/>
      <c r="DLE16" s="449"/>
      <c r="DLF16" s="449"/>
      <c r="DLG16" s="449"/>
      <c r="DLH16" s="449"/>
      <c r="DLI16" s="449"/>
      <c r="DLJ16" s="449"/>
      <c r="DLK16" s="449"/>
      <c r="DLL16" s="449"/>
      <c r="DLM16" s="449"/>
      <c r="DLN16" s="449"/>
      <c r="DLO16" s="449"/>
      <c r="DLP16" s="449"/>
      <c r="DLQ16" s="449"/>
      <c r="DLR16" s="449"/>
      <c r="DLS16" s="449"/>
      <c r="DLT16" s="449"/>
      <c r="DLU16" s="449"/>
      <c r="DLV16" s="449"/>
      <c r="DLW16" s="449"/>
      <c r="DLX16" s="449"/>
      <c r="DLY16" s="449"/>
      <c r="DLZ16" s="449"/>
      <c r="DMA16" s="449"/>
      <c r="DMB16" s="449"/>
      <c r="DMC16" s="449"/>
      <c r="DMD16" s="449"/>
      <c r="DME16" s="449"/>
      <c r="DMF16" s="449"/>
      <c r="DMG16" s="449"/>
      <c r="DMH16" s="449"/>
      <c r="DMI16" s="449"/>
      <c r="DMJ16" s="449"/>
      <c r="DMK16" s="449"/>
      <c r="DML16" s="449"/>
      <c r="DMM16" s="449"/>
      <c r="DMN16" s="449"/>
      <c r="DMO16" s="449"/>
      <c r="DMP16" s="449"/>
      <c r="DMQ16" s="449"/>
      <c r="DMR16" s="449"/>
      <c r="DMS16" s="449"/>
      <c r="DMT16" s="449"/>
      <c r="DMU16" s="449"/>
      <c r="DMV16" s="449"/>
      <c r="DMW16" s="449"/>
      <c r="DMX16" s="449"/>
      <c r="DMY16" s="449"/>
      <c r="DMZ16" s="449"/>
      <c r="DNA16" s="449"/>
      <c r="DNB16" s="449"/>
      <c r="DNC16" s="449"/>
      <c r="DND16" s="449"/>
      <c r="DNE16" s="449"/>
      <c r="DNF16" s="449"/>
      <c r="DNG16" s="449"/>
      <c r="DNH16" s="449"/>
      <c r="DNI16" s="449"/>
      <c r="DNJ16" s="449"/>
      <c r="DNK16" s="449"/>
      <c r="DNL16" s="449"/>
      <c r="DNM16" s="449"/>
      <c r="DNN16" s="449"/>
      <c r="DNO16" s="449"/>
      <c r="DNP16" s="449"/>
      <c r="DNQ16" s="449"/>
      <c r="DNR16" s="449"/>
      <c r="DNS16" s="449"/>
      <c r="DNT16" s="449"/>
      <c r="DNU16" s="449"/>
      <c r="DNV16" s="449"/>
      <c r="DNW16" s="449"/>
      <c r="DNX16" s="449"/>
      <c r="DNY16" s="449"/>
      <c r="DNZ16" s="449"/>
      <c r="DOA16" s="449"/>
      <c r="DOB16" s="449"/>
      <c r="DOC16" s="449"/>
      <c r="DOD16" s="449"/>
      <c r="DOE16" s="449"/>
      <c r="DOF16" s="449"/>
      <c r="DOG16" s="449"/>
      <c r="DOH16" s="449"/>
      <c r="DOI16" s="449"/>
      <c r="DOJ16" s="449"/>
      <c r="DOK16" s="449"/>
      <c r="DOL16" s="449"/>
      <c r="DOM16" s="449"/>
      <c r="DON16" s="449"/>
      <c r="DOO16" s="449"/>
      <c r="DOP16" s="449"/>
      <c r="DOQ16" s="449"/>
      <c r="DOR16" s="449"/>
      <c r="DOS16" s="449"/>
      <c r="DOT16" s="449"/>
      <c r="DOU16" s="449"/>
      <c r="DOV16" s="449"/>
      <c r="DOW16" s="449"/>
      <c r="DOX16" s="449"/>
      <c r="DOY16" s="449"/>
      <c r="DOZ16" s="449"/>
      <c r="DPA16" s="449"/>
      <c r="DPB16" s="449"/>
      <c r="DPC16" s="449"/>
      <c r="DPD16" s="449"/>
      <c r="DPE16" s="449"/>
      <c r="DPF16" s="449"/>
      <c r="DPG16" s="449"/>
      <c r="DPH16" s="449"/>
      <c r="DPI16" s="449"/>
      <c r="DPJ16" s="449"/>
      <c r="DPK16" s="449"/>
      <c r="DPL16" s="449"/>
      <c r="DPM16" s="449"/>
      <c r="DPN16" s="449"/>
      <c r="DPO16" s="449"/>
      <c r="DPP16" s="449"/>
      <c r="DPQ16" s="449"/>
      <c r="DPR16" s="449"/>
      <c r="DPS16" s="449"/>
      <c r="DPT16" s="449"/>
      <c r="DPU16" s="449"/>
      <c r="DPV16" s="449"/>
      <c r="DPW16" s="449"/>
      <c r="DPX16" s="449"/>
      <c r="DPY16" s="449"/>
      <c r="DPZ16" s="449"/>
      <c r="DQA16" s="449"/>
      <c r="DQB16" s="449"/>
      <c r="DQC16" s="449"/>
      <c r="DQD16" s="449"/>
      <c r="DQE16" s="449"/>
      <c r="DQF16" s="449"/>
      <c r="DQG16" s="449"/>
      <c r="DQH16" s="449"/>
      <c r="DQI16" s="449"/>
      <c r="DQJ16" s="449"/>
      <c r="DQK16" s="449"/>
      <c r="DQL16" s="449"/>
      <c r="DQM16" s="449"/>
      <c r="DQN16" s="449"/>
      <c r="DQO16" s="449"/>
      <c r="DQP16" s="449"/>
      <c r="DQQ16" s="449"/>
      <c r="DQR16" s="449"/>
      <c r="DQS16" s="449"/>
      <c r="DQT16" s="449"/>
      <c r="DQU16" s="449"/>
      <c r="DQV16" s="449"/>
      <c r="DQW16" s="449"/>
      <c r="DQX16" s="449"/>
      <c r="DQY16" s="449"/>
      <c r="DQZ16" s="449"/>
      <c r="DRA16" s="449"/>
      <c r="DRB16" s="449"/>
      <c r="DRC16" s="449"/>
      <c r="DRD16" s="449"/>
      <c r="DRE16" s="449"/>
      <c r="DRF16" s="449"/>
      <c r="DRG16" s="449"/>
      <c r="DRH16" s="449"/>
      <c r="DRI16" s="449"/>
      <c r="DRJ16" s="449"/>
      <c r="DRK16" s="449"/>
      <c r="DRL16" s="449"/>
      <c r="DRM16" s="449"/>
      <c r="DRN16" s="449"/>
      <c r="DRO16" s="449"/>
      <c r="DRP16" s="449"/>
      <c r="DRQ16" s="449"/>
      <c r="DRR16" s="449"/>
      <c r="DRS16" s="449"/>
      <c r="DRT16" s="449"/>
      <c r="DRU16" s="449"/>
      <c r="DRV16" s="449"/>
      <c r="DRW16" s="449"/>
      <c r="DRX16" s="449"/>
      <c r="DRY16" s="449"/>
      <c r="DRZ16" s="449"/>
      <c r="DSA16" s="449"/>
      <c r="DSB16" s="449"/>
      <c r="DSC16" s="449"/>
      <c r="DSD16" s="449"/>
      <c r="DSE16" s="449"/>
      <c r="DSF16" s="449"/>
      <c r="DSG16" s="449"/>
      <c r="DSH16" s="449"/>
      <c r="DSI16" s="449"/>
      <c r="DSJ16" s="449"/>
      <c r="DSK16" s="449"/>
      <c r="DSL16" s="449"/>
      <c r="DSM16" s="449"/>
      <c r="DSN16" s="449"/>
      <c r="DSO16" s="449"/>
      <c r="DSP16" s="449"/>
      <c r="DSQ16" s="449"/>
      <c r="DSR16" s="449"/>
      <c r="DSS16" s="449"/>
      <c r="DST16" s="449"/>
      <c r="DSU16" s="449"/>
      <c r="DSV16" s="449"/>
      <c r="DSW16" s="449"/>
      <c r="DSX16" s="449"/>
      <c r="DSY16" s="449"/>
      <c r="DSZ16" s="449"/>
      <c r="DTA16" s="449"/>
      <c r="DTB16" s="449"/>
      <c r="DTC16" s="449"/>
      <c r="DTD16" s="449"/>
      <c r="DTE16" s="449"/>
      <c r="DTF16" s="449"/>
      <c r="DTG16" s="449"/>
      <c r="DTH16" s="449"/>
      <c r="DTI16" s="449"/>
      <c r="DTJ16" s="449"/>
      <c r="DTK16" s="449"/>
      <c r="DTL16" s="449"/>
      <c r="DTM16" s="449"/>
      <c r="DTN16" s="449"/>
      <c r="DTO16" s="449"/>
      <c r="DTP16" s="449"/>
      <c r="DTQ16" s="449"/>
      <c r="DTR16" s="449"/>
      <c r="DTS16" s="449"/>
      <c r="DTT16" s="449"/>
      <c r="DTU16" s="449"/>
      <c r="DTV16" s="449"/>
      <c r="DTW16" s="449"/>
      <c r="DTX16" s="449"/>
      <c r="DTY16" s="449"/>
      <c r="DTZ16" s="449"/>
      <c r="DUA16" s="449"/>
      <c r="DUB16" s="449"/>
      <c r="DUC16" s="449"/>
      <c r="DUD16" s="449"/>
      <c r="DUE16" s="449"/>
      <c r="DUF16" s="449"/>
      <c r="DUG16" s="449"/>
      <c r="DUH16" s="449"/>
      <c r="DUI16" s="449"/>
      <c r="DUJ16" s="449"/>
      <c r="DUK16" s="449"/>
      <c r="DUL16" s="449"/>
      <c r="DUM16" s="449"/>
      <c r="DUN16" s="449"/>
      <c r="DUO16" s="449"/>
      <c r="DUP16" s="449"/>
      <c r="DUQ16" s="449"/>
      <c r="DUR16" s="449"/>
      <c r="DUS16" s="449"/>
      <c r="DUT16" s="449"/>
      <c r="DUU16" s="449"/>
      <c r="DUV16" s="449"/>
      <c r="DUW16" s="449"/>
      <c r="DUX16" s="449"/>
      <c r="DUY16" s="449"/>
      <c r="DUZ16" s="449"/>
      <c r="DVA16" s="449"/>
      <c r="DVB16" s="449"/>
      <c r="DVC16" s="449"/>
      <c r="DVD16" s="449"/>
      <c r="DVE16" s="449"/>
      <c r="DVF16" s="449"/>
      <c r="DVG16" s="449"/>
      <c r="DVH16" s="449"/>
      <c r="DVI16" s="449"/>
      <c r="DVJ16" s="449"/>
      <c r="DVK16" s="449"/>
      <c r="DVL16" s="449"/>
      <c r="DVM16" s="449"/>
      <c r="DVN16" s="449"/>
      <c r="DVO16" s="449"/>
      <c r="DVP16" s="449"/>
      <c r="DVQ16" s="449"/>
      <c r="DVR16" s="449"/>
      <c r="DVS16" s="449"/>
      <c r="DVT16" s="449"/>
      <c r="DVU16" s="449"/>
      <c r="DVV16" s="449"/>
      <c r="DVW16" s="449"/>
      <c r="DVX16" s="449"/>
      <c r="DVY16" s="449"/>
      <c r="DVZ16" s="449"/>
      <c r="DWA16" s="449"/>
      <c r="DWB16" s="449"/>
      <c r="DWC16" s="449"/>
      <c r="DWD16" s="449"/>
      <c r="DWE16" s="449"/>
      <c r="DWF16" s="449"/>
      <c r="DWG16" s="449"/>
      <c r="DWH16" s="449"/>
      <c r="DWI16" s="449"/>
      <c r="DWJ16" s="449"/>
      <c r="DWK16" s="449"/>
      <c r="DWL16" s="449"/>
      <c r="DWM16" s="449"/>
      <c r="DWN16" s="449"/>
      <c r="DWO16" s="449"/>
      <c r="DWP16" s="449"/>
      <c r="DWQ16" s="449"/>
      <c r="DWR16" s="449"/>
      <c r="DWS16" s="449"/>
      <c r="DWT16" s="449"/>
      <c r="DWU16" s="449"/>
      <c r="DWV16" s="449"/>
      <c r="DWW16" s="449"/>
      <c r="DWX16" s="449"/>
      <c r="DWY16" s="449"/>
      <c r="DWZ16" s="449"/>
      <c r="DXA16" s="449"/>
      <c r="DXB16" s="449"/>
      <c r="DXC16" s="449"/>
      <c r="DXD16" s="449"/>
      <c r="DXE16" s="449"/>
      <c r="DXF16" s="449"/>
      <c r="DXG16" s="449"/>
      <c r="DXH16" s="449"/>
      <c r="DXI16" s="449"/>
      <c r="DXJ16" s="449"/>
      <c r="DXK16" s="449"/>
      <c r="DXL16" s="449"/>
      <c r="DXM16" s="449"/>
      <c r="DXN16" s="449"/>
      <c r="DXO16" s="449"/>
      <c r="DXP16" s="449"/>
      <c r="DXQ16" s="449"/>
      <c r="DXR16" s="449"/>
      <c r="DXS16" s="449"/>
      <c r="DXT16" s="449"/>
      <c r="DXU16" s="449"/>
      <c r="DXV16" s="449"/>
      <c r="DXW16" s="449"/>
      <c r="DXX16" s="449"/>
      <c r="DXY16" s="449"/>
      <c r="DXZ16" s="449"/>
      <c r="DYA16" s="449"/>
      <c r="DYB16" s="449"/>
      <c r="DYC16" s="449"/>
      <c r="DYD16" s="449"/>
      <c r="DYE16" s="449"/>
      <c r="DYF16" s="449"/>
      <c r="DYG16" s="449"/>
      <c r="DYH16" s="449"/>
      <c r="DYI16" s="449"/>
      <c r="DYJ16" s="449"/>
      <c r="DYK16" s="449"/>
      <c r="DYL16" s="449"/>
      <c r="DYM16" s="449"/>
      <c r="DYN16" s="449"/>
      <c r="DYO16" s="449"/>
      <c r="DYP16" s="449"/>
      <c r="DYQ16" s="449"/>
      <c r="DYR16" s="449"/>
      <c r="DYS16" s="449"/>
      <c r="DYT16" s="449"/>
      <c r="DYU16" s="449"/>
      <c r="DYV16" s="449"/>
      <c r="DYW16" s="449"/>
      <c r="DYX16" s="449"/>
      <c r="DYY16" s="449"/>
      <c r="DYZ16" s="449"/>
      <c r="DZA16" s="449"/>
      <c r="DZB16" s="449"/>
      <c r="DZC16" s="449"/>
      <c r="DZD16" s="449"/>
      <c r="DZE16" s="449"/>
      <c r="DZF16" s="449"/>
      <c r="DZG16" s="449"/>
      <c r="DZH16" s="449"/>
      <c r="DZI16" s="449"/>
      <c r="DZJ16" s="449"/>
      <c r="DZK16" s="449"/>
      <c r="DZL16" s="449"/>
      <c r="DZM16" s="449"/>
      <c r="DZN16" s="449"/>
      <c r="DZO16" s="449"/>
      <c r="DZP16" s="449"/>
      <c r="DZQ16" s="449"/>
      <c r="DZR16" s="449"/>
      <c r="DZS16" s="449"/>
      <c r="DZT16" s="449"/>
      <c r="DZU16" s="449"/>
      <c r="DZV16" s="449"/>
      <c r="DZW16" s="449"/>
      <c r="DZX16" s="449"/>
      <c r="DZY16" s="449"/>
      <c r="DZZ16" s="449"/>
      <c r="EAA16" s="449"/>
      <c r="EAB16" s="449"/>
      <c r="EAC16" s="449"/>
      <c r="EAD16" s="449"/>
      <c r="EAE16" s="449"/>
      <c r="EAF16" s="449"/>
      <c r="EAG16" s="449"/>
      <c r="EAH16" s="449"/>
      <c r="EAI16" s="449"/>
      <c r="EAJ16" s="449"/>
      <c r="EAK16" s="449"/>
      <c r="EAL16" s="449"/>
      <c r="EAM16" s="449"/>
      <c r="EAN16" s="449"/>
      <c r="EAO16" s="449"/>
      <c r="EAP16" s="449"/>
      <c r="EAQ16" s="449"/>
      <c r="EAR16" s="449"/>
      <c r="EAS16" s="449"/>
      <c r="EAT16" s="449"/>
      <c r="EAU16" s="449"/>
      <c r="EAV16" s="449"/>
      <c r="EAW16" s="449"/>
      <c r="EAX16" s="449"/>
      <c r="EAY16" s="449"/>
      <c r="EAZ16" s="449"/>
      <c r="EBA16" s="449"/>
      <c r="EBB16" s="449"/>
      <c r="EBC16" s="449"/>
      <c r="EBD16" s="449"/>
      <c r="EBE16" s="449"/>
      <c r="EBF16" s="449"/>
      <c r="EBG16" s="449"/>
      <c r="EBH16" s="449"/>
      <c r="EBI16" s="449"/>
      <c r="EBJ16" s="449"/>
      <c r="EBK16" s="449"/>
      <c r="EBL16" s="449"/>
      <c r="EBM16" s="449"/>
      <c r="EBN16" s="449"/>
      <c r="EBO16" s="449"/>
      <c r="EBP16" s="449"/>
      <c r="EBQ16" s="449"/>
      <c r="EBR16" s="449"/>
      <c r="EBS16" s="449"/>
      <c r="EBT16" s="449"/>
      <c r="EBU16" s="449"/>
      <c r="EBV16" s="449"/>
      <c r="EBW16" s="449"/>
      <c r="EBX16" s="449"/>
      <c r="EBY16" s="449"/>
      <c r="EBZ16" s="449"/>
      <c r="ECA16" s="449"/>
      <c r="ECB16" s="449"/>
      <c r="ECC16" s="449"/>
      <c r="ECD16" s="449"/>
      <c r="ECE16" s="449"/>
      <c r="ECF16" s="449"/>
      <c r="ECG16" s="449"/>
      <c r="ECH16" s="449"/>
      <c r="ECI16" s="449"/>
      <c r="ECJ16" s="449"/>
      <c r="ECK16" s="449"/>
      <c r="ECL16" s="449"/>
      <c r="ECM16" s="449"/>
      <c r="ECN16" s="449"/>
      <c r="ECO16" s="449"/>
      <c r="ECP16" s="449"/>
      <c r="ECQ16" s="449"/>
      <c r="ECR16" s="449"/>
      <c r="ECS16" s="449"/>
      <c r="ECT16" s="449"/>
      <c r="ECU16" s="449"/>
      <c r="ECV16" s="449"/>
      <c r="ECW16" s="449"/>
      <c r="ECX16" s="449"/>
      <c r="ECY16" s="449"/>
      <c r="ECZ16" s="449"/>
      <c r="EDA16" s="449"/>
      <c r="EDB16" s="449"/>
      <c r="EDC16" s="449"/>
      <c r="EDD16" s="449"/>
      <c r="EDE16" s="449"/>
      <c r="EDF16" s="449"/>
      <c r="EDG16" s="449"/>
      <c r="EDH16" s="449"/>
      <c r="EDI16" s="449"/>
      <c r="EDJ16" s="449"/>
      <c r="EDK16" s="449"/>
      <c r="EDL16" s="449"/>
      <c r="EDM16" s="449"/>
      <c r="EDN16" s="449"/>
      <c r="EDO16" s="449"/>
      <c r="EDP16" s="449"/>
      <c r="EDQ16" s="449"/>
      <c r="EDR16" s="449"/>
      <c r="EDS16" s="449"/>
      <c r="EDT16" s="449"/>
      <c r="EDU16" s="449"/>
      <c r="EDV16" s="449"/>
      <c r="EDW16" s="449"/>
      <c r="EDX16" s="449"/>
      <c r="EDY16" s="449"/>
      <c r="EDZ16" s="449"/>
      <c r="EEA16" s="449"/>
      <c r="EEB16" s="449"/>
      <c r="EEC16" s="449"/>
      <c r="EED16" s="449"/>
      <c r="EEE16" s="449"/>
      <c r="EEF16" s="449"/>
      <c r="EEG16" s="449"/>
      <c r="EEH16" s="449"/>
      <c r="EEI16" s="449"/>
      <c r="EEJ16" s="449"/>
      <c r="EEK16" s="449"/>
      <c r="EEL16" s="449"/>
      <c r="EEM16" s="449"/>
      <c r="EEN16" s="449"/>
      <c r="EEO16" s="449"/>
      <c r="EEP16" s="449"/>
      <c r="EEQ16" s="449"/>
      <c r="EER16" s="449"/>
      <c r="EES16" s="449"/>
      <c r="EET16" s="449"/>
      <c r="EEU16" s="449"/>
      <c r="EEV16" s="449"/>
      <c r="EEW16" s="449"/>
      <c r="EEX16" s="449"/>
      <c r="EEY16" s="449"/>
      <c r="EEZ16" s="449"/>
      <c r="EFA16" s="449"/>
      <c r="EFB16" s="449"/>
      <c r="EFC16" s="449"/>
      <c r="EFD16" s="449"/>
      <c r="EFE16" s="449"/>
      <c r="EFF16" s="449"/>
      <c r="EFG16" s="449"/>
      <c r="EFH16" s="449"/>
      <c r="EFI16" s="449"/>
      <c r="EFJ16" s="449"/>
      <c r="EFK16" s="449"/>
      <c r="EFL16" s="449"/>
      <c r="EFM16" s="449"/>
      <c r="EFN16" s="449"/>
      <c r="EFO16" s="449"/>
      <c r="EFP16" s="449"/>
      <c r="EFQ16" s="449"/>
      <c r="EFR16" s="449"/>
      <c r="EFS16" s="449"/>
      <c r="EFT16" s="449"/>
      <c r="EFU16" s="449"/>
      <c r="EFV16" s="449"/>
      <c r="EFW16" s="449"/>
      <c r="EFX16" s="449"/>
      <c r="EFY16" s="449"/>
      <c r="EFZ16" s="449"/>
      <c r="EGA16" s="449"/>
      <c r="EGB16" s="449"/>
      <c r="EGC16" s="449"/>
      <c r="EGD16" s="449"/>
      <c r="EGE16" s="449"/>
      <c r="EGF16" s="449"/>
      <c r="EGG16" s="449"/>
      <c r="EGH16" s="449"/>
      <c r="EGI16" s="449"/>
      <c r="EGJ16" s="449"/>
      <c r="EGK16" s="449"/>
      <c r="EGL16" s="449"/>
      <c r="EGM16" s="449"/>
      <c r="EGN16" s="449"/>
      <c r="EGO16" s="449"/>
      <c r="EGP16" s="449"/>
      <c r="EGQ16" s="449"/>
      <c r="EGR16" s="449"/>
      <c r="EGS16" s="449"/>
      <c r="EGT16" s="449"/>
      <c r="EGU16" s="449"/>
      <c r="EGV16" s="449"/>
      <c r="EGW16" s="449"/>
      <c r="EGX16" s="449"/>
      <c r="EGY16" s="449"/>
      <c r="EGZ16" s="449"/>
      <c r="EHA16" s="449"/>
      <c r="EHB16" s="449"/>
      <c r="EHC16" s="449"/>
      <c r="EHD16" s="449"/>
      <c r="EHE16" s="449"/>
      <c r="EHF16" s="449"/>
      <c r="EHG16" s="449"/>
      <c r="EHH16" s="449"/>
      <c r="EHI16" s="449"/>
      <c r="EHJ16" s="449"/>
      <c r="EHK16" s="449"/>
      <c r="EHL16" s="449"/>
      <c r="EHM16" s="449"/>
      <c r="EHN16" s="449"/>
      <c r="EHO16" s="449"/>
      <c r="EHP16" s="449"/>
      <c r="EHQ16" s="449"/>
      <c r="EHR16" s="449"/>
      <c r="EHS16" s="449"/>
      <c r="EHT16" s="449"/>
      <c r="EHU16" s="449"/>
      <c r="EHV16" s="449"/>
      <c r="EHW16" s="449"/>
      <c r="EHX16" s="449"/>
      <c r="EHY16" s="449"/>
      <c r="EHZ16" s="449"/>
      <c r="EIA16" s="449"/>
      <c r="EIB16" s="449"/>
      <c r="EIC16" s="449"/>
      <c r="EID16" s="449"/>
      <c r="EIE16" s="449"/>
      <c r="EIF16" s="449"/>
      <c r="EIG16" s="449"/>
      <c r="EIH16" s="449"/>
      <c r="EII16" s="449"/>
      <c r="EIJ16" s="449"/>
      <c r="EIK16" s="449"/>
      <c r="EIL16" s="449"/>
      <c r="EIM16" s="449"/>
      <c r="EIN16" s="449"/>
      <c r="EIO16" s="449"/>
      <c r="EIP16" s="449"/>
      <c r="EIQ16" s="449"/>
      <c r="EIR16" s="449"/>
      <c r="EIS16" s="449"/>
      <c r="EIT16" s="449"/>
      <c r="EIU16" s="449"/>
      <c r="EIV16" s="449"/>
      <c r="EIW16" s="449"/>
      <c r="EIX16" s="449"/>
      <c r="EIY16" s="449"/>
      <c r="EIZ16" s="449"/>
      <c r="EJA16" s="449"/>
      <c r="EJB16" s="449"/>
      <c r="EJC16" s="449"/>
      <c r="EJD16" s="449"/>
      <c r="EJE16" s="449"/>
      <c r="EJF16" s="449"/>
      <c r="EJG16" s="449"/>
      <c r="EJH16" s="449"/>
      <c r="EJI16" s="449"/>
      <c r="EJJ16" s="449"/>
      <c r="EJK16" s="449"/>
      <c r="EJL16" s="449"/>
      <c r="EJM16" s="449"/>
      <c r="EJN16" s="449"/>
      <c r="EJO16" s="449"/>
      <c r="EJP16" s="449"/>
      <c r="EJQ16" s="449"/>
      <c r="EJR16" s="449"/>
      <c r="EJS16" s="449"/>
      <c r="EJT16" s="449"/>
      <c r="EJU16" s="449"/>
      <c r="EJV16" s="449"/>
      <c r="EJW16" s="449"/>
      <c r="EJX16" s="449"/>
      <c r="EJY16" s="449"/>
      <c r="EJZ16" s="449"/>
      <c r="EKA16" s="449"/>
      <c r="EKB16" s="449"/>
      <c r="EKC16" s="449"/>
      <c r="EKD16" s="449"/>
      <c r="EKE16" s="449"/>
      <c r="EKF16" s="449"/>
      <c r="EKG16" s="449"/>
      <c r="EKH16" s="449"/>
      <c r="EKI16" s="449"/>
      <c r="EKJ16" s="449"/>
      <c r="EKK16" s="449"/>
      <c r="EKL16" s="449"/>
      <c r="EKM16" s="449"/>
      <c r="EKN16" s="449"/>
      <c r="EKO16" s="449"/>
      <c r="EKP16" s="449"/>
      <c r="EKQ16" s="449"/>
      <c r="EKR16" s="449"/>
      <c r="EKS16" s="449"/>
      <c r="EKT16" s="449"/>
      <c r="EKU16" s="449"/>
      <c r="EKV16" s="449"/>
      <c r="EKW16" s="449"/>
      <c r="EKX16" s="449"/>
      <c r="EKY16" s="449"/>
      <c r="EKZ16" s="449"/>
      <c r="ELA16" s="449"/>
      <c r="ELB16" s="449"/>
      <c r="ELC16" s="449"/>
      <c r="ELD16" s="449"/>
      <c r="ELE16" s="449"/>
      <c r="ELF16" s="449"/>
      <c r="ELG16" s="449"/>
      <c r="ELH16" s="449"/>
      <c r="ELI16" s="449"/>
      <c r="ELJ16" s="449"/>
      <c r="ELK16" s="449"/>
      <c r="ELL16" s="449"/>
      <c r="ELM16" s="449"/>
      <c r="ELN16" s="449"/>
      <c r="ELO16" s="449"/>
      <c r="ELP16" s="449"/>
      <c r="ELQ16" s="449"/>
      <c r="ELR16" s="449"/>
      <c r="ELS16" s="449"/>
      <c r="ELT16" s="449"/>
      <c r="ELU16" s="449"/>
      <c r="ELV16" s="449"/>
      <c r="ELW16" s="449"/>
      <c r="ELX16" s="449"/>
      <c r="ELY16" s="449"/>
      <c r="ELZ16" s="449"/>
      <c r="EMA16" s="449"/>
      <c r="EMB16" s="449"/>
      <c r="EMC16" s="449"/>
      <c r="EMD16" s="449"/>
      <c r="EME16" s="449"/>
      <c r="EMF16" s="449"/>
      <c r="EMG16" s="449"/>
      <c r="EMH16" s="449"/>
      <c r="EMI16" s="449"/>
      <c r="EMJ16" s="449"/>
      <c r="EMK16" s="449"/>
      <c r="EML16" s="449"/>
      <c r="EMM16" s="449"/>
      <c r="EMN16" s="449"/>
      <c r="EMO16" s="449"/>
      <c r="EMP16" s="449"/>
      <c r="EMQ16" s="449"/>
      <c r="EMR16" s="449"/>
      <c r="EMS16" s="449"/>
      <c r="EMT16" s="449"/>
      <c r="EMU16" s="449"/>
      <c r="EMV16" s="449"/>
      <c r="EMW16" s="449"/>
      <c r="EMX16" s="449"/>
      <c r="EMY16" s="449"/>
      <c r="EMZ16" s="449"/>
      <c r="ENA16" s="449"/>
      <c r="ENB16" s="449"/>
      <c r="ENC16" s="449"/>
      <c r="END16" s="449"/>
      <c r="ENE16" s="449"/>
      <c r="ENF16" s="449"/>
      <c r="ENG16" s="449"/>
      <c r="ENH16" s="449"/>
      <c r="ENI16" s="449"/>
      <c r="ENJ16" s="449"/>
      <c r="ENK16" s="449"/>
      <c r="ENL16" s="449"/>
      <c r="ENM16" s="449"/>
      <c r="ENN16" s="449"/>
      <c r="ENO16" s="449"/>
      <c r="ENP16" s="449"/>
      <c r="ENQ16" s="449"/>
      <c r="ENR16" s="449"/>
      <c r="ENS16" s="449"/>
      <c r="ENT16" s="449"/>
      <c r="ENU16" s="449"/>
      <c r="ENV16" s="449"/>
      <c r="ENW16" s="449"/>
      <c r="ENX16" s="449"/>
      <c r="ENY16" s="449"/>
      <c r="ENZ16" s="449"/>
      <c r="EOA16" s="449"/>
      <c r="EOB16" s="449"/>
      <c r="EOC16" s="449"/>
      <c r="EOD16" s="449"/>
      <c r="EOE16" s="449"/>
      <c r="EOF16" s="449"/>
      <c r="EOG16" s="449"/>
      <c r="EOH16" s="449"/>
      <c r="EOI16" s="449"/>
      <c r="EOJ16" s="449"/>
      <c r="EOK16" s="449"/>
      <c r="EOL16" s="449"/>
      <c r="EOM16" s="449"/>
      <c r="EON16" s="449"/>
      <c r="EOO16" s="449"/>
      <c r="EOP16" s="449"/>
      <c r="EOQ16" s="449"/>
      <c r="EOR16" s="449"/>
      <c r="EOS16" s="449"/>
      <c r="EOT16" s="449"/>
      <c r="EOU16" s="449"/>
      <c r="EOV16" s="449"/>
      <c r="EOW16" s="449"/>
      <c r="EOX16" s="449"/>
      <c r="EOY16" s="449"/>
      <c r="EOZ16" s="449"/>
      <c r="EPA16" s="449"/>
      <c r="EPB16" s="449"/>
      <c r="EPC16" s="449"/>
      <c r="EPD16" s="449"/>
      <c r="EPE16" s="449"/>
      <c r="EPF16" s="449"/>
      <c r="EPG16" s="449"/>
      <c r="EPH16" s="449"/>
      <c r="EPI16" s="449"/>
      <c r="EPJ16" s="449"/>
      <c r="EPK16" s="449"/>
      <c r="EPL16" s="449"/>
      <c r="EPM16" s="449"/>
      <c r="EPN16" s="449"/>
      <c r="EPO16" s="449"/>
      <c r="EPP16" s="449"/>
      <c r="EPQ16" s="449"/>
      <c r="EPR16" s="449"/>
      <c r="EPS16" s="449"/>
      <c r="EPT16" s="449"/>
      <c r="EPU16" s="449"/>
      <c r="EPV16" s="449"/>
      <c r="EPW16" s="449"/>
      <c r="EPX16" s="449"/>
      <c r="EPY16" s="449"/>
      <c r="EPZ16" s="449"/>
      <c r="EQA16" s="449"/>
      <c r="EQB16" s="449"/>
      <c r="EQC16" s="449"/>
      <c r="EQD16" s="449"/>
      <c r="EQE16" s="449"/>
      <c r="EQF16" s="449"/>
      <c r="EQG16" s="449"/>
      <c r="EQH16" s="449"/>
      <c r="EQI16" s="449"/>
      <c r="EQJ16" s="449"/>
      <c r="EQK16" s="449"/>
      <c r="EQL16" s="449"/>
      <c r="EQM16" s="449"/>
      <c r="EQN16" s="449"/>
      <c r="EQO16" s="449"/>
      <c r="EQP16" s="449"/>
      <c r="EQQ16" s="449"/>
      <c r="EQR16" s="449"/>
      <c r="EQS16" s="449"/>
      <c r="EQT16" s="449"/>
      <c r="EQU16" s="449"/>
      <c r="EQV16" s="449"/>
      <c r="EQW16" s="449"/>
      <c r="EQX16" s="449"/>
      <c r="EQY16" s="449"/>
      <c r="EQZ16" s="449"/>
      <c r="ERA16" s="449"/>
      <c r="ERB16" s="449"/>
      <c r="ERC16" s="449"/>
      <c r="ERD16" s="449"/>
      <c r="ERE16" s="449"/>
      <c r="ERF16" s="449"/>
      <c r="ERG16" s="449"/>
      <c r="ERH16" s="449"/>
      <c r="ERI16" s="449"/>
      <c r="ERJ16" s="449"/>
      <c r="ERK16" s="449"/>
      <c r="ERL16" s="449"/>
      <c r="ERM16" s="449"/>
      <c r="ERN16" s="449"/>
      <c r="ERO16" s="449"/>
      <c r="ERP16" s="449"/>
      <c r="ERQ16" s="449"/>
      <c r="ERR16" s="449"/>
      <c r="ERS16" s="449"/>
      <c r="ERT16" s="449"/>
      <c r="ERU16" s="449"/>
      <c r="ERV16" s="449"/>
      <c r="ERW16" s="449"/>
      <c r="ERX16" s="449"/>
      <c r="ERY16" s="449"/>
      <c r="ERZ16" s="449"/>
      <c r="ESA16" s="449"/>
      <c r="ESB16" s="449"/>
      <c r="ESC16" s="449"/>
      <c r="ESD16" s="449"/>
      <c r="ESE16" s="449"/>
      <c r="ESF16" s="449"/>
      <c r="ESG16" s="449"/>
      <c r="ESH16" s="449"/>
      <c r="ESI16" s="449"/>
      <c r="ESJ16" s="449"/>
      <c r="ESK16" s="449"/>
      <c r="ESL16" s="449"/>
      <c r="ESM16" s="449"/>
      <c r="ESN16" s="449"/>
      <c r="ESO16" s="449"/>
      <c r="ESP16" s="449"/>
      <c r="ESQ16" s="449"/>
      <c r="ESR16" s="449"/>
      <c r="ESS16" s="449"/>
      <c r="EST16" s="449"/>
      <c r="ESU16" s="449"/>
      <c r="ESV16" s="449"/>
      <c r="ESW16" s="449"/>
      <c r="ESX16" s="449"/>
      <c r="ESY16" s="449"/>
      <c r="ESZ16" s="449"/>
      <c r="ETA16" s="449"/>
      <c r="ETB16" s="449"/>
      <c r="ETC16" s="449"/>
      <c r="ETD16" s="449"/>
      <c r="ETE16" s="449"/>
      <c r="ETF16" s="449"/>
      <c r="ETG16" s="449"/>
      <c r="ETH16" s="449"/>
      <c r="ETI16" s="449"/>
      <c r="ETJ16" s="449"/>
      <c r="ETK16" s="449"/>
      <c r="ETL16" s="449"/>
      <c r="ETM16" s="449"/>
      <c r="ETN16" s="449"/>
      <c r="ETO16" s="449"/>
      <c r="ETP16" s="449"/>
      <c r="ETQ16" s="449"/>
      <c r="ETR16" s="449"/>
      <c r="ETS16" s="449"/>
      <c r="ETT16" s="449"/>
      <c r="ETU16" s="449"/>
      <c r="ETV16" s="449"/>
      <c r="ETW16" s="449"/>
      <c r="ETX16" s="449"/>
      <c r="ETY16" s="449"/>
      <c r="ETZ16" s="449"/>
      <c r="EUA16" s="449"/>
      <c r="EUB16" s="449"/>
      <c r="EUC16" s="449"/>
      <c r="EUD16" s="449"/>
      <c r="EUE16" s="449"/>
      <c r="EUF16" s="449"/>
      <c r="EUG16" s="449"/>
      <c r="EUH16" s="449"/>
      <c r="EUI16" s="449"/>
      <c r="EUJ16" s="449"/>
      <c r="EUK16" s="449"/>
      <c r="EUL16" s="449"/>
      <c r="EUM16" s="449"/>
      <c r="EUN16" s="449"/>
      <c r="EUO16" s="449"/>
      <c r="EUP16" s="449"/>
      <c r="EUQ16" s="449"/>
      <c r="EUR16" s="449"/>
      <c r="EUS16" s="449"/>
      <c r="EUT16" s="449"/>
      <c r="EUU16" s="449"/>
      <c r="EUV16" s="449"/>
      <c r="EUW16" s="449"/>
      <c r="EUX16" s="449"/>
      <c r="EUY16" s="449"/>
      <c r="EUZ16" s="449"/>
      <c r="EVA16" s="449"/>
      <c r="EVB16" s="449"/>
      <c r="EVC16" s="449"/>
      <c r="EVD16" s="449"/>
      <c r="EVE16" s="449"/>
      <c r="EVF16" s="449"/>
      <c r="EVG16" s="449"/>
      <c r="EVH16" s="449"/>
      <c r="EVI16" s="449"/>
      <c r="EVJ16" s="449"/>
      <c r="EVK16" s="449"/>
      <c r="EVL16" s="449"/>
      <c r="EVM16" s="449"/>
      <c r="EVN16" s="449"/>
      <c r="EVO16" s="449"/>
      <c r="EVP16" s="449"/>
      <c r="EVQ16" s="449"/>
      <c r="EVR16" s="449"/>
      <c r="EVS16" s="449"/>
      <c r="EVT16" s="449"/>
      <c r="EVU16" s="449"/>
      <c r="EVV16" s="449"/>
      <c r="EVW16" s="449"/>
      <c r="EVX16" s="449"/>
      <c r="EVY16" s="449"/>
      <c r="EVZ16" s="449"/>
      <c r="EWA16" s="449"/>
      <c r="EWB16" s="449"/>
      <c r="EWC16" s="449"/>
      <c r="EWD16" s="449"/>
      <c r="EWE16" s="449"/>
      <c r="EWF16" s="449"/>
      <c r="EWG16" s="449"/>
      <c r="EWH16" s="449"/>
      <c r="EWI16" s="449"/>
      <c r="EWJ16" s="449"/>
      <c r="EWK16" s="449"/>
      <c r="EWL16" s="449"/>
      <c r="EWM16" s="449"/>
      <c r="EWN16" s="449"/>
      <c r="EWO16" s="449"/>
      <c r="EWP16" s="449"/>
      <c r="EWQ16" s="449"/>
      <c r="EWR16" s="449"/>
      <c r="EWS16" s="449"/>
      <c r="EWT16" s="449"/>
      <c r="EWU16" s="449"/>
      <c r="EWV16" s="449"/>
      <c r="EWW16" s="449"/>
      <c r="EWX16" s="449"/>
      <c r="EWY16" s="449"/>
      <c r="EWZ16" s="449"/>
      <c r="EXA16" s="449"/>
      <c r="EXB16" s="449"/>
      <c r="EXC16" s="449"/>
      <c r="EXD16" s="449"/>
      <c r="EXE16" s="449"/>
      <c r="EXF16" s="449"/>
      <c r="EXG16" s="449"/>
      <c r="EXH16" s="449"/>
      <c r="EXI16" s="449"/>
      <c r="EXJ16" s="449"/>
      <c r="EXK16" s="449"/>
      <c r="EXL16" s="449"/>
      <c r="EXM16" s="449"/>
      <c r="EXN16" s="449"/>
      <c r="EXO16" s="449"/>
      <c r="EXP16" s="449"/>
      <c r="EXQ16" s="449"/>
      <c r="EXR16" s="449"/>
      <c r="EXS16" s="449"/>
      <c r="EXT16" s="449"/>
      <c r="EXU16" s="449"/>
      <c r="EXV16" s="449"/>
      <c r="EXW16" s="449"/>
      <c r="EXX16" s="449"/>
      <c r="EXY16" s="449"/>
      <c r="EXZ16" s="449"/>
      <c r="EYA16" s="449"/>
      <c r="EYB16" s="449"/>
      <c r="EYC16" s="449"/>
      <c r="EYD16" s="449"/>
      <c r="EYE16" s="449"/>
      <c r="EYF16" s="449"/>
      <c r="EYG16" s="449"/>
      <c r="EYH16" s="449"/>
      <c r="EYI16" s="449"/>
      <c r="EYJ16" s="449"/>
      <c r="EYK16" s="449"/>
      <c r="EYL16" s="449"/>
      <c r="EYM16" s="449"/>
      <c r="EYN16" s="449"/>
      <c r="EYO16" s="449"/>
      <c r="EYP16" s="449"/>
      <c r="EYQ16" s="449"/>
      <c r="EYR16" s="449"/>
      <c r="EYS16" s="449"/>
      <c r="EYT16" s="449"/>
      <c r="EYU16" s="449"/>
      <c r="EYV16" s="449"/>
      <c r="EYW16" s="449"/>
      <c r="EYX16" s="449"/>
      <c r="EYY16" s="449"/>
      <c r="EYZ16" s="449"/>
      <c r="EZA16" s="449"/>
      <c r="EZB16" s="449"/>
      <c r="EZC16" s="449"/>
      <c r="EZD16" s="449"/>
      <c r="EZE16" s="449"/>
      <c r="EZF16" s="449"/>
      <c r="EZG16" s="449"/>
      <c r="EZH16" s="449"/>
      <c r="EZI16" s="449"/>
      <c r="EZJ16" s="449"/>
      <c r="EZK16" s="449"/>
      <c r="EZL16" s="449"/>
      <c r="EZM16" s="449"/>
      <c r="EZN16" s="449"/>
      <c r="EZO16" s="449"/>
      <c r="EZP16" s="449"/>
      <c r="EZQ16" s="449"/>
      <c r="EZR16" s="449"/>
      <c r="EZS16" s="449"/>
      <c r="EZT16" s="449"/>
      <c r="EZU16" s="449"/>
      <c r="EZV16" s="449"/>
      <c r="EZW16" s="449"/>
      <c r="EZX16" s="449"/>
      <c r="EZY16" s="449"/>
      <c r="EZZ16" s="449"/>
      <c r="FAA16" s="449"/>
      <c r="FAB16" s="449"/>
      <c r="FAC16" s="449"/>
      <c r="FAD16" s="449"/>
      <c r="FAE16" s="449"/>
      <c r="FAF16" s="449"/>
      <c r="FAG16" s="449"/>
      <c r="FAH16" s="449"/>
      <c r="FAI16" s="449"/>
      <c r="FAJ16" s="449"/>
      <c r="FAK16" s="449"/>
      <c r="FAL16" s="449"/>
      <c r="FAM16" s="449"/>
      <c r="FAN16" s="449"/>
      <c r="FAO16" s="449"/>
      <c r="FAP16" s="449"/>
      <c r="FAQ16" s="449"/>
      <c r="FAR16" s="449"/>
      <c r="FAS16" s="449"/>
      <c r="FAT16" s="449"/>
      <c r="FAU16" s="449"/>
      <c r="FAV16" s="449"/>
      <c r="FAW16" s="449"/>
      <c r="FAX16" s="449"/>
      <c r="FAY16" s="449"/>
      <c r="FAZ16" s="449"/>
      <c r="FBA16" s="449"/>
      <c r="FBB16" s="449"/>
      <c r="FBC16" s="449"/>
      <c r="FBD16" s="449"/>
      <c r="FBE16" s="449"/>
      <c r="FBF16" s="449"/>
      <c r="FBG16" s="449"/>
      <c r="FBH16" s="449"/>
      <c r="FBI16" s="449"/>
      <c r="FBJ16" s="449"/>
      <c r="FBK16" s="449"/>
      <c r="FBL16" s="449"/>
      <c r="FBM16" s="449"/>
      <c r="FBN16" s="449"/>
      <c r="FBO16" s="449"/>
      <c r="FBP16" s="449"/>
      <c r="FBQ16" s="449"/>
      <c r="FBR16" s="449"/>
      <c r="FBS16" s="449"/>
      <c r="FBT16" s="449"/>
      <c r="FBU16" s="449"/>
      <c r="FBV16" s="449"/>
      <c r="FBW16" s="449"/>
      <c r="FBX16" s="449"/>
      <c r="FBY16" s="449"/>
      <c r="FBZ16" s="449"/>
      <c r="FCA16" s="449"/>
      <c r="FCB16" s="449"/>
      <c r="FCC16" s="449"/>
      <c r="FCD16" s="449"/>
      <c r="FCE16" s="449"/>
      <c r="FCF16" s="449"/>
      <c r="FCG16" s="449"/>
      <c r="FCH16" s="449"/>
      <c r="FCI16" s="449"/>
      <c r="FCJ16" s="449"/>
      <c r="FCK16" s="449"/>
      <c r="FCL16" s="449"/>
      <c r="FCM16" s="449"/>
      <c r="FCN16" s="449"/>
      <c r="FCO16" s="449"/>
      <c r="FCP16" s="449"/>
      <c r="FCQ16" s="449"/>
      <c r="FCR16" s="449"/>
      <c r="FCS16" s="449"/>
      <c r="FCT16" s="449"/>
      <c r="FCU16" s="449"/>
      <c r="FCV16" s="449"/>
      <c r="FCW16" s="449"/>
      <c r="FCX16" s="449"/>
      <c r="FCY16" s="449"/>
      <c r="FCZ16" s="449"/>
      <c r="FDA16" s="449"/>
      <c r="FDB16" s="449"/>
      <c r="FDC16" s="449"/>
      <c r="FDD16" s="449"/>
      <c r="FDE16" s="449"/>
      <c r="FDF16" s="449"/>
      <c r="FDG16" s="449"/>
      <c r="FDH16" s="449"/>
      <c r="FDI16" s="449"/>
      <c r="FDJ16" s="449"/>
      <c r="FDK16" s="449"/>
      <c r="FDL16" s="449"/>
      <c r="FDM16" s="449"/>
      <c r="FDN16" s="449"/>
      <c r="FDO16" s="449"/>
      <c r="FDP16" s="449"/>
      <c r="FDQ16" s="449"/>
      <c r="FDR16" s="449"/>
      <c r="FDS16" s="449"/>
      <c r="FDT16" s="449"/>
      <c r="FDU16" s="449"/>
      <c r="FDV16" s="449"/>
      <c r="FDW16" s="449"/>
      <c r="FDX16" s="449"/>
      <c r="FDY16" s="449"/>
      <c r="FDZ16" s="449"/>
      <c r="FEA16" s="449"/>
      <c r="FEB16" s="449"/>
      <c r="FEC16" s="449"/>
      <c r="FED16" s="449"/>
      <c r="FEE16" s="449"/>
      <c r="FEF16" s="449"/>
      <c r="FEG16" s="449"/>
      <c r="FEH16" s="449"/>
      <c r="FEI16" s="449"/>
      <c r="FEJ16" s="449"/>
      <c r="FEK16" s="449"/>
      <c r="FEL16" s="449"/>
      <c r="FEM16" s="449"/>
      <c r="FEN16" s="449"/>
      <c r="FEO16" s="449"/>
      <c r="FEP16" s="449"/>
      <c r="FEQ16" s="449"/>
      <c r="FER16" s="449"/>
      <c r="FES16" s="449"/>
      <c r="FET16" s="449"/>
      <c r="FEU16" s="449"/>
      <c r="FEV16" s="449"/>
      <c r="FEW16" s="449"/>
      <c r="FEX16" s="449"/>
      <c r="FEY16" s="449"/>
      <c r="FEZ16" s="449"/>
      <c r="FFA16" s="449"/>
      <c r="FFB16" s="449"/>
      <c r="FFC16" s="449"/>
      <c r="FFD16" s="449"/>
      <c r="FFE16" s="449"/>
      <c r="FFF16" s="449"/>
      <c r="FFG16" s="449"/>
      <c r="FFH16" s="449"/>
      <c r="FFI16" s="449"/>
      <c r="FFJ16" s="449"/>
      <c r="FFK16" s="449"/>
      <c r="FFL16" s="449"/>
      <c r="FFM16" s="449"/>
      <c r="FFN16" s="449"/>
      <c r="FFO16" s="449"/>
      <c r="FFP16" s="449"/>
      <c r="FFQ16" s="449"/>
      <c r="FFR16" s="449"/>
      <c r="FFS16" s="449"/>
      <c r="FFT16" s="449"/>
      <c r="FFU16" s="449"/>
      <c r="FFV16" s="449"/>
      <c r="FFW16" s="449"/>
      <c r="FFX16" s="449"/>
      <c r="FFY16" s="449"/>
      <c r="FFZ16" s="449"/>
      <c r="FGA16" s="449"/>
      <c r="FGB16" s="449"/>
      <c r="FGC16" s="449"/>
      <c r="FGD16" s="449"/>
      <c r="FGE16" s="449"/>
      <c r="FGF16" s="449"/>
      <c r="FGG16" s="449"/>
      <c r="FGH16" s="449"/>
      <c r="FGI16" s="449"/>
      <c r="FGJ16" s="449"/>
      <c r="FGK16" s="449"/>
      <c r="FGL16" s="449"/>
      <c r="FGM16" s="449"/>
      <c r="FGN16" s="449"/>
      <c r="FGO16" s="449"/>
      <c r="FGP16" s="449"/>
      <c r="FGQ16" s="449"/>
      <c r="FGR16" s="449"/>
      <c r="FGS16" s="449"/>
      <c r="FGT16" s="449"/>
      <c r="FGU16" s="449"/>
      <c r="FGV16" s="449"/>
      <c r="FGW16" s="449"/>
      <c r="FGX16" s="449"/>
      <c r="FGY16" s="449"/>
      <c r="FGZ16" s="449"/>
      <c r="FHA16" s="449"/>
      <c r="FHB16" s="449"/>
      <c r="FHC16" s="449"/>
      <c r="FHD16" s="449"/>
      <c r="FHE16" s="449"/>
      <c r="FHF16" s="449"/>
      <c r="FHG16" s="449"/>
      <c r="FHH16" s="449"/>
      <c r="FHI16" s="449"/>
      <c r="FHJ16" s="449"/>
      <c r="FHK16" s="449"/>
      <c r="FHL16" s="449"/>
      <c r="FHM16" s="449"/>
      <c r="FHN16" s="449"/>
      <c r="FHO16" s="449"/>
      <c r="FHP16" s="449"/>
      <c r="FHQ16" s="449"/>
      <c r="FHR16" s="449"/>
      <c r="FHS16" s="449"/>
      <c r="FHT16" s="449"/>
      <c r="FHU16" s="449"/>
      <c r="FHV16" s="449"/>
      <c r="FHW16" s="449"/>
      <c r="FHX16" s="449"/>
      <c r="FHY16" s="449"/>
      <c r="FHZ16" s="449"/>
      <c r="FIA16" s="449"/>
      <c r="FIB16" s="449"/>
      <c r="FIC16" s="449"/>
      <c r="FID16" s="449"/>
      <c r="FIE16" s="449"/>
      <c r="FIF16" s="449"/>
      <c r="FIG16" s="449"/>
      <c r="FIH16" s="449"/>
      <c r="FII16" s="449"/>
      <c r="FIJ16" s="449"/>
      <c r="FIK16" s="449"/>
      <c r="FIL16" s="449"/>
      <c r="FIM16" s="449"/>
      <c r="FIN16" s="449"/>
      <c r="FIO16" s="449"/>
      <c r="FIP16" s="449"/>
      <c r="FIQ16" s="449"/>
      <c r="FIR16" s="449"/>
      <c r="FIS16" s="449"/>
      <c r="FIT16" s="449"/>
      <c r="FIU16" s="449"/>
      <c r="FIV16" s="449"/>
      <c r="FIW16" s="449"/>
      <c r="FIX16" s="449"/>
      <c r="FIY16" s="449"/>
      <c r="FIZ16" s="449"/>
      <c r="FJA16" s="449"/>
      <c r="FJB16" s="449"/>
      <c r="FJC16" s="449"/>
      <c r="FJD16" s="449"/>
      <c r="FJE16" s="449"/>
      <c r="FJF16" s="449"/>
      <c r="FJG16" s="449"/>
      <c r="FJH16" s="449"/>
      <c r="FJI16" s="449"/>
      <c r="FJJ16" s="449"/>
      <c r="FJK16" s="449"/>
      <c r="FJL16" s="449"/>
      <c r="FJM16" s="449"/>
      <c r="FJN16" s="449"/>
      <c r="FJO16" s="449"/>
      <c r="FJP16" s="449"/>
      <c r="FJQ16" s="449"/>
      <c r="FJR16" s="449"/>
      <c r="FJS16" s="449"/>
      <c r="FJT16" s="449"/>
      <c r="FJU16" s="449"/>
      <c r="FJV16" s="449"/>
      <c r="FJW16" s="449"/>
      <c r="FJX16" s="449"/>
      <c r="FJY16" s="449"/>
      <c r="FJZ16" s="449"/>
      <c r="FKA16" s="449"/>
      <c r="FKB16" s="449"/>
      <c r="FKC16" s="449"/>
      <c r="FKD16" s="449"/>
      <c r="FKE16" s="449"/>
      <c r="FKF16" s="449"/>
      <c r="FKG16" s="449"/>
      <c r="FKH16" s="449"/>
      <c r="FKI16" s="449"/>
      <c r="FKJ16" s="449"/>
      <c r="FKK16" s="449"/>
      <c r="FKL16" s="449"/>
      <c r="FKM16" s="449"/>
      <c r="FKN16" s="449"/>
      <c r="FKO16" s="449"/>
      <c r="FKP16" s="449"/>
      <c r="FKQ16" s="449"/>
      <c r="FKR16" s="449"/>
      <c r="FKS16" s="449"/>
      <c r="FKT16" s="449"/>
      <c r="FKU16" s="449"/>
      <c r="FKV16" s="449"/>
      <c r="FKW16" s="449"/>
      <c r="FKX16" s="449"/>
      <c r="FKY16" s="449"/>
      <c r="FKZ16" s="449"/>
      <c r="FLA16" s="449"/>
      <c r="FLB16" s="449"/>
      <c r="FLC16" s="449"/>
      <c r="FLD16" s="449"/>
      <c r="FLE16" s="449"/>
      <c r="FLF16" s="449"/>
      <c r="FLG16" s="449"/>
      <c r="FLH16" s="449"/>
      <c r="FLI16" s="449"/>
      <c r="FLJ16" s="449"/>
      <c r="FLK16" s="449"/>
      <c r="FLL16" s="449"/>
      <c r="FLM16" s="449"/>
      <c r="FLN16" s="449"/>
      <c r="FLO16" s="449"/>
      <c r="FLP16" s="449"/>
      <c r="FLQ16" s="449"/>
      <c r="FLR16" s="449"/>
      <c r="FLS16" s="449"/>
      <c r="FLT16" s="449"/>
      <c r="FLU16" s="449"/>
      <c r="FLV16" s="449"/>
      <c r="FLW16" s="449"/>
      <c r="FLX16" s="449"/>
      <c r="FLY16" s="449"/>
      <c r="FLZ16" s="449"/>
      <c r="FMA16" s="449"/>
      <c r="FMB16" s="449"/>
      <c r="FMC16" s="449"/>
      <c r="FMD16" s="449"/>
      <c r="FME16" s="449"/>
      <c r="FMF16" s="449"/>
      <c r="FMG16" s="449"/>
      <c r="FMH16" s="449"/>
      <c r="FMI16" s="449"/>
      <c r="FMJ16" s="449"/>
      <c r="FMK16" s="449"/>
      <c r="FML16" s="449"/>
      <c r="FMM16" s="449"/>
      <c r="FMN16" s="449"/>
      <c r="FMO16" s="449"/>
      <c r="FMP16" s="449"/>
      <c r="FMQ16" s="449"/>
      <c r="FMR16" s="449"/>
      <c r="FMS16" s="449"/>
      <c r="FMT16" s="449"/>
      <c r="FMU16" s="449"/>
      <c r="FMV16" s="449"/>
      <c r="FMW16" s="449"/>
      <c r="FMX16" s="449"/>
      <c r="FMY16" s="449"/>
      <c r="FMZ16" s="449"/>
      <c r="FNA16" s="449"/>
      <c r="FNB16" s="449"/>
      <c r="FNC16" s="449"/>
      <c r="FND16" s="449"/>
      <c r="FNE16" s="449"/>
      <c r="FNF16" s="449"/>
      <c r="FNG16" s="449"/>
      <c r="FNH16" s="449"/>
      <c r="FNI16" s="449"/>
      <c r="FNJ16" s="449"/>
      <c r="FNK16" s="449"/>
      <c r="FNL16" s="449"/>
      <c r="FNM16" s="449"/>
      <c r="FNN16" s="449"/>
      <c r="FNO16" s="449"/>
      <c r="FNP16" s="449"/>
      <c r="FNQ16" s="449"/>
      <c r="FNR16" s="449"/>
      <c r="FNS16" s="449"/>
      <c r="FNT16" s="449"/>
      <c r="FNU16" s="449"/>
      <c r="FNV16" s="449"/>
      <c r="FNW16" s="449"/>
      <c r="FNX16" s="449"/>
      <c r="FNY16" s="449"/>
      <c r="FNZ16" s="449"/>
      <c r="FOA16" s="449"/>
      <c r="FOB16" s="449"/>
      <c r="FOC16" s="449"/>
      <c r="FOD16" s="449"/>
      <c r="FOE16" s="449"/>
      <c r="FOF16" s="449"/>
      <c r="FOG16" s="449"/>
      <c r="FOH16" s="449"/>
      <c r="FOI16" s="449"/>
      <c r="FOJ16" s="449"/>
      <c r="FOK16" s="449"/>
      <c r="FOL16" s="449"/>
      <c r="FOM16" s="449"/>
      <c r="FON16" s="449"/>
      <c r="FOO16" s="449"/>
      <c r="FOP16" s="449"/>
      <c r="FOQ16" s="449"/>
      <c r="FOR16" s="449"/>
      <c r="FOS16" s="449"/>
      <c r="FOT16" s="449"/>
      <c r="FOU16" s="449"/>
      <c r="FOV16" s="449"/>
      <c r="FOW16" s="449"/>
      <c r="FOX16" s="449"/>
      <c r="FOY16" s="449"/>
      <c r="FOZ16" s="449"/>
      <c r="FPA16" s="449"/>
      <c r="FPB16" s="449"/>
      <c r="FPC16" s="449"/>
      <c r="FPD16" s="449"/>
      <c r="FPE16" s="449"/>
      <c r="FPF16" s="449"/>
      <c r="FPG16" s="449"/>
      <c r="FPH16" s="449"/>
      <c r="FPI16" s="449"/>
      <c r="FPJ16" s="449"/>
      <c r="FPK16" s="449"/>
      <c r="FPL16" s="449"/>
      <c r="FPM16" s="449"/>
      <c r="FPN16" s="449"/>
      <c r="FPO16" s="449"/>
      <c r="FPP16" s="449"/>
      <c r="FPQ16" s="449"/>
      <c r="FPR16" s="449"/>
      <c r="FPS16" s="449"/>
      <c r="FPT16" s="449"/>
      <c r="FPU16" s="449"/>
      <c r="FPV16" s="449"/>
      <c r="FPW16" s="449"/>
      <c r="FPX16" s="449"/>
      <c r="FPY16" s="449"/>
      <c r="FPZ16" s="449"/>
      <c r="FQA16" s="449"/>
      <c r="FQB16" s="449"/>
      <c r="FQC16" s="449"/>
      <c r="FQD16" s="449"/>
      <c r="FQE16" s="449"/>
      <c r="FQF16" s="449"/>
      <c r="FQG16" s="449"/>
      <c r="FQH16" s="449"/>
      <c r="FQI16" s="449"/>
      <c r="FQJ16" s="449"/>
      <c r="FQK16" s="449"/>
      <c r="FQL16" s="449"/>
      <c r="FQM16" s="449"/>
      <c r="FQN16" s="449"/>
      <c r="FQO16" s="449"/>
      <c r="FQP16" s="449"/>
      <c r="FQQ16" s="449"/>
      <c r="FQR16" s="449"/>
      <c r="FQS16" s="449"/>
      <c r="FQT16" s="449"/>
      <c r="FQU16" s="449"/>
      <c r="FQV16" s="449"/>
      <c r="FQW16" s="449"/>
      <c r="FQX16" s="449"/>
      <c r="FQY16" s="449"/>
      <c r="FQZ16" s="449"/>
      <c r="FRA16" s="449"/>
      <c r="FRB16" s="449"/>
      <c r="FRC16" s="449"/>
      <c r="FRD16" s="449"/>
      <c r="FRE16" s="449"/>
      <c r="FRF16" s="449"/>
      <c r="FRG16" s="449"/>
      <c r="FRH16" s="449"/>
      <c r="FRI16" s="449"/>
      <c r="FRJ16" s="449"/>
      <c r="FRK16" s="449"/>
      <c r="FRL16" s="449"/>
      <c r="FRM16" s="449"/>
      <c r="FRN16" s="449"/>
      <c r="FRO16" s="449"/>
      <c r="FRP16" s="449"/>
      <c r="FRQ16" s="449"/>
      <c r="FRR16" s="449"/>
      <c r="FRS16" s="449"/>
      <c r="FRT16" s="449"/>
      <c r="FRU16" s="449"/>
      <c r="FRV16" s="449"/>
      <c r="FRW16" s="449"/>
      <c r="FRX16" s="449"/>
      <c r="FRY16" s="449"/>
      <c r="FRZ16" s="449"/>
      <c r="FSA16" s="449"/>
      <c r="FSB16" s="449"/>
      <c r="FSC16" s="449"/>
      <c r="FSD16" s="449"/>
      <c r="FSE16" s="449"/>
      <c r="FSF16" s="449"/>
      <c r="FSG16" s="449"/>
      <c r="FSH16" s="449"/>
      <c r="FSI16" s="449"/>
      <c r="FSJ16" s="449"/>
      <c r="FSK16" s="449"/>
      <c r="FSL16" s="449"/>
      <c r="FSM16" s="449"/>
      <c r="FSN16" s="449"/>
      <c r="FSO16" s="449"/>
      <c r="FSP16" s="449"/>
      <c r="FSQ16" s="449"/>
      <c r="FSR16" s="449"/>
      <c r="FSS16" s="449"/>
      <c r="FST16" s="449"/>
      <c r="FSU16" s="449"/>
      <c r="FSV16" s="449"/>
      <c r="FSW16" s="449"/>
      <c r="FSX16" s="449"/>
      <c r="FSY16" s="449"/>
      <c r="FSZ16" s="449"/>
      <c r="FTA16" s="449"/>
      <c r="FTB16" s="449"/>
      <c r="FTC16" s="449"/>
      <c r="FTD16" s="449"/>
      <c r="FTE16" s="449"/>
      <c r="FTF16" s="449"/>
      <c r="FTG16" s="449"/>
      <c r="FTH16" s="449"/>
      <c r="FTI16" s="449"/>
      <c r="FTJ16" s="449"/>
      <c r="FTK16" s="449"/>
      <c r="FTL16" s="449"/>
      <c r="FTM16" s="449"/>
      <c r="FTN16" s="449"/>
      <c r="FTO16" s="449"/>
      <c r="FTP16" s="449"/>
      <c r="FTQ16" s="449"/>
      <c r="FTR16" s="449"/>
      <c r="FTS16" s="449"/>
      <c r="FTT16" s="449"/>
      <c r="FTU16" s="449"/>
      <c r="FTV16" s="449"/>
      <c r="FTW16" s="449"/>
      <c r="FTX16" s="449"/>
      <c r="FTY16" s="449"/>
      <c r="FTZ16" s="449"/>
      <c r="FUA16" s="449"/>
      <c r="FUB16" s="449"/>
      <c r="FUC16" s="449"/>
      <c r="FUD16" s="449"/>
      <c r="FUE16" s="449"/>
      <c r="FUF16" s="449"/>
      <c r="FUG16" s="449"/>
      <c r="FUH16" s="449"/>
      <c r="FUI16" s="449"/>
      <c r="FUJ16" s="449"/>
      <c r="FUK16" s="449"/>
      <c r="FUL16" s="449"/>
      <c r="FUM16" s="449"/>
      <c r="FUN16" s="449"/>
      <c r="FUO16" s="449"/>
      <c r="FUP16" s="449"/>
      <c r="FUQ16" s="449"/>
      <c r="FUR16" s="449"/>
      <c r="FUS16" s="449"/>
      <c r="FUT16" s="449"/>
      <c r="FUU16" s="449"/>
      <c r="FUV16" s="449"/>
      <c r="FUW16" s="449"/>
      <c r="FUX16" s="449"/>
      <c r="FUY16" s="449"/>
      <c r="FUZ16" s="449"/>
      <c r="FVA16" s="449"/>
      <c r="FVB16" s="449"/>
      <c r="FVC16" s="449"/>
      <c r="FVD16" s="449"/>
      <c r="FVE16" s="449"/>
      <c r="FVF16" s="449"/>
      <c r="FVG16" s="449"/>
      <c r="FVH16" s="449"/>
      <c r="FVI16" s="449"/>
      <c r="FVJ16" s="449"/>
      <c r="FVK16" s="449"/>
      <c r="FVL16" s="449"/>
      <c r="FVM16" s="449"/>
      <c r="FVN16" s="449"/>
      <c r="FVO16" s="449"/>
      <c r="FVP16" s="449"/>
      <c r="FVQ16" s="449"/>
      <c r="FVR16" s="449"/>
      <c r="FVS16" s="449"/>
      <c r="FVT16" s="449"/>
      <c r="FVU16" s="449"/>
      <c r="FVV16" s="449"/>
      <c r="FVW16" s="449"/>
      <c r="FVX16" s="449"/>
      <c r="FVY16" s="449"/>
      <c r="FVZ16" s="449"/>
      <c r="FWA16" s="449"/>
      <c r="FWB16" s="449"/>
      <c r="FWC16" s="449"/>
      <c r="FWD16" s="449"/>
      <c r="FWE16" s="449"/>
      <c r="FWF16" s="449"/>
      <c r="FWG16" s="449"/>
      <c r="FWH16" s="449"/>
      <c r="FWI16" s="449"/>
      <c r="FWJ16" s="449"/>
      <c r="FWK16" s="449"/>
      <c r="FWL16" s="449"/>
      <c r="FWM16" s="449"/>
      <c r="FWN16" s="449"/>
      <c r="FWO16" s="449"/>
      <c r="FWP16" s="449"/>
      <c r="FWQ16" s="449"/>
      <c r="FWR16" s="449"/>
      <c r="FWS16" s="449"/>
      <c r="FWT16" s="449"/>
      <c r="FWU16" s="449"/>
      <c r="FWV16" s="449"/>
      <c r="FWW16" s="449"/>
      <c r="FWX16" s="449"/>
      <c r="FWY16" s="449"/>
      <c r="FWZ16" s="449"/>
      <c r="FXA16" s="449"/>
      <c r="FXB16" s="449"/>
      <c r="FXC16" s="449"/>
      <c r="FXD16" s="449"/>
      <c r="FXE16" s="449"/>
      <c r="FXF16" s="449"/>
      <c r="FXG16" s="449"/>
      <c r="FXH16" s="449"/>
      <c r="FXI16" s="449"/>
      <c r="FXJ16" s="449"/>
      <c r="FXK16" s="449"/>
      <c r="FXL16" s="449"/>
      <c r="FXM16" s="449"/>
      <c r="FXN16" s="449"/>
      <c r="FXO16" s="449"/>
      <c r="FXP16" s="449"/>
      <c r="FXQ16" s="449"/>
      <c r="FXR16" s="449"/>
      <c r="FXS16" s="449"/>
      <c r="FXT16" s="449"/>
      <c r="FXU16" s="449"/>
      <c r="FXV16" s="449"/>
      <c r="FXW16" s="449"/>
      <c r="FXX16" s="449"/>
      <c r="FXY16" s="449"/>
      <c r="FXZ16" s="449"/>
      <c r="FYA16" s="449"/>
      <c r="FYB16" s="449"/>
      <c r="FYC16" s="449"/>
      <c r="FYD16" s="449"/>
      <c r="FYE16" s="449"/>
      <c r="FYF16" s="449"/>
      <c r="FYG16" s="449"/>
      <c r="FYH16" s="449"/>
      <c r="FYI16" s="449"/>
      <c r="FYJ16" s="449"/>
      <c r="FYK16" s="449"/>
      <c r="FYL16" s="449"/>
      <c r="FYM16" s="449"/>
      <c r="FYN16" s="449"/>
      <c r="FYO16" s="449"/>
      <c r="FYP16" s="449"/>
      <c r="FYQ16" s="449"/>
      <c r="FYR16" s="449"/>
      <c r="FYS16" s="449"/>
      <c r="FYT16" s="449"/>
      <c r="FYU16" s="449"/>
      <c r="FYV16" s="449"/>
      <c r="FYW16" s="449"/>
      <c r="FYX16" s="449"/>
      <c r="FYY16" s="449"/>
      <c r="FYZ16" s="449"/>
      <c r="FZA16" s="449"/>
      <c r="FZB16" s="449"/>
      <c r="FZC16" s="449"/>
      <c r="FZD16" s="449"/>
      <c r="FZE16" s="449"/>
      <c r="FZF16" s="449"/>
      <c r="FZG16" s="449"/>
      <c r="FZH16" s="449"/>
      <c r="FZI16" s="449"/>
      <c r="FZJ16" s="449"/>
      <c r="FZK16" s="449"/>
      <c r="FZL16" s="449"/>
      <c r="FZM16" s="449"/>
      <c r="FZN16" s="449"/>
      <c r="FZO16" s="449"/>
      <c r="FZP16" s="449"/>
      <c r="FZQ16" s="449"/>
      <c r="FZR16" s="449"/>
      <c r="FZS16" s="449"/>
      <c r="FZT16" s="449"/>
      <c r="FZU16" s="449"/>
      <c r="FZV16" s="449"/>
      <c r="FZW16" s="449"/>
      <c r="FZX16" s="449"/>
      <c r="FZY16" s="449"/>
      <c r="FZZ16" s="449"/>
      <c r="GAA16" s="449"/>
      <c r="GAB16" s="449"/>
      <c r="GAC16" s="449"/>
      <c r="GAD16" s="449"/>
      <c r="GAE16" s="449"/>
      <c r="GAF16" s="449"/>
      <c r="GAG16" s="449"/>
      <c r="GAH16" s="449"/>
      <c r="GAI16" s="449"/>
      <c r="GAJ16" s="449"/>
      <c r="GAK16" s="449"/>
      <c r="GAL16" s="449"/>
      <c r="GAM16" s="449"/>
      <c r="GAN16" s="449"/>
      <c r="GAO16" s="449"/>
      <c r="GAP16" s="449"/>
      <c r="GAQ16" s="449"/>
      <c r="GAR16" s="449"/>
      <c r="GAS16" s="449"/>
      <c r="GAT16" s="449"/>
      <c r="GAU16" s="449"/>
      <c r="GAV16" s="449"/>
      <c r="GAW16" s="449"/>
      <c r="GAX16" s="449"/>
      <c r="GAY16" s="449"/>
      <c r="GAZ16" s="449"/>
      <c r="GBA16" s="449"/>
      <c r="GBB16" s="449"/>
      <c r="GBC16" s="449"/>
      <c r="GBD16" s="449"/>
      <c r="GBE16" s="449"/>
      <c r="GBF16" s="449"/>
      <c r="GBG16" s="449"/>
      <c r="GBH16" s="449"/>
      <c r="GBI16" s="449"/>
      <c r="GBJ16" s="449"/>
      <c r="GBK16" s="449"/>
      <c r="GBL16" s="449"/>
      <c r="GBM16" s="449"/>
      <c r="GBN16" s="449"/>
      <c r="GBO16" s="449"/>
      <c r="GBP16" s="449"/>
      <c r="GBQ16" s="449"/>
      <c r="GBR16" s="449"/>
      <c r="GBS16" s="449"/>
      <c r="GBT16" s="449"/>
      <c r="GBU16" s="449"/>
      <c r="GBV16" s="449"/>
      <c r="GBW16" s="449"/>
      <c r="GBX16" s="449"/>
      <c r="GBY16" s="449"/>
      <c r="GBZ16" s="449"/>
      <c r="GCA16" s="449"/>
      <c r="GCB16" s="449"/>
      <c r="GCC16" s="449"/>
      <c r="GCD16" s="449"/>
      <c r="GCE16" s="449"/>
      <c r="GCF16" s="449"/>
      <c r="GCG16" s="449"/>
      <c r="GCH16" s="449"/>
      <c r="GCI16" s="449"/>
      <c r="GCJ16" s="449"/>
      <c r="GCK16" s="449"/>
      <c r="GCL16" s="449"/>
      <c r="GCM16" s="449"/>
      <c r="GCN16" s="449"/>
      <c r="GCO16" s="449"/>
      <c r="GCP16" s="449"/>
      <c r="GCQ16" s="449"/>
      <c r="GCR16" s="449"/>
      <c r="GCS16" s="449"/>
      <c r="GCT16" s="449"/>
      <c r="GCU16" s="449"/>
      <c r="GCV16" s="449"/>
      <c r="GCW16" s="449"/>
      <c r="GCX16" s="449"/>
      <c r="GCY16" s="449"/>
      <c r="GCZ16" s="449"/>
      <c r="GDA16" s="449"/>
      <c r="GDB16" s="449"/>
      <c r="GDC16" s="449"/>
      <c r="GDD16" s="449"/>
      <c r="GDE16" s="449"/>
      <c r="GDF16" s="449"/>
      <c r="GDG16" s="449"/>
      <c r="GDH16" s="449"/>
      <c r="GDI16" s="449"/>
      <c r="GDJ16" s="449"/>
      <c r="GDK16" s="449"/>
      <c r="GDL16" s="449"/>
      <c r="GDM16" s="449"/>
      <c r="GDN16" s="449"/>
      <c r="GDO16" s="449"/>
      <c r="GDP16" s="449"/>
      <c r="GDQ16" s="449"/>
      <c r="GDR16" s="449"/>
      <c r="GDS16" s="449"/>
      <c r="GDT16" s="449"/>
      <c r="GDU16" s="449"/>
      <c r="GDV16" s="449"/>
      <c r="GDW16" s="449"/>
      <c r="GDX16" s="449"/>
      <c r="GDY16" s="449"/>
      <c r="GDZ16" s="449"/>
      <c r="GEA16" s="449"/>
      <c r="GEB16" s="449"/>
      <c r="GEC16" s="449"/>
      <c r="GED16" s="449"/>
      <c r="GEE16" s="449"/>
      <c r="GEF16" s="449"/>
      <c r="GEG16" s="449"/>
      <c r="GEH16" s="449"/>
      <c r="GEI16" s="449"/>
      <c r="GEJ16" s="449"/>
      <c r="GEK16" s="449"/>
      <c r="GEL16" s="449"/>
      <c r="GEM16" s="449"/>
      <c r="GEN16" s="449"/>
      <c r="GEO16" s="449"/>
      <c r="GEP16" s="449"/>
      <c r="GEQ16" s="449"/>
      <c r="GER16" s="449"/>
      <c r="GES16" s="449"/>
      <c r="GET16" s="449"/>
      <c r="GEU16" s="449"/>
      <c r="GEV16" s="449"/>
      <c r="GEW16" s="449"/>
      <c r="GEX16" s="449"/>
      <c r="GEY16" s="449"/>
      <c r="GEZ16" s="449"/>
      <c r="GFA16" s="449"/>
      <c r="GFB16" s="449"/>
      <c r="GFC16" s="449"/>
      <c r="GFD16" s="449"/>
      <c r="GFE16" s="449"/>
      <c r="GFF16" s="449"/>
      <c r="GFG16" s="449"/>
      <c r="GFH16" s="449"/>
      <c r="GFI16" s="449"/>
      <c r="GFJ16" s="449"/>
      <c r="GFK16" s="449"/>
      <c r="GFL16" s="449"/>
      <c r="GFM16" s="449"/>
      <c r="GFN16" s="449"/>
      <c r="GFO16" s="449"/>
      <c r="GFP16" s="449"/>
      <c r="GFQ16" s="449"/>
      <c r="GFR16" s="449"/>
      <c r="GFS16" s="449"/>
      <c r="GFT16" s="449"/>
      <c r="GFU16" s="449"/>
      <c r="GFV16" s="449"/>
      <c r="GFW16" s="449"/>
      <c r="GFX16" s="449"/>
      <c r="GFY16" s="449"/>
      <c r="GFZ16" s="449"/>
      <c r="GGA16" s="449"/>
      <c r="GGB16" s="449"/>
      <c r="GGC16" s="449"/>
      <c r="GGD16" s="449"/>
      <c r="GGE16" s="449"/>
      <c r="GGF16" s="449"/>
      <c r="GGG16" s="449"/>
      <c r="GGH16" s="449"/>
      <c r="GGI16" s="449"/>
      <c r="GGJ16" s="449"/>
      <c r="GGK16" s="449"/>
      <c r="GGL16" s="449"/>
      <c r="GGM16" s="449"/>
      <c r="GGN16" s="449"/>
      <c r="GGO16" s="449"/>
      <c r="GGP16" s="449"/>
      <c r="GGQ16" s="449"/>
      <c r="GGR16" s="449"/>
      <c r="GGS16" s="449"/>
      <c r="GGT16" s="449"/>
      <c r="GGU16" s="449"/>
      <c r="GGV16" s="449"/>
      <c r="GGW16" s="449"/>
      <c r="GGX16" s="449"/>
      <c r="GGY16" s="449"/>
      <c r="GGZ16" s="449"/>
      <c r="GHA16" s="449"/>
      <c r="GHB16" s="449"/>
      <c r="GHC16" s="449"/>
      <c r="GHD16" s="449"/>
      <c r="GHE16" s="449"/>
      <c r="GHF16" s="449"/>
      <c r="GHG16" s="449"/>
      <c r="GHH16" s="449"/>
      <c r="GHI16" s="449"/>
      <c r="GHJ16" s="449"/>
      <c r="GHK16" s="449"/>
      <c r="GHL16" s="449"/>
      <c r="GHM16" s="449"/>
      <c r="GHN16" s="449"/>
      <c r="GHO16" s="449"/>
      <c r="GHP16" s="449"/>
      <c r="GHQ16" s="449"/>
      <c r="GHR16" s="449"/>
      <c r="GHS16" s="449"/>
      <c r="GHT16" s="449"/>
      <c r="GHU16" s="449"/>
      <c r="GHV16" s="449"/>
      <c r="GHW16" s="449"/>
      <c r="GHX16" s="449"/>
      <c r="GHY16" s="449"/>
      <c r="GHZ16" s="449"/>
      <c r="GIA16" s="449"/>
      <c r="GIB16" s="449"/>
      <c r="GIC16" s="449"/>
      <c r="GID16" s="449"/>
      <c r="GIE16" s="449"/>
      <c r="GIF16" s="449"/>
      <c r="GIG16" s="449"/>
      <c r="GIH16" s="449"/>
      <c r="GII16" s="449"/>
      <c r="GIJ16" s="449"/>
      <c r="GIK16" s="449"/>
      <c r="GIL16" s="449"/>
      <c r="GIM16" s="449"/>
      <c r="GIN16" s="449"/>
      <c r="GIO16" s="449"/>
      <c r="GIP16" s="449"/>
      <c r="GIQ16" s="449"/>
      <c r="GIR16" s="449"/>
      <c r="GIS16" s="449"/>
      <c r="GIT16" s="449"/>
      <c r="GIU16" s="449"/>
      <c r="GIV16" s="449"/>
      <c r="GIW16" s="449"/>
      <c r="GIX16" s="449"/>
      <c r="GIY16" s="449"/>
      <c r="GIZ16" s="449"/>
      <c r="GJA16" s="449"/>
      <c r="GJB16" s="449"/>
      <c r="GJC16" s="449"/>
      <c r="GJD16" s="449"/>
      <c r="GJE16" s="449"/>
      <c r="GJF16" s="449"/>
      <c r="GJG16" s="449"/>
      <c r="GJH16" s="449"/>
      <c r="GJI16" s="449"/>
      <c r="GJJ16" s="449"/>
      <c r="GJK16" s="449"/>
      <c r="GJL16" s="449"/>
      <c r="GJM16" s="449"/>
      <c r="GJN16" s="449"/>
      <c r="GJO16" s="449"/>
      <c r="GJP16" s="449"/>
      <c r="GJQ16" s="449"/>
      <c r="GJR16" s="449"/>
      <c r="GJS16" s="449"/>
      <c r="GJT16" s="449"/>
      <c r="GJU16" s="449"/>
      <c r="GJV16" s="449"/>
      <c r="GJW16" s="449"/>
      <c r="GJX16" s="449"/>
      <c r="GJY16" s="449"/>
      <c r="GJZ16" s="449"/>
      <c r="GKA16" s="449"/>
      <c r="GKB16" s="449"/>
      <c r="GKC16" s="449"/>
      <c r="GKD16" s="449"/>
      <c r="GKE16" s="449"/>
      <c r="GKF16" s="449"/>
      <c r="GKG16" s="449"/>
      <c r="GKH16" s="449"/>
      <c r="GKI16" s="449"/>
      <c r="GKJ16" s="449"/>
      <c r="GKK16" s="449"/>
      <c r="GKL16" s="449"/>
      <c r="GKM16" s="449"/>
      <c r="GKN16" s="449"/>
      <c r="GKO16" s="449"/>
      <c r="GKP16" s="449"/>
      <c r="GKQ16" s="449"/>
      <c r="GKR16" s="449"/>
      <c r="GKS16" s="449"/>
      <c r="GKT16" s="449"/>
      <c r="GKU16" s="449"/>
      <c r="GKV16" s="449"/>
      <c r="GKW16" s="449"/>
      <c r="GKX16" s="449"/>
      <c r="GKY16" s="449"/>
      <c r="GKZ16" s="449"/>
      <c r="GLA16" s="449"/>
      <c r="GLB16" s="449"/>
      <c r="GLC16" s="449"/>
      <c r="GLD16" s="449"/>
      <c r="GLE16" s="449"/>
      <c r="GLF16" s="449"/>
      <c r="GLG16" s="449"/>
      <c r="GLH16" s="449"/>
      <c r="GLI16" s="449"/>
      <c r="GLJ16" s="449"/>
      <c r="GLK16" s="449"/>
      <c r="GLL16" s="449"/>
      <c r="GLM16" s="449"/>
      <c r="GLN16" s="449"/>
      <c r="GLO16" s="449"/>
      <c r="GLP16" s="449"/>
      <c r="GLQ16" s="449"/>
      <c r="GLR16" s="449"/>
      <c r="GLS16" s="449"/>
      <c r="GLT16" s="449"/>
      <c r="GLU16" s="449"/>
      <c r="GLV16" s="449"/>
      <c r="GLW16" s="449"/>
      <c r="GLX16" s="449"/>
      <c r="GLY16" s="449"/>
      <c r="GLZ16" s="449"/>
      <c r="GMA16" s="449"/>
      <c r="GMB16" s="449"/>
      <c r="GMC16" s="449"/>
      <c r="GMD16" s="449"/>
      <c r="GME16" s="449"/>
      <c r="GMF16" s="449"/>
      <c r="GMG16" s="449"/>
      <c r="GMH16" s="449"/>
      <c r="GMI16" s="449"/>
      <c r="GMJ16" s="449"/>
      <c r="GMK16" s="449"/>
      <c r="GML16" s="449"/>
      <c r="GMM16" s="449"/>
      <c r="GMN16" s="449"/>
      <c r="GMO16" s="449"/>
      <c r="GMP16" s="449"/>
      <c r="GMQ16" s="449"/>
      <c r="GMR16" s="449"/>
      <c r="GMS16" s="449"/>
      <c r="GMT16" s="449"/>
      <c r="GMU16" s="449"/>
      <c r="GMV16" s="449"/>
      <c r="GMW16" s="449"/>
      <c r="GMX16" s="449"/>
      <c r="GMY16" s="449"/>
      <c r="GMZ16" s="449"/>
      <c r="GNA16" s="449"/>
      <c r="GNB16" s="449"/>
      <c r="GNC16" s="449"/>
      <c r="GND16" s="449"/>
      <c r="GNE16" s="449"/>
      <c r="GNF16" s="449"/>
      <c r="GNG16" s="449"/>
      <c r="GNH16" s="449"/>
      <c r="GNI16" s="449"/>
      <c r="GNJ16" s="449"/>
      <c r="GNK16" s="449"/>
      <c r="GNL16" s="449"/>
      <c r="GNM16" s="449"/>
      <c r="GNN16" s="449"/>
      <c r="GNO16" s="449"/>
      <c r="GNP16" s="449"/>
      <c r="GNQ16" s="449"/>
      <c r="GNR16" s="449"/>
      <c r="GNS16" s="449"/>
      <c r="GNT16" s="449"/>
      <c r="GNU16" s="449"/>
      <c r="GNV16" s="449"/>
      <c r="GNW16" s="449"/>
      <c r="GNX16" s="449"/>
      <c r="GNY16" s="449"/>
      <c r="GNZ16" s="449"/>
      <c r="GOA16" s="449"/>
      <c r="GOB16" s="449"/>
      <c r="GOC16" s="449"/>
      <c r="GOD16" s="449"/>
      <c r="GOE16" s="449"/>
      <c r="GOF16" s="449"/>
      <c r="GOG16" s="449"/>
      <c r="GOH16" s="449"/>
      <c r="GOI16" s="449"/>
      <c r="GOJ16" s="449"/>
      <c r="GOK16" s="449"/>
      <c r="GOL16" s="449"/>
      <c r="GOM16" s="449"/>
      <c r="GON16" s="449"/>
      <c r="GOO16" s="449"/>
      <c r="GOP16" s="449"/>
      <c r="GOQ16" s="449"/>
      <c r="GOR16" s="449"/>
      <c r="GOS16" s="449"/>
      <c r="GOT16" s="449"/>
      <c r="GOU16" s="449"/>
      <c r="GOV16" s="449"/>
      <c r="GOW16" s="449"/>
      <c r="GOX16" s="449"/>
      <c r="GOY16" s="449"/>
      <c r="GOZ16" s="449"/>
      <c r="GPA16" s="449"/>
      <c r="GPB16" s="449"/>
      <c r="GPC16" s="449"/>
      <c r="GPD16" s="449"/>
      <c r="GPE16" s="449"/>
      <c r="GPF16" s="449"/>
      <c r="GPG16" s="449"/>
      <c r="GPH16" s="449"/>
      <c r="GPI16" s="449"/>
      <c r="GPJ16" s="449"/>
      <c r="GPK16" s="449"/>
      <c r="GPL16" s="449"/>
      <c r="GPM16" s="449"/>
      <c r="GPN16" s="449"/>
      <c r="GPO16" s="449"/>
      <c r="GPP16" s="449"/>
      <c r="GPQ16" s="449"/>
      <c r="GPR16" s="449"/>
      <c r="GPS16" s="449"/>
      <c r="GPT16" s="449"/>
      <c r="GPU16" s="449"/>
      <c r="GPV16" s="449"/>
      <c r="GPW16" s="449"/>
      <c r="GPX16" s="449"/>
      <c r="GPY16" s="449"/>
      <c r="GPZ16" s="449"/>
      <c r="GQA16" s="449"/>
      <c r="GQB16" s="449"/>
      <c r="GQC16" s="449"/>
      <c r="GQD16" s="449"/>
      <c r="GQE16" s="449"/>
      <c r="GQF16" s="449"/>
      <c r="GQG16" s="449"/>
      <c r="GQH16" s="449"/>
      <c r="GQI16" s="449"/>
      <c r="GQJ16" s="449"/>
      <c r="GQK16" s="449"/>
      <c r="GQL16" s="449"/>
      <c r="GQM16" s="449"/>
      <c r="GQN16" s="449"/>
      <c r="GQO16" s="449"/>
      <c r="GQP16" s="449"/>
      <c r="GQQ16" s="449"/>
      <c r="GQR16" s="449"/>
      <c r="GQS16" s="449"/>
      <c r="GQT16" s="449"/>
      <c r="GQU16" s="449"/>
      <c r="GQV16" s="449"/>
      <c r="GQW16" s="449"/>
      <c r="GQX16" s="449"/>
      <c r="GQY16" s="449"/>
      <c r="GQZ16" s="449"/>
      <c r="GRA16" s="449"/>
      <c r="GRB16" s="449"/>
      <c r="GRC16" s="449"/>
      <c r="GRD16" s="449"/>
      <c r="GRE16" s="449"/>
      <c r="GRF16" s="449"/>
      <c r="GRG16" s="449"/>
      <c r="GRH16" s="449"/>
      <c r="GRI16" s="449"/>
      <c r="GRJ16" s="449"/>
      <c r="GRK16" s="449"/>
      <c r="GRL16" s="449"/>
      <c r="GRM16" s="449"/>
      <c r="GRN16" s="449"/>
      <c r="GRO16" s="449"/>
      <c r="GRP16" s="449"/>
      <c r="GRQ16" s="449"/>
      <c r="GRR16" s="449"/>
      <c r="GRS16" s="449"/>
      <c r="GRT16" s="449"/>
      <c r="GRU16" s="449"/>
      <c r="GRV16" s="449"/>
      <c r="GRW16" s="449"/>
      <c r="GRX16" s="449"/>
      <c r="GRY16" s="449"/>
      <c r="GRZ16" s="449"/>
      <c r="GSA16" s="449"/>
      <c r="GSB16" s="449"/>
      <c r="GSC16" s="449"/>
      <c r="GSD16" s="449"/>
      <c r="GSE16" s="449"/>
      <c r="GSF16" s="449"/>
      <c r="GSG16" s="449"/>
      <c r="GSH16" s="449"/>
      <c r="GSI16" s="449"/>
      <c r="GSJ16" s="449"/>
      <c r="GSK16" s="449"/>
      <c r="GSL16" s="449"/>
      <c r="GSM16" s="449"/>
      <c r="GSN16" s="449"/>
      <c r="GSO16" s="449"/>
      <c r="GSP16" s="449"/>
      <c r="GSQ16" s="449"/>
      <c r="GSR16" s="449"/>
      <c r="GSS16" s="449"/>
      <c r="GST16" s="449"/>
      <c r="GSU16" s="449"/>
      <c r="GSV16" s="449"/>
      <c r="GSW16" s="449"/>
      <c r="GSX16" s="449"/>
      <c r="GSY16" s="449"/>
      <c r="GSZ16" s="449"/>
      <c r="GTA16" s="449"/>
      <c r="GTB16" s="449"/>
      <c r="GTC16" s="449"/>
      <c r="GTD16" s="449"/>
      <c r="GTE16" s="449"/>
      <c r="GTF16" s="449"/>
      <c r="GTG16" s="449"/>
      <c r="GTH16" s="449"/>
      <c r="GTI16" s="449"/>
      <c r="GTJ16" s="449"/>
      <c r="GTK16" s="449"/>
      <c r="GTL16" s="449"/>
      <c r="GTM16" s="449"/>
      <c r="GTN16" s="449"/>
      <c r="GTO16" s="449"/>
      <c r="GTP16" s="449"/>
      <c r="GTQ16" s="449"/>
      <c r="GTR16" s="449"/>
      <c r="GTS16" s="449"/>
      <c r="GTT16" s="449"/>
      <c r="GTU16" s="449"/>
      <c r="GTV16" s="449"/>
      <c r="GTW16" s="449"/>
      <c r="GTX16" s="449"/>
      <c r="GTY16" s="449"/>
      <c r="GTZ16" s="449"/>
      <c r="GUA16" s="449"/>
      <c r="GUB16" s="449"/>
      <c r="GUC16" s="449"/>
      <c r="GUD16" s="449"/>
      <c r="GUE16" s="449"/>
      <c r="GUF16" s="449"/>
      <c r="GUG16" s="449"/>
      <c r="GUH16" s="449"/>
      <c r="GUI16" s="449"/>
      <c r="GUJ16" s="449"/>
      <c r="GUK16" s="449"/>
      <c r="GUL16" s="449"/>
      <c r="GUM16" s="449"/>
      <c r="GUN16" s="449"/>
      <c r="GUO16" s="449"/>
      <c r="GUP16" s="449"/>
      <c r="GUQ16" s="449"/>
      <c r="GUR16" s="449"/>
      <c r="GUS16" s="449"/>
      <c r="GUT16" s="449"/>
      <c r="GUU16" s="449"/>
      <c r="GUV16" s="449"/>
      <c r="GUW16" s="449"/>
      <c r="GUX16" s="449"/>
      <c r="GUY16" s="449"/>
      <c r="GUZ16" s="449"/>
      <c r="GVA16" s="449"/>
      <c r="GVB16" s="449"/>
      <c r="GVC16" s="449"/>
      <c r="GVD16" s="449"/>
      <c r="GVE16" s="449"/>
      <c r="GVF16" s="449"/>
      <c r="GVG16" s="449"/>
      <c r="GVH16" s="449"/>
      <c r="GVI16" s="449"/>
      <c r="GVJ16" s="449"/>
      <c r="GVK16" s="449"/>
      <c r="GVL16" s="449"/>
      <c r="GVM16" s="449"/>
      <c r="GVN16" s="449"/>
      <c r="GVO16" s="449"/>
      <c r="GVP16" s="449"/>
      <c r="GVQ16" s="449"/>
      <c r="GVR16" s="449"/>
      <c r="GVS16" s="449"/>
      <c r="GVT16" s="449"/>
      <c r="GVU16" s="449"/>
      <c r="GVV16" s="449"/>
      <c r="GVW16" s="449"/>
      <c r="GVX16" s="449"/>
      <c r="GVY16" s="449"/>
      <c r="GVZ16" s="449"/>
      <c r="GWA16" s="449"/>
      <c r="GWB16" s="449"/>
      <c r="GWC16" s="449"/>
      <c r="GWD16" s="449"/>
      <c r="GWE16" s="449"/>
      <c r="GWF16" s="449"/>
      <c r="GWG16" s="449"/>
      <c r="GWH16" s="449"/>
      <c r="GWI16" s="449"/>
      <c r="GWJ16" s="449"/>
      <c r="GWK16" s="449"/>
      <c r="GWL16" s="449"/>
      <c r="GWM16" s="449"/>
      <c r="GWN16" s="449"/>
      <c r="GWO16" s="449"/>
      <c r="GWP16" s="449"/>
      <c r="GWQ16" s="449"/>
      <c r="GWR16" s="449"/>
      <c r="GWS16" s="449"/>
      <c r="GWT16" s="449"/>
      <c r="GWU16" s="449"/>
      <c r="GWV16" s="449"/>
      <c r="GWW16" s="449"/>
      <c r="GWX16" s="449"/>
      <c r="GWY16" s="449"/>
      <c r="GWZ16" s="449"/>
      <c r="GXA16" s="449"/>
      <c r="GXB16" s="449"/>
      <c r="GXC16" s="449"/>
      <c r="GXD16" s="449"/>
      <c r="GXE16" s="449"/>
      <c r="GXF16" s="449"/>
      <c r="GXG16" s="449"/>
      <c r="GXH16" s="449"/>
      <c r="GXI16" s="449"/>
      <c r="GXJ16" s="449"/>
      <c r="GXK16" s="449"/>
      <c r="GXL16" s="449"/>
      <c r="GXM16" s="449"/>
      <c r="GXN16" s="449"/>
      <c r="GXO16" s="449"/>
      <c r="GXP16" s="449"/>
      <c r="GXQ16" s="449"/>
      <c r="GXR16" s="449"/>
      <c r="GXS16" s="449"/>
      <c r="GXT16" s="449"/>
      <c r="GXU16" s="449"/>
      <c r="GXV16" s="449"/>
      <c r="GXW16" s="449"/>
      <c r="GXX16" s="449"/>
      <c r="GXY16" s="449"/>
      <c r="GXZ16" s="449"/>
      <c r="GYA16" s="449"/>
      <c r="GYB16" s="449"/>
      <c r="GYC16" s="449"/>
      <c r="GYD16" s="449"/>
      <c r="GYE16" s="449"/>
      <c r="GYF16" s="449"/>
      <c r="GYG16" s="449"/>
      <c r="GYH16" s="449"/>
      <c r="GYI16" s="449"/>
      <c r="GYJ16" s="449"/>
      <c r="GYK16" s="449"/>
      <c r="GYL16" s="449"/>
      <c r="GYM16" s="449"/>
      <c r="GYN16" s="449"/>
      <c r="GYO16" s="449"/>
      <c r="GYP16" s="449"/>
      <c r="GYQ16" s="449"/>
      <c r="GYR16" s="449"/>
      <c r="GYS16" s="449"/>
      <c r="GYT16" s="449"/>
      <c r="GYU16" s="449"/>
      <c r="GYV16" s="449"/>
      <c r="GYW16" s="449"/>
      <c r="GYX16" s="449"/>
      <c r="GYY16" s="449"/>
      <c r="GYZ16" s="449"/>
      <c r="GZA16" s="449"/>
      <c r="GZB16" s="449"/>
      <c r="GZC16" s="449"/>
      <c r="GZD16" s="449"/>
      <c r="GZE16" s="449"/>
      <c r="GZF16" s="449"/>
      <c r="GZG16" s="449"/>
      <c r="GZH16" s="449"/>
      <c r="GZI16" s="449"/>
      <c r="GZJ16" s="449"/>
      <c r="GZK16" s="449"/>
      <c r="GZL16" s="449"/>
      <c r="GZM16" s="449"/>
      <c r="GZN16" s="449"/>
      <c r="GZO16" s="449"/>
      <c r="GZP16" s="449"/>
      <c r="GZQ16" s="449"/>
      <c r="GZR16" s="449"/>
      <c r="GZS16" s="449"/>
      <c r="GZT16" s="449"/>
      <c r="GZU16" s="449"/>
      <c r="GZV16" s="449"/>
      <c r="GZW16" s="449"/>
      <c r="GZX16" s="449"/>
      <c r="GZY16" s="449"/>
      <c r="GZZ16" s="449"/>
      <c r="HAA16" s="449"/>
      <c r="HAB16" s="449"/>
      <c r="HAC16" s="449"/>
      <c r="HAD16" s="449"/>
      <c r="HAE16" s="449"/>
      <c r="HAF16" s="449"/>
      <c r="HAG16" s="449"/>
      <c r="HAH16" s="449"/>
      <c r="HAI16" s="449"/>
      <c r="HAJ16" s="449"/>
      <c r="HAK16" s="449"/>
      <c r="HAL16" s="449"/>
      <c r="HAM16" s="449"/>
      <c r="HAN16" s="449"/>
      <c r="HAO16" s="449"/>
      <c r="HAP16" s="449"/>
      <c r="HAQ16" s="449"/>
      <c r="HAR16" s="449"/>
      <c r="HAS16" s="449"/>
      <c r="HAT16" s="449"/>
      <c r="HAU16" s="449"/>
      <c r="HAV16" s="449"/>
      <c r="HAW16" s="449"/>
      <c r="HAX16" s="449"/>
      <c r="HAY16" s="449"/>
      <c r="HAZ16" s="449"/>
      <c r="HBA16" s="449"/>
      <c r="HBB16" s="449"/>
      <c r="HBC16" s="449"/>
      <c r="HBD16" s="449"/>
      <c r="HBE16" s="449"/>
      <c r="HBF16" s="449"/>
      <c r="HBG16" s="449"/>
      <c r="HBH16" s="449"/>
      <c r="HBI16" s="449"/>
      <c r="HBJ16" s="449"/>
      <c r="HBK16" s="449"/>
      <c r="HBL16" s="449"/>
      <c r="HBM16" s="449"/>
      <c r="HBN16" s="449"/>
      <c r="HBO16" s="449"/>
      <c r="HBP16" s="449"/>
      <c r="HBQ16" s="449"/>
      <c r="HBR16" s="449"/>
      <c r="HBS16" s="449"/>
      <c r="HBT16" s="449"/>
      <c r="HBU16" s="449"/>
      <c r="HBV16" s="449"/>
      <c r="HBW16" s="449"/>
      <c r="HBX16" s="449"/>
      <c r="HBY16" s="449"/>
      <c r="HBZ16" s="449"/>
      <c r="HCA16" s="449"/>
      <c r="HCB16" s="449"/>
      <c r="HCC16" s="449"/>
      <c r="HCD16" s="449"/>
      <c r="HCE16" s="449"/>
      <c r="HCF16" s="449"/>
      <c r="HCG16" s="449"/>
      <c r="HCH16" s="449"/>
      <c r="HCI16" s="449"/>
      <c r="HCJ16" s="449"/>
      <c r="HCK16" s="449"/>
      <c r="HCL16" s="449"/>
      <c r="HCM16" s="449"/>
      <c r="HCN16" s="449"/>
      <c r="HCO16" s="449"/>
      <c r="HCP16" s="449"/>
      <c r="HCQ16" s="449"/>
      <c r="HCR16" s="449"/>
      <c r="HCS16" s="449"/>
      <c r="HCT16" s="449"/>
      <c r="HCU16" s="449"/>
      <c r="HCV16" s="449"/>
      <c r="HCW16" s="449"/>
      <c r="HCX16" s="449"/>
      <c r="HCY16" s="449"/>
      <c r="HCZ16" s="449"/>
      <c r="HDA16" s="449"/>
      <c r="HDB16" s="449"/>
      <c r="HDC16" s="449"/>
      <c r="HDD16" s="449"/>
      <c r="HDE16" s="449"/>
      <c r="HDF16" s="449"/>
      <c r="HDG16" s="449"/>
      <c r="HDH16" s="449"/>
      <c r="HDI16" s="449"/>
      <c r="HDJ16" s="449"/>
      <c r="HDK16" s="449"/>
      <c r="HDL16" s="449"/>
      <c r="HDM16" s="449"/>
      <c r="HDN16" s="449"/>
      <c r="HDO16" s="449"/>
      <c r="HDP16" s="449"/>
      <c r="HDQ16" s="449"/>
      <c r="HDR16" s="449"/>
      <c r="HDS16" s="449"/>
      <c r="HDT16" s="449"/>
      <c r="HDU16" s="449"/>
      <c r="HDV16" s="449"/>
      <c r="HDW16" s="449"/>
      <c r="HDX16" s="449"/>
      <c r="HDY16" s="449"/>
      <c r="HDZ16" s="449"/>
      <c r="HEA16" s="449"/>
      <c r="HEB16" s="449"/>
      <c r="HEC16" s="449"/>
      <c r="HED16" s="449"/>
      <c r="HEE16" s="449"/>
      <c r="HEF16" s="449"/>
      <c r="HEG16" s="449"/>
      <c r="HEH16" s="449"/>
      <c r="HEI16" s="449"/>
      <c r="HEJ16" s="449"/>
      <c r="HEK16" s="449"/>
      <c r="HEL16" s="449"/>
      <c r="HEM16" s="449"/>
      <c r="HEN16" s="449"/>
      <c r="HEO16" s="449"/>
      <c r="HEP16" s="449"/>
      <c r="HEQ16" s="449"/>
      <c r="HER16" s="449"/>
      <c r="HES16" s="449"/>
      <c r="HET16" s="449"/>
      <c r="HEU16" s="449"/>
      <c r="HEV16" s="449"/>
      <c r="HEW16" s="449"/>
      <c r="HEX16" s="449"/>
      <c r="HEY16" s="449"/>
      <c r="HEZ16" s="449"/>
      <c r="HFA16" s="449"/>
      <c r="HFB16" s="449"/>
      <c r="HFC16" s="449"/>
      <c r="HFD16" s="449"/>
      <c r="HFE16" s="449"/>
      <c r="HFF16" s="449"/>
      <c r="HFG16" s="449"/>
      <c r="HFH16" s="449"/>
      <c r="HFI16" s="449"/>
      <c r="HFJ16" s="449"/>
      <c r="HFK16" s="449"/>
      <c r="HFL16" s="449"/>
      <c r="HFM16" s="449"/>
      <c r="HFN16" s="449"/>
      <c r="HFO16" s="449"/>
      <c r="HFP16" s="449"/>
      <c r="HFQ16" s="449"/>
      <c r="HFR16" s="449"/>
      <c r="HFS16" s="449"/>
      <c r="HFT16" s="449"/>
      <c r="HFU16" s="449"/>
      <c r="HFV16" s="449"/>
      <c r="HFW16" s="449"/>
      <c r="HFX16" s="449"/>
      <c r="HFY16" s="449"/>
      <c r="HFZ16" s="449"/>
      <c r="HGA16" s="449"/>
      <c r="HGB16" s="449"/>
      <c r="HGC16" s="449"/>
      <c r="HGD16" s="449"/>
      <c r="HGE16" s="449"/>
      <c r="HGF16" s="449"/>
      <c r="HGG16" s="449"/>
      <c r="HGH16" s="449"/>
      <c r="HGI16" s="449"/>
      <c r="HGJ16" s="449"/>
      <c r="HGK16" s="449"/>
      <c r="HGL16" s="449"/>
      <c r="HGM16" s="449"/>
      <c r="HGN16" s="449"/>
      <c r="HGO16" s="449"/>
      <c r="HGP16" s="449"/>
      <c r="HGQ16" s="449"/>
      <c r="HGR16" s="449"/>
      <c r="HGS16" s="449"/>
      <c r="HGT16" s="449"/>
      <c r="HGU16" s="449"/>
      <c r="HGV16" s="449"/>
      <c r="HGW16" s="449"/>
      <c r="HGX16" s="449"/>
      <c r="HGY16" s="449"/>
      <c r="HGZ16" s="449"/>
      <c r="HHA16" s="449"/>
      <c r="HHB16" s="449"/>
      <c r="HHC16" s="449"/>
      <c r="HHD16" s="449"/>
      <c r="HHE16" s="449"/>
      <c r="HHF16" s="449"/>
      <c r="HHG16" s="449"/>
      <c r="HHH16" s="449"/>
      <c r="HHI16" s="449"/>
      <c r="HHJ16" s="449"/>
      <c r="HHK16" s="449"/>
      <c r="HHL16" s="449"/>
      <c r="HHM16" s="449"/>
      <c r="HHN16" s="449"/>
      <c r="HHO16" s="449"/>
      <c r="HHP16" s="449"/>
      <c r="HHQ16" s="449"/>
      <c r="HHR16" s="449"/>
      <c r="HHS16" s="449"/>
      <c r="HHT16" s="449"/>
      <c r="HHU16" s="449"/>
      <c r="HHV16" s="449"/>
      <c r="HHW16" s="449"/>
      <c r="HHX16" s="449"/>
      <c r="HHY16" s="449"/>
      <c r="HHZ16" s="449"/>
      <c r="HIA16" s="449"/>
      <c r="HIB16" s="449"/>
      <c r="HIC16" s="449"/>
      <c r="HID16" s="449"/>
      <c r="HIE16" s="449"/>
      <c r="HIF16" s="449"/>
      <c r="HIG16" s="449"/>
      <c r="HIH16" s="449"/>
      <c r="HII16" s="449"/>
      <c r="HIJ16" s="449"/>
      <c r="HIK16" s="449"/>
      <c r="HIL16" s="449"/>
      <c r="HIM16" s="449"/>
      <c r="HIN16" s="449"/>
      <c r="HIO16" s="449"/>
      <c r="HIP16" s="449"/>
      <c r="HIQ16" s="449"/>
      <c r="HIR16" s="449"/>
      <c r="HIS16" s="449"/>
      <c r="HIT16" s="449"/>
      <c r="HIU16" s="449"/>
      <c r="HIV16" s="449"/>
      <c r="HIW16" s="449"/>
      <c r="HIX16" s="449"/>
      <c r="HIY16" s="449"/>
      <c r="HIZ16" s="449"/>
      <c r="HJA16" s="449"/>
      <c r="HJB16" s="449"/>
      <c r="HJC16" s="449"/>
      <c r="HJD16" s="449"/>
      <c r="HJE16" s="449"/>
      <c r="HJF16" s="449"/>
      <c r="HJG16" s="449"/>
      <c r="HJH16" s="449"/>
      <c r="HJI16" s="449"/>
      <c r="HJJ16" s="449"/>
      <c r="HJK16" s="449"/>
      <c r="HJL16" s="449"/>
      <c r="HJM16" s="449"/>
      <c r="HJN16" s="449"/>
      <c r="HJO16" s="449"/>
      <c r="HJP16" s="449"/>
      <c r="HJQ16" s="449"/>
      <c r="HJR16" s="449"/>
      <c r="HJS16" s="449"/>
      <c r="HJT16" s="449"/>
      <c r="HJU16" s="449"/>
      <c r="HJV16" s="449"/>
      <c r="HJW16" s="449"/>
      <c r="HJX16" s="449"/>
      <c r="HJY16" s="449"/>
      <c r="HJZ16" s="449"/>
      <c r="HKA16" s="449"/>
      <c r="HKB16" s="449"/>
      <c r="HKC16" s="449"/>
      <c r="HKD16" s="449"/>
      <c r="HKE16" s="449"/>
      <c r="HKF16" s="449"/>
      <c r="HKG16" s="449"/>
      <c r="HKH16" s="449"/>
      <c r="HKI16" s="449"/>
      <c r="HKJ16" s="449"/>
      <c r="HKK16" s="449"/>
      <c r="HKL16" s="449"/>
      <c r="HKM16" s="449"/>
      <c r="HKN16" s="449"/>
      <c r="HKO16" s="449"/>
      <c r="HKP16" s="449"/>
      <c r="HKQ16" s="449"/>
      <c r="HKR16" s="449"/>
      <c r="HKS16" s="449"/>
      <c r="HKT16" s="449"/>
      <c r="HKU16" s="449"/>
      <c r="HKV16" s="449"/>
      <c r="HKW16" s="449"/>
      <c r="HKX16" s="449"/>
      <c r="HKY16" s="449"/>
      <c r="HKZ16" s="449"/>
      <c r="HLA16" s="449"/>
      <c r="HLB16" s="449"/>
      <c r="HLC16" s="449"/>
      <c r="HLD16" s="449"/>
      <c r="HLE16" s="449"/>
      <c r="HLF16" s="449"/>
      <c r="HLG16" s="449"/>
      <c r="HLH16" s="449"/>
      <c r="HLI16" s="449"/>
      <c r="HLJ16" s="449"/>
      <c r="HLK16" s="449"/>
      <c r="HLL16" s="449"/>
      <c r="HLM16" s="449"/>
      <c r="HLN16" s="449"/>
      <c r="HLO16" s="449"/>
      <c r="HLP16" s="449"/>
      <c r="HLQ16" s="449"/>
      <c r="HLR16" s="449"/>
      <c r="HLS16" s="449"/>
      <c r="HLT16" s="449"/>
      <c r="HLU16" s="449"/>
      <c r="HLV16" s="449"/>
      <c r="HLW16" s="449"/>
      <c r="HLX16" s="449"/>
      <c r="HLY16" s="449"/>
      <c r="HLZ16" s="449"/>
      <c r="HMA16" s="449"/>
      <c r="HMB16" s="449"/>
      <c r="HMC16" s="449"/>
      <c r="HMD16" s="449"/>
      <c r="HME16" s="449"/>
      <c r="HMF16" s="449"/>
      <c r="HMG16" s="449"/>
      <c r="HMH16" s="449"/>
      <c r="HMI16" s="449"/>
      <c r="HMJ16" s="449"/>
      <c r="HMK16" s="449"/>
      <c r="HML16" s="449"/>
      <c r="HMM16" s="449"/>
      <c r="HMN16" s="449"/>
      <c r="HMO16" s="449"/>
      <c r="HMP16" s="449"/>
      <c r="HMQ16" s="449"/>
      <c r="HMR16" s="449"/>
      <c r="HMS16" s="449"/>
      <c r="HMT16" s="449"/>
      <c r="HMU16" s="449"/>
      <c r="HMV16" s="449"/>
      <c r="HMW16" s="449"/>
      <c r="HMX16" s="449"/>
      <c r="HMY16" s="449"/>
      <c r="HMZ16" s="449"/>
      <c r="HNA16" s="449"/>
      <c r="HNB16" s="449"/>
      <c r="HNC16" s="449"/>
      <c r="HND16" s="449"/>
      <c r="HNE16" s="449"/>
      <c r="HNF16" s="449"/>
      <c r="HNG16" s="449"/>
      <c r="HNH16" s="449"/>
      <c r="HNI16" s="449"/>
      <c r="HNJ16" s="449"/>
      <c r="HNK16" s="449"/>
      <c r="HNL16" s="449"/>
      <c r="HNM16" s="449"/>
      <c r="HNN16" s="449"/>
      <c r="HNO16" s="449"/>
      <c r="HNP16" s="449"/>
      <c r="HNQ16" s="449"/>
      <c r="HNR16" s="449"/>
      <c r="HNS16" s="449"/>
      <c r="HNT16" s="449"/>
      <c r="HNU16" s="449"/>
      <c r="HNV16" s="449"/>
      <c r="HNW16" s="449"/>
      <c r="HNX16" s="449"/>
      <c r="HNY16" s="449"/>
      <c r="HNZ16" s="449"/>
      <c r="HOA16" s="449"/>
      <c r="HOB16" s="449"/>
      <c r="HOC16" s="449"/>
      <c r="HOD16" s="449"/>
      <c r="HOE16" s="449"/>
      <c r="HOF16" s="449"/>
      <c r="HOG16" s="449"/>
      <c r="HOH16" s="449"/>
      <c r="HOI16" s="449"/>
      <c r="HOJ16" s="449"/>
      <c r="HOK16" s="449"/>
      <c r="HOL16" s="449"/>
      <c r="HOM16" s="449"/>
      <c r="HON16" s="449"/>
      <c r="HOO16" s="449"/>
      <c r="HOP16" s="449"/>
      <c r="HOQ16" s="449"/>
      <c r="HOR16" s="449"/>
      <c r="HOS16" s="449"/>
      <c r="HOT16" s="449"/>
      <c r="HOU16" s="449"/>
      <c r="HOV16" s="449"/>
      <c r="HOW16" s="449"/>
      <c r="HOX16" s="449"/>
      <c r="HOY16" s="449"/>
      <c r="HOZ16" s="449"/>
      <c r="HPA16" s="449"/>
      <c r="HPB16" s="449"/>
      <c r="HPC16" s="449"/>
      <c r="HPD16" s="449"/>
      <c r="HPE16" s="449"/>
      <c r="HPF16" s="449"/>
      <c r="HPG16" s="449"/>
      <c r="HPH16" s="449"/>
      <c r="HPI16" s="449"/>
      <c r="HPJ16" s="449"/>
      <c r="HPK16" s="449"/>
      <c r="HPL16" s="449"/>
      <c r="HPM16" s="449"/>
      <c r="HPN16" s="449"/>
      <c r="HPO16" s="449"/>
      <c r="HPP16" s="449"/>
      <c r="HPQ16" s="449"/>
      <c r="HPR16" s="449"/>
      <c r="HPS16" s="449"/>
      <c r="HPT16" s="449"/>
      <c r="HPU16" s="449"/>
      <c r="HPV16" s="449"/>
      <c r="HPW16" s="449"/>
      <c r="HPX16" s="449"/>
      <c r="HPY16" s="449"/>
      <c r="HPZ16" s="449"/>
      <c r="HQA16" s="449"/>
      <c r="HQB16" s="449"/>
      <c r="HQC16" s="449"/>
      <c r="HQD16" s="449"/>
      <c r="HQE16" s="449"/>
      <c r="HQF16" s="449"/>
      <c r="HQG16" s="449"/>
      <c r="HQH16" s="449"/>
      <c r="HQI16" s="449"/>
      <c r="HQJ16" s="449"/>
      <c r="HQK16" s="449"/>
      <c r="HQL16" s="449"/>
      <c r="HQM16" s="449"/>
      <c r="HQN16" s="449"/>
      <c r="HQO16" s="449"/>
      <c r="HQP16" s="449"/>
      <c r="HQQ16" s="449"/>
      <c r="HQR16" s="449"/>
      <c r="HQS16" s="449"/>
      <c r="HQT16" s="449"/>
      <c r="HQU16" s="449"/>
      <c r="HQV16" s="449"/>
      <c r="HQW16" s="449"/>
      <c r="HQX16" s="449"/>
      <c r="HQY16" s="449"/>
      <c r="HQZ16" s="449"/>
      <c r="HRA16" s="449"/>
      <c r="HRB16" s="449"/>
      <c r="HRC16" s="449"/>
      <c r="HRD16" s="449"/>
      <c r="HRE16" s="449"/>
      <c r="HRF16" s="449"/>
      <c r="HRG16" s="449"/>
      <c r="HRH16" s="449"/>
      <c r="HRI16" s="449"/>
      <c r="HRJ16" s="449"/>
      <c r="HRK16" s="449"/>
      <c r="HRL16" s="449"/>
      <c r="HRM16" s="449"/>
      <c r="HRN16" s="449"/>
      <c r="HRO16" s="449"/>
      <c r="HRP16" s="449"/>
      <c r="HRQ16" s="449"/>
      <c r="HRR16" s="449"/>
      <c r="HRS16" s="449"/>
      <c r="HRT16" s="449"/>
      <c r="HRU16" s="449"/>
      <c r="HRV16" s="449"/>
      <c r="HRW16" s="449"/>
      <c r="HRX16" s="449"/>
      <c r="HRY16" s="449"/>
      <c r="HRZ16" s="449"/>
      <c r="HSA16" s="449"/>
      <c r="HSB16" s="449"/>
      <c r="HSC16" s="449"/>
      <c r="HSD16" s="449"/>
      <c r="HSE16" s="449"/>
      <c r="HSF16" s="449"/>
      <c r="HSG16" s="449"/>
      <c r="HSH16" s="449"/>
      <c r="HSI16" s="449"/>
      <c r="HSJ16" s="449"/>
      <c r="HSK16" s="449"/>
      <c r="HSL16" s="449"/>
      <c r="HSM16" s="449"/>
      <c r="HSN16" s="449"/>
      <c r="HSO16" s="449"/>
      <c r="HSP16" s="449"/>
      <c r="HSQ16" s="449"/>
      <c r="HSR16" s="449"/>
      <c r="HSS16" s="449"/>
      <c r="HST16" s="449"/>
      <c r="HSU16" s="449"/>
      <c r="HSV16" s="449"/>
      <c r="HSW16" s="449"/>
      <c r="HSX16" s="449"/>
      <c r="HSY16" s="449"/>
      <c r="HSZ16" s="449"/>
      <c r="HTA16" s="449"/>
      <c r="HTB16" s="449"/>
      <c r="HTC16" s="449"/>
      <c r="HTD16" s="449"/>
      <c r="HTE16" s="449"/>
      <c r="HTF16" s="449"/>
      <c r="HTG16" s="449"/>
      <c r="HTH16" s="449"/>
      <c r="HTI16" s="449"/>
      <c r="HTJ16" s="449"/>
      <c r="HTK16" s="449"/>
      <c r="HTL16" s="449"/>
      <c r="HTM16" s="449"/>
      <c r="HTN16" s="449"/>
      <c r="HTO16" s="449"/>
      <c r="HTP16" s="449"/>
      <c r="HTQ16" s="449"/>
      <c r="HTR16" s="449"/>
      <c r="HTS16" s="449"/>
      <c r="HTT16" s="449"/>
      <c r="HTU16" s="449"/>
      <c r="HTV16" s="449"/>
      <c r="HTW16" s="449"/>
      <c r="HTX16" s="449"/>
      <c r="HTY16" s="449"/>
      <c r="HTZ16" s="449"/>
      <c r="HUA16" s="449"/>
      <c r="HUB16" s="449"/>
      <c r="HUC16" s="449"/>
      <c r="HUD16" s="449"/>
      <c r="HUE16" s="449"/>
      <c r="HUF16" s="449"/>
      <c r="HUG16" s="449"/>
      <c r="HUH16" s="449"/>
      <c r="HUI16" s="449"/>
      <c r="HUJ16" s="449"/>
      <c r="HUK16" s="449"/>
      <c r="HUL16" s="449"/>
      <c r="HUM16" s="449"/>
      <c r="HUN16" s="449"/>
      <c r="HUO16" s="449"/>
      <c r="HUP16" s="449"/>
      <c r="HUQ16" s="449"/>
      <c r="HUR16" s="449"/>
      <c r="HUS16" s="449"/>
      <c r="HUT16" s="449"/>
      <c r="HUU16" s="449"/>
      <c r="HUV16" s="449"/>
      <c r="HUW16" s="449"/>
      <c r="HUX16" s="449"/>
      <c r="HUY16" s="449"/>
      <c r="HUZ16" s="449"/>
      <c r="HVA16" s="449"/>
      <c r="HVB16" s="449"/>
      <c r="HVC16" s="449"/>
      <c r="HVD16" s="449"/>
      <c r="HVE16" s="449"/>
      <c r="HVF16" s="449"/>
      <c r="HVG16" s="449"/>
      <c r="HVH16" s="449"/>
      <c r="HVI16" s="449"/>
      <c r="HVJ16" s="449"/>
      <c r="HVK16" s="449"/>
      <c r="HVL16" s="449"/>
      <c r="HVM16" s="449"/>
      <c r="HVN16" s="449"/>
      <c r="HVO16" s="449"/>
      <c r="HVP16" s="449"/>
      <c r="HVQ16" s="449"/>
      <c r="HVR16" s="449"/>
      <c r="HVS16" s="449"/>
      <c r="HVT16" s="449"/>
      <c r="HVU16" s="449"/>
      <c r="HVV16" s="449"/>
      <c r="HVW16" s="449"/>
      <c r="HVX16" s="449"/>
      <c r="HVY16" s="449"/>
      <c r="HVZ16" s="449"/>
      <c r="HWA16" s="449"/>
      <c r="HWB16" s="449"/>
      <c r="HWC16" s="449"/>
      <c r="HWD16" s="449"/>
      <c r="HWE16" s="449"/>
      <c r="HWF16" s="449"/>
      <c r="HWG16" s="449"/>
      <c r="HWH16" s="449"/>
      <c r="HWI16" s="449"/>
      <c r="HWJ16" s="449"/>
      <c r="HWK16" s="449"/>
      <c r="HWL16" s="449"/>
      <c r="HWM16" s="449"/>
      <c r="HWN16" s="449"/>
      <c r="HWO16" s="449"/>
      <c r="HWP16" s="449"/>
      <c r="HWQ16" s="449"/>
      <c r="HWR16" s="449"/>
      <c r="HWS16" s="449"/>
      <c r="HWT16" s="449"/>
      <c r="HWU16" s="449"/>
      <c r="HWV16" s="449"/>
      <c r="HWW16" s="449"/>
      <c r="HWX16" s="449"/>
      <c r="HWY16" s="449"/>
      <c r="HWZ16" s="449"/>
      <c r="HXA16" s="449"/>
      <c r="HXB16" s="449"/>
      <c r="HXC16" s="449"/>
      <c r="HXD16" s="449"/>
      <c r="HXE16" s="449"/>
      <c r="HXF16" s="449"/>
      <c r="HXG16" s="449"/>
      <c r="HXH16" s="449"/>
      <c r="HXI16" s="449"/>
      <c r="HXJ16" s="449"/>
      <c r="HXK16" s="449"/>
      <c r="HXL16" s="449"/>
      <c r="HXM16" s="449"/>
      <c r="HXN16" s="449"/>
      <c r="HXO16" s="449"/>
      <c r="HXP16" s="449"/>
      <c r="HXQ16" s="449"/>
      <c r="HXR16" s="449"/>
      <c r="HXS16" s="449"/>
      <c r="HXT16" s="449"/>
      <c r="HXU16" s="449"/>
      <c r="HXV16" s="449"/>
      <c r="HXW16" s="449"/>
      <c r="HXX16" s="449"/>
      <c r="HXY16" s="449"/>
      <c r="HXZ16" s="449"/>
      <c r="HYA16" s="449"/>
      <c r="HYB16" s="449"/>
      <c r="HYC16" s="449"/>
      <c r="HYD16" s="449"/>
      <c r="HYE16" s="449"/>
      <c r="HYF16" s="449"/>
      <c r="HYG16" s="449"/>
      <c r="HYH16" s="449"/>
      <c r="HYI16" s="449"/>
      <c r="HYJ16" s="449"/>
      <c r="HYK16" s="449"/>
      <c r="HYL16" s="449"/>
      <c r="HYM16" s="449"/>
      <c r="HYN16" s="449"/>
      <c r="HYO16" s="449"/>
      <c r="HYP16" s="449"/>
      <c r="HYQ16" s="449"/>
      <c r="HYR16" s="449"/>
      <c r="HYS16" s="449"/>
      <c r="HYT16" s="449"/>
      <c r="HYU16" s="449"/>
      <c r="HYV16" s="449"/>
      <c r="HYW16" s="449"/>
      <c r="HYX16" s="449"/>
      <c r="HYY16" s="449"/>
      <c r="HYZ16" s="449"/>
      <c r="HZA16" s="449"/>
      <c r="HZB16" s="449"/>
      <c r="HZC16" s="449"/>
      <c r="HZD16" s="449"/>
      <c r="HZE16" s="449"/>
      <c r="HZF16" s="449"/>
      <c r="HZG16" s="449"/>
      <c r="HZH16" s="449"/>
      <c r="HZI16" s="449"/>
      <c r="HZJ16" s="449"/>
      <c r="HZK16" s="449"/>
      <c r="HZL16" s="449"/>
      <c r="HZM16" s="449"/>
      <c r="HZN16" s="449"/>
      <c r="HZO16" s="449"/>
      <c r="HZP16" s="449"/>
      <c r="HZQ16" s="449"/>
      <c r="HZR16" s="449"/>
      <c r="HZS16" s="449"/>
      <c r="HZT16" s="449"/>
      <c r="HZU16" s="449"/>
      <c r="HZV16" s="449"/>
      <c r="HZW16" s="449"/>
      <c r="HZX16" s="449"/>
      <c r="HZY16" s="449"/>
      <c r="HZZ16" s="449"/>
      <c r="IAA16" s="449"/>
      <c r="IAB16" s="449"/>
      <c r="IAC16" s="449"/>
      <c r="IAD16" s="449"/>
      <c r="IAE16" s="449"/>
      <c r="IAF16" s="449"/>
      <c r="IAG16" s="449"/>
      <c r="IAH16" s="449"/>
      <c r="IAI16" s="449"/>
      <c r="IAJ16" s="449"/>
      <c r="IAK16" s="449"/>
      <c r="IAL16" s="449"/>
      <c r="IAM16" s="449"/>
      <c r="IAN16" s="449"/>
      <c r="IAO16" s="449"/>
      <c r="IAP16" s="449"/>
      <c r="IAQ16" s="449"/>
      <c r="IAR16" s="449"/>
      <c r="IAS16" s="449"/>
      <c r="IAT16" s="449"/>
      <c r="IAU16" s="449"/>
      <c r="IAV16" s="449"/>
      <c r="IAW16" s="449"/>
      <c r="IAX16" s="449"/>
      <c r="IAY16" s="449"/>
      <c r="IAZ16" s="449"/>
      <c r="IBA16" s="449"/>
      <c r="IBB16" s="449"/>
      <c r="IBC16" s="449"/>
      <c r="IBD16" s="449"/>
      <c r="IBE16" s="449"/>
      <c r="IBF16" s="449"/>
      <c r="IBG16" s="449"/>
      <c r="IBH16" s="449"/>
      <c r="IBI16" s="449"/>
      <c r="IBJ16" s="449"/>
      <c r="IBK16" s="449"/>
      <c r="IBL16" s="449"/>
      <c r="IBM16" s="449"/>
      <c r="IBN16" s="449"/>
      <c r="IBO16" s="449"/>
      <c r="IBP16" s="449"/>
      <c r="IBQ16" s="449"/>
      <c r="IBR16" s="449"/>
      <c r="IBS16" s="449"/>
      <c r="IBT16" s="449"/>
      <c r="IBU16" s="449"/>
      <c r="IBV16" s="449"/>
      <c r="IBW16" s="449"/>
      <c r="IBX16" s="449"/>
      <c r="IBY16" s="449"/>
      <c r="IBZ16" s="449"/>
      <c r="ICA16" s="449"/>
      <c r="ICB16" s="449"/>
      <c r="ICC16" s="449"/>
      <c r="ICD16" s="449"/>
      <c r="ICE16" s="449"/>
      <c r="ICF16" s="449"/>
      <c r="ICG16" s="449"/>
      <c r="ICH16" s="449"/>
      <c r="ICI16" s="449"/>
      <c r="ICJ16" s="449"/>
      <c r="ICK16" s="449"/>
      <c r="ICL16" s="449"/>
      <c r="ICM16" s="449"/>
      <c r="ICN16" s="449"/>
      <c r="ICO16" s="449"/>
      <c r="ICP16" s="449"/>
      <c r="ICQ16" s="449"/>
      <c r="ICR16" s="449"/>
      <c r="ICS16" s="449"/>
      <c r="ICT16" s="449"/>
      <c r="ICU16" s="449"/>
      <c r="ICV16" s="449"/>
      <c r="ICW16" s="449"/>
      <c r="ICX16" s="449"/>
      <c r="ICY16" s="449"/>
      <c r="ICZ16" s="449"/>
      <c r="IDA16" s="449"/>
      <c r="IDB16" s="449"/>
      <c r="IDC16" s="449"/>
      <c r="IDD16" s="449"/>
      <c r="IDE16" s="449"/>
      <c r="IDF16" s="449"/>
      <c r="IDG16" s="449"/>
      <c r="IDH16" s="449"/>
      <c r="IDI16" s="449"/>
      <c r="IDJ16" s="449"/>
      <c r="IDK16" s="449"/>
      <c r="IDL16" s="449"/>
      <c r="IDM16" s="449"/>
      <c r="IDN16" s="449"/>
      <c r="IDO16" s="449"/>
      <c r="IDP16" s="449"/>
      <c r="IDQ16" s="449"/>
      <c r="IDR16" s="449"/>
      <c r="IDS16" s="449"/>
      <c r="IDT16" s="449"/>
      <c r="IDU16" s="449"/>
      <c r="IDV16" s="449"/>
      <c r="IDW16" s="449"/>
      <c r="IDX16" s="449"/>
      <c r="IDY16" s="449"/>
      <c r="IDZ16" s="449"/>
      <c r="IEA16" s="449"/>
      <c r="IEB16" s="449"/>
      <c r="IEC16" s="449"/>
      <c r="IED16" s="449"/>
      <c r="IEE16" s="449"/>
      <c r="IEF16" s="449"/>
      <c r="IEG16" s="449"/>
      <c r="IEH16" s="449"/>
      <c r="IEI16" s="449"/>
      <c r="IEJ16" s="449"/>
      <c r="IEK16" s="449"/>
      <c r="IEL16" s="449"/>
      <c r="IEM16" s="449"/>
      <c r="IEN16" s="449"/>
      <c r="IEO16" s="449"/>
      <c r="IEP16" s="449"/>
      <c r="IEQ16" s="449"/>
      <c r="IER16" s="449"/>
      <c r="IES16" s="449"/>
      <c r="IET16" s="449"/>
      <c r="IEU16" s="449"/>
      <c r="IEV16" s="449"/>
      <c r="IEW16" s="449"/>
      <c r="IEX16" s="449"/>
      <c r="IEY16" s="449"/>
      <c r="IEZ16" s="449"/>
      <c r="IFA16" s="449"/>
      <c r="IFB16" s="449"/>
      <c r="IFC16" s="449"/>
      <c r="IFD16" s="449"/>
      <c r="IFE16" s="449"/>
      <c r="IFF16" s="449"/>
      <c r="IFG16" s="449"/>
      <c r="IFH16" s="449"/>
      <c r="IFI16" s="449"/>
      <c r="IFJ16" s="449"/>
      <c r="IFK16" s="449"/>
      <c r="IFL16" s="449"/>
      <c r="IFM16" s="449"/>
      <c r="IFN16" s="449"/>
      <c r="IFO16" s="449"/>
      <c r="IFP16" s="449"/>
      <c r="IFQ16" s="449"/>
      <c r="IFR16" s="449"/>
      <c r="IFS16" s="449"/>
      <c r="IFT16" s="449"/>
      <c r="IFU16" s="449"/>
      <c r="IFV16" s="449"/>
      <c r="IFW16" s="449"/>
      <c r="IFX16" s="449"/>
      <c r="IFY16" s="449"/>
      <c r="IFZ16" s="449"/>
      <c r="IGA16" s="449"/>
      <c r="IGB16" s="449"/>
      <c r="IGC16" s="449"/>
      <c r="IGD16" s="449"/>
      <c r="IGE16" s="449"/>
      <c r="IGF16" s="449"/>
      <c r="IGG16" s="449"/>
      <c r="IGH16" s="449"/>
      <c r="IGI16" s="449"/>
      <c r="IGJ16" s="449"/>
      <c r="IGK16" s="449"/>
      <c r="IGL16" s="449"/>
      <c r="IGM16" s="449"/>
      <c r="IGN16" s="449"/>
      <c r="IGO16" s="449"/>
      <c r="IGP16" s="449"/>
      <c r="IGQ16" s="449"/>
      <c r="IGR16" s="449"/>
      <c r="IGS16" s="449"/>
      <c r="IGT16" s="449"/>
      <c r="IGU16" s="449"/>
      <c r="IGV16" s="449"/>
      <c r="IGW16" s="449"/>
      <c r="IGX16" s="449"/>
      <c r="IGY16" s="449"/>
      <c r="IGZ16" s="449"/>
      <c r="IHA16" s="449"/>
      <c r="IHB16" s="449"/>
      <c r="IHC16" s="449"/>
      <c r="IHD16" s="449"/>
      <c r="IHE16" s="449"/>
      <c r="IHF16" s="449"/>
      <c r="IHG16" s="449"/>
      <c r="IHH16" s="449"/>
      <c r="IHI16" s="449"/>
      <c r="IHJ16" s="449"/>
      <c r="IHK16" s="449"/>
      <c r="IHL16" s="449"/>
      <c r="IHM16" s="449"/>
      <c r="IHN16" s="449"/>
      <c r="IHO16" s="449"/>
      <c r="IHP16" s="449"/>
      <c r="IHQ16" s="449"/>
      <c r="IHR16" s="449"/>
      <c r="IHS16" s="449"/>
      <c r="IHT16" s="449"/>
      <c r="IHU16" s="449"/>
      <c r="IHV16" s="449"/>
      <c r="IHW16" s="449"/>
      <c r="IHX16" s="449"/>
      <c r="IHY16" s="449"/>
      <c r="IHZ16" s="449"/>
      <c r="IIA16" s="449"/>
      <c r="IIB16" s="449"/>
      <c r="IIC16" s="449"/>
      <c r="IID16" s="449"/>
      <c r="IIE16" s="449"/>
      <c r="IIF16" s="449"/>
      <c r="IIG16" s="449"/>
      <c r="IIH16" s="449"/>
      <c r="III16" s="449"/>
      <c r="IIJ16" s="449"/>
      <c r="IIK16" s="449"/>
      <c r="IIL16" s="449"/>
      <c r="IIM16" s="449"/>
      <c r="IIN16" s="449"/>
      <c r="IIO16" s="449"/>
      <c r="IIP16" s="449"/>
      <c r="IIQ16" s="449"/>
      <c r="IIR16" s="449"/>
      <c r="IIS16" s="449"/>
      <c r="IIT16" s="449"/>
      <c r="IIU16" s="449"/>
      <c r="IIV16" s="449"/>
      <c r="IIW16" s="449"/>
      <c r="IIX16" s="449"/>
      <c r="IIY16" s="449"/>
      <c r="IIZ16" s="449"/>
      <c r="IJA16" s="449"/>
      <c r="IJB16" s="449"/>
      <c r="IJC16" s="449"/>
      <c r="IJD16" s="449"/>
      <c r="IJE16" s="449"/>
      <c r="IJF16" s="449"/>
      <c r="IJG16" s="449"/>
      <c r="IJH16" s="449"/>
      <c r="IJI16" s="449"/>
      <c r="IJJ16" s="449"/>
      <c r="IJK16" s="449"/>
      <c r="IJL16" s="449"/>
      <c r="IJM16" s="449"/>
      <c r="IJN16" s="449"/>
      <c r="IJO16" s="449"/>
      <c r="IJP16" s="449"/>
      <c r="IJQ16" s="449"/>
      <c r="IJR16" s="449"/>
      <c r="IJS16" s="449"/>
      <c r="IJT16" s="449"/>
      <c r="IJU16" s="449"/>
      <c r="IJV16" s="449"/>
      <c r="IJW16" s="449"/>
      <c r="IJX16" s="449"/>
      <c r="IJY16" s="449"/>
      <c r="IJZ16" s="449"/>
      <c r="IKA16" s="449"/>
      <c r="IKB16" s="449"/>
      <c r="IKC16" s="449"/>
      <c r="IKD16" s="449"/>
      <c r="IKE16" s="449"/>
      <c r="IKF16" s="449"/>
      <c r="IKG16" s="449"/>
      <c r="IKH16" s="449"/>
      <c r="IKI16" s="449"/>
      <c r="IKJ16" s="449"/>
      <c r="IKK16" s="449"/>
      <c r="IKL16" s="449"/>
      <c r="IKM16" s="449"/>
      <c r="IKN16" s="449"/>
      <c r="IKO16" s="449"/>
      <c r="IKP16" s="449"/>
      <c r="IKQ16" s="449"/>
      <c r="IKR16" s="449"/>
      <c r="IKS16" s="449"/>
      <c r="IKT16" s="449"/>
      <c r="IKU16" s="449"/>
      <c r="IKV16" s="449"/>
      <c r="IKW16" s="449"/>
      <c r="IKX16" s="449"/>
      <c r="IKY16" s="449"/>
      <c r="IKZ16" s="449"/>
      <c r="ILA16" s="449"/>
      <c r="ILB16" s="449"/>
      <c r="ILC16" s="449"/>
      <c r="ILD16" s="449"/>
      <c r="ILE16" s="449"/>
      <c r="ILF16" s="449"/>
      <c r="ILG16" s="449"/>
      <c r="ILH16" s="449"/>
      <c r="ILI16" s="449"/>
      <c r="ILJ16" s="449"/>
      <c r="ILK16" s="449"/>
      <c r="ILL16" s="449"/>
      <c r="ILM16" s="449"/>
      <c r="ILN16" s="449"/>
      <c r="ILO16" s="449"/>
      <c r="ILP16" s="449"/>
      <c r="ILQ16" s="449"/>
      <c r="ILR16" s="449"/>
      <c r="ILS16" s="449"/>
      <c r="ILT16" s="449"/>
      <c r="ILU16" s="449"/>
      <c r="ILV16" s="449"/>
      <c r="ILW16" s="449"/>
      <c r="ILX16" s="449"/>
      <c r="ILY16" s="449"/>
      <c r="ILZ16" s="449"/>
      <c r="IMA16" s="449"/>
      <c r="IMB16" s="449"/>
      <c r="IMC16" s="449"/>
      <c r="IMD16" s="449"/>
      <c r="IME16" s="449"/>
      <c r="IMF16" s="449"/>
      <c r="IMG16" s="449"/>
      <c r="IMH16" s="449"/>
      <c r="IMI16" s="449"/>
      <c r="IMJ16" s="449"/>
      <c r="IMK16" s="449"/>
      <c r="IML16" s="449"/>
      <c r="IMM16" s="449"/>
      <c r="IMN16" s="449"/>
      <c r="IMO16" s="449"/>
      <c r="IMP16" s="449"/>
      <c r="IMQ16" s="449"/>
      <c r="IMR16" s="449"/>
      <c r="IMS16" s="449"/>
      <c r="IMT16" s="449"/>
      <c r="IMU16" s="449"/>
      <c r="IMV16" s="449"/>
      <c r="IMW16" s="449"/>
      <c r="IMX16" s="449"/>
      <c r="IMY16" s="449"/>
      <c r="IMZ16" s="449"/>
      <c r="INA16" s="449"/>
      <c r="INB16" s="449"/>
      <c r="INC16" s="449"/>
      <c r="IND16" s="449"/>
      <c r="INE16" s="449"/>
      <c r="INF16" s="449"/>
      <c r="ING16" s="449"/>
      <c r="INH16" s="449"/>
      <c r="INI16" s="449"/>
      <c r="INJ16" s="449"/>
      <c r="INK16" s="449"/>
      <c r="INL16" s="449"/>
      <c r="INM16" s="449"/>
      <c r="INN16" s="449"/>
      <c r="INO16" s="449"/>
      <c r="INP16" s="449"/>
      <c r="INQ16" s="449"/>
      <c r="INR16" s="449"/>
      <c r="INS16" s="449"/>
      <c r="INT16" s="449"/>
      <c r="INU16" s="449"/>
      <c r="INV16" s="449"/>
      <c r="INW16" s="449"/>
      <c r="INX16" s="449"/>
      <c r="INY16" s="449"/>
      <c r="INZ16" s="449"/>
      <c r="IOA16" s="449"/>
      <c r="IOB16" s="449"/>
      <c r="IOC16" s="449"/>
      <c r="IOD16" s="449"/>
      <c r="IOE16" s="449"/>
      <c r="IOF16" s="449"/>
      <c r="IOG16" s="449"/>
      <c r="IOH16" s="449"/>
      <c r="IOI16" s="449"/>
      <c r="IOJ16" s="449"/>
      <c r="IOK16" s="449"/>
      <c r="IOL16" s="449"/>
      <c r="IOM16" s="449"/>
      <c r="ION16" s="449"/>
      <c r="IOO16" s="449"/>
      <c r="IOP16" s="449"/>
      <c r="IOQ16" s="449"/>
      <c r="IOR16" s="449"/>
      <c r="IOS16" s="449"/>
      <c r="IOT16" s="449"/>
      <c r="IOU16" s="449"/>
      <c r="IOV16" s="449"/>
      <c r="IOW16" s="449"/>
      <c r="IOX16" s="449"/>
      <c r="IOY16" s="449"/>
      <c r="IOZ16" s="449"/>
      <c r="IPA16" s="449"/>
      <c r="IPB16" s="449"/>
      <c r="IPC16" s="449"/>
      <c r="IPD16" s="449"/>
      <c r="IPE16" s="449"/>
      <c r="IPF16" s="449"/>
      <c r="IPG16" s="449"/>
      <c r="IPH16" s="449"/>
      <c r="IPI16" s="449"/>
      <c r="IPJ16" s="449"/>
      <c r="IPK16" s="449"/>
      <c r="IPL16" s="449"/>
      <c r="IPM16" s="449"/>
      <c r="IPN16" s="449"/>
      <c r="IPO16" s="449"/>
      <c r="IPP16" s="449"/>
      <c r="IPQ16" s="449"/>
      <c r="IPR16" s="449"/>
      <c r="IPS16" s="449"/>
      <c r="IPT16" s="449"/>
      <c r="IPU16" s="449"/>
      <c r="IPV16" s="449"/>
      <c r="IPW16" s="449"/>
      <c r="IPX16" s="449"/>
      <c r="IPY16" s="449"/>
      <c r="IPZ16" s="449"/>
      <c r="IQA16" s="449"/>
      <c r="IQB16" s="449"/>
      <c r="IQC16" s="449"/>
      <c r="IQD16" s="449"/>
      <c r="IQE16" s="449"/>
      <c r="IQF16" s="449"/>
      <c r="IQG16" s="449"/>
      <c r="IQH16" s="449"/>
      <c r="IQI16" s="449"/>
      <c r="IQJ16" s="449"/>
      <c r="IQK16" s="449"/>
      <c r="IQL16" s="449"/>
      <c r="IQM16" s="449"/>
      <c r="IQN16" s="449"/>
      <c r="IQO16" s="449"/>
      <c r="IQP16" s="449"/>
      <c r="IQQ16" s="449"/>
      <c r="IQR16" s="449"/>
      <c r="IQS16" s="449"/>
      <c r="IQT16" s="449"/>
      <c r="IQU16" s="449"/>
      <c r="IQV16" s="449"/>
      <c r="IQW16" s="449"/>
      <c r="IQX16" s="449"/>
      <c r="IQY16" s="449"/>
      <c r="IQZ16" s="449"/>
      <c r="IRA16" s="449"/>
      <c r="IRB16" s="449"/>
      <c r="IRC16" s="449"/>
      <c r="IRD16" s="449"/>
      <c r="IRE16" s="449"/>
      <c r="IRF16" s="449"/>
      <c r="IRG16" s="449"/>
      <c r="IRH16" s="449"/>
      <c r="IRI16" s="449"/>
      <c r="IRJ16" s="449"/>
      <c r="IRK16" s="449"/>
      <c r="IRL16" s="449"/>
      <c r="IRM16" s="449"/>
      <c r="IRN16" s="449"/>
      <c r="IRO16" s="449"/>
      <c r="IRP16" s="449"/>
      <c r="IRQ16" s="449"/>
      <c r="IRR16" s="449"/>
      <c r="IRS16" s="449"/>
      <c r="IRT16" s="449"/>
      <c r="IRU16" s="449"/>
      <c r="IRV16" s="449"/>
      <c r="IRW16" s="449"/>
      <c r="IRX16" s="449"/>
      <c r="IRY16" s="449"/>
      <c r="IRZ16" s="449"/>
      <c r="ISA16" s="449"/>
      <c r="ISB16" s="449"/>
      <c r="ISC16" s="449"/>
      <c r="ISD16" s="449"/>
      <c r="ISE16" s="449"/>
      <c r="ISF16" s="449"/>
      <c r="ISG16" s="449"/>
      <c r="ISH16" s="449"/>
      <c r="ISI16" s="449"/>
      <c r="ISJ16" s="449"/>
      <c r="ISK16" s="449"/>
      <c r="ISL16" s="449"/>
      <c r="ISM16" s="449"/>
      <c r="ISN16" s="449"/>
      <c r="ISO16" s="449"/>
      <c r="ISP16" s="449"/>
      <c r="ISQ16" s="449"/>
      <c r="ISR16" s="449"/>
      <c r="ISS16" s="449"/>
      <c r="IST16" s="449"/>
      <c r="ISU16" s="449"/>
      <c r="ISV16" s="449"/>
      <c r="ISW16" s="449"/>
      <c r="ISX16" s="449"/>
      <c r="ISY16" s="449"/>
      <c r="ISZ16" s="449"/>
      <c r="ITA16" s="449"/>
      <c r="ITB16" s="449"/>
      <c r="ITC16" s="449"/>
      <c r="ITD16" s="449"/>
      <c r="ITE16" s="449"/>
      <c r="ITF16" s="449"/>
      <c r="ITG16" s="449"/>
      <c r="ITH16" s="449"/>
      <c r="ITI16" s="449"/>
      <c r="ITJ16" s="449"/>
      <c r="ITK16" s="449"/>
      <c r="ITL16" s="449"/>
      <c r="ITM16" s="449"/>
      <c r="ITN16" s="449"/>
      <c r="ITO16" s="449"/>
      <c r="ITP16" s="449"/>
      <c r="ITQ16" s="449"/>
      <c r="ITR16" s="449"/>
      <c r="ITS16" s="449"/>
      <c r="ITT16" s="449"/>
      <c r="ITU16" s="449"/>
      <c r="ITV16" s="449"/>
      <c r="ITW16" s="449"/>
      <c r="ITX16" s="449"/>
      <c r="ITY16" s="449"/>
      <c r="ITZ16" s="449"/>
      <c r="IUA16" s="449"/>
      <c r="IUB16" s="449"/>
      <c r="IUC16" s="449"/>
      <c r="IUD16" s="449"/>
      <c r="IUE16" s="449"/>
      <c r="IUF16" s="449"/>
      <c r="IUG16" s="449"/>
      <c r="IUH16" s="449"/>
      <c r="IUI16" s="449"/>
      <c r="IUJ16" s="449"/>
      <c r="IUK16" s="449"/>
      <c r="IUL16" s="449"/>
      <c r="IUM16" s="449"/>
      <c r="IUN16" s="449"/>
      <c r="IUO16" s="449"/>
      <c r="IUP16" s="449"/>
      <c r="IUQ16" s="449"/>
      <c r="IUR16" s="449"/>
      <c r="IUS16" s="449"/>
      <c r="IUT16" s="449"/>
      <c r="IUU16" s="449"/>
      <c r="IUV16" s="449"/>
      <c r="IUW16" s="449"/>
      <c r="IUX16" s="449"/>
      <c r="IUY16" s="449"/>
      <c r="IUZ16" s="449"/>
      <c r="IVA16" s="449"/>
      <c r="IVB16" s="449"/>
      <c r="IVC16" s="449"/>
      <c r="IVD16" s="449"/>
      <c r="IVE16" s="449"/>
      <c r="IVF16" s="449"/>
      <c r="IVG16" s="449"/>
      <c r="IVH16" s="449"/>
      <c r="IVI16" s="449"/>
      <c r="IVJ16" s="449"/>
      <c r="IVK16" s="449"/>
      <c r="IVL16" s="449"/>
      <c r="IVM16" s="449"/>
      <c r="IVN16" s="449"/>
      <c r="IVO16" s="449"/>
      <c r="IVP16" s="449"/>
      <c r="IVQ16" s="449"/>
      <c r="IVR16" s="449"/>
      <c r="IVS16" s="449"/>
      <c r="IVT16" s="449"/>
      <c r="IVU16" s="449"/>
      <c r="IVV16" s="449"/>
      <c r="IVW16" s="449"/>
      <c r="IVX16" s="449"/>
      <c r="IVY16" s="449"/>
      <c r="IVZ16" s="449"/>
      <c r="IWA16" s="449"/>
      <c r="IWB16" s="449"/>
      <c r="IWC16" s="449"/>
      <c r="IWD16" s="449"/>
      <c r="IWE16" s="449"/>
      <c r="IWF16" s="449"/>
      <c r="IWG16" s="449"/>
      <c r="IWH16" s="449"/>
      <c r="IWI16" s="449"/>
      <c r="IWJ16" s="449"/>
      <c r="IWK16" s="449"/>
      <c r="IWL16" s="449"/>
      <c r="IWM16" s="449"/>
      <c r="IWN16" s="449"/>
      <c r="IWO16" s="449"/>
      <c r="IWP16" s="449"/>
      <c r="IWQ16" s="449"/>
      <c r="IWR16" s="449"/>
      <c r="IWS16" s="449"/>
      <c r="IWT16" s="449"/>
      <c r="IWU16" s="449"/>
      <c r="IWV16" s="449"/>
      <c r="IWW16" s="449"/>
      <c r="IWX16" s="449"/>
      <c r="IWY16" s="449"/>
      <c r="IWZ16" s="449"/>
      <c r="IXA16" s="449"/>
      <c r="IXB16" s="449"/>
      <c r="IXC16" s="449"/>
      <c r="IXD16" s="449"/>
      <c r="IXE16" s="449"/>
      <c r="IXF16" s="449"/>
      <c r="IXG16" s="449"/>
      <c r="IXH16" s="449"/>
      <c r="IXI16" s="449"/>
      <c r="IXJ16" s="449"/>
      <c r="IXK16" s="449"/>
      <c r="IXL16" s="449"/>
      <c r="IXM16" s="449"/>
      <c r="IXN16" s="449"/>
      <c r="IXO16" s="449"/>
      <c r="IXP16" s="449"/>
      <c r="IXQ16" s="449"/>
      <c r="IXR16" s="449"/>
      <c r="IXS16" s="449"/>
      <c r="IXT16" s="449"/>
      <c r="IXU16" s="449"/>
      <c r="IXV16" s="449"/>
      <c r="IXW16" s="449"/>
      <c r="IXX16" s="449"/>
      <c r="IXY16" s="449"/>
      <c r="IXZ16" s="449"/>
      <c r="IYA16" s="449"/>
      <c r="IYB16" s="449"/>
      <c r="IYC16" s="449"/>
      <c r="IYD16" s="449"/>
      <c r="IYE16" s="449"/>
      <c r="IYF16" s="449"/>
      <c r="IYG16" s="449"/>
      <c r="IYH16" s="449"/>
      <c r="IYI16" s="449"/>
      <c r="IYJ16" s="449"/>
      <c r="IYK16" s="449"/>
      <c r="IYL16" s="449"/>
      <c r="IYM16" s="449"/>
      <c r="IYN16" s="449"/>
      <c r="IYO16" s="449"/>
      <c r="IYP16" s="449"/>
      <c r="IYQ16" s="449"/>
      <c r="IYR16" s="449"/>
      <c r="IYS16" s="449"/>
      <c r="IYT16" s="449"/>
      <c r="IYU16" s="449"/>
      <c r="IYV16" s="449"/>
      <c r="IYW16" s="449"/>
      <c r="IYX16" s="449"/>
      <c r="IYY16" s="449"/>
      <c r="IYZ16" s="449"/>
      <c r="IZA16" s="449"/>
      <c r="IZB16" s="449"/>
      <c r="IZC16" s="449"/>
      <c r="IZD16" s="449"/>
      <c r="IZE16" s="449"/>
      <c r="IZF16" s="449"/>
      <c r="IZG16" s="449"/>
      <c r="IZH16" s="449"/>
      <c r="IZI16" s="449"/>
      <c r="IZJ16" s="449"/>
      <c r="IZK16" s="449"/>
      <c r="IZL16" s="449"/>
      <c r="IZM16" s="449"/>
      <c r="IZN16" s="449"/>
      <c r="IZO16" s="449"/>
      <c r="IZP16" s="449"/>
      <c r="IZQ16" s="449"/>
      <c r="IZR16" s="449"/>
      <c r="IZS16" s="449"/>
      <c r="IZT16" s="449"/>
      <c r="IZU16" s="449"/>
      <c r="IZV16" s="449"/>
      <c r="IZW16" s="449"/>
      <c r="IZX16" s="449"/>
      <c r="IZY16" s="449"/>
      <c r="IZZ16" s="449"/>
      <c r="JAA16" s="449"/>
      <c r="JAB16" s="449"/>
      <c r="JAC16" s="449"/>
      <c r="JAD16" s="449"/>
      <c r="JAE16" s="449"/>
      <c r="JAF16" s="449"/>
      <c r="JAG16" s="449"/>
      <c r="JAH16" s="449"/>
      <c r="JAI16" s="449"/>
      <c r="JAJ16" s="449"/>
      <c r="JAK16" s="449"/>
      <c r="JAL16" s="449"/>
      <c r="JAM16" s="449"/>
      <c r="JAN16" s="449"/>
      <c r="JAO16" s="449"/>
      <c r="JAP16" s="449"/>
      <c r="JAQ16" s="449"/>
      <c r="JAR16" s="449"/>
      <c r="JAS16" s="449"/>
      <c r="JAT16" s="449"/>
      <c r="JAU16" s="449"/>
      <c r="JAV16" s="449"/>
      <c r="JAW16" s="449"/>
      <c r="JAX16" s="449"/>
      <c r="JAY16" s="449"/>
      <c r="JAZ16" s="449"/>
      <c r="JBA16" s="449"/>
      <c r="JBB16" s="449"/>
      <c r="JBC16" s="449"/>
      <c r="JBD16" s="449"/>
      <c r="JBE16" s="449"/>
      <c r="JBF16" s="449"/>
      <c r="JBG16" s="449"/>
      <c r="JBH16" s="449"/>
      <c r="JBI16" s="449"/>
      <c r="JBJ16" s="449"/>
      <c r="JBK16" s="449"/>
      <c r="JBL16" s="449"/>
      <c r="JBM16" s="449"/>
      <c r="JBN16" s="449"/>
      <c r="JBO16" s="449"/>
      <c r="JBP16" s="449"/>
      <c r="JBQ16" s="449"/>
      <c r="JBR16" s="449"/>
      <c r="JBS16" s="449"/>
      <c r="JBT16" s="449"/>
      <c r="JBU16" s="449"/>
      <c r="JBV16" s="449"/>
      <c r="JBW16" s="449"/>
      <c r="JBX16" s="449"/>
      <c r="JBY16" s="449"/>
      <c r="JBZ16" s="449"/>
      <c r="JCA16" s="449"/>
      <c r="JCB16" s="449"/>
      <c r="JCC16" s="449"/>
      <c r="JCD16" s="449"/>
      <c r="JCE16" s="449"/>
      <c r="JCF16" s="449"/>
      <c r="JCG16" s="449"/>
      <c r="JCH16" s="449"/>
      <c r="JCI16" s="449"/>
      <c r="JCJ16" s="449"/>
      <c r="JCK16" s="449"/>
      <c r="JCL16" s="449"/>
      <c r="JCM16" s="449"/>
      <c r="JCN16" s="449"/>
      <c r="JCO16" s="449"/>
      <c r="JCP16" s="449"/>
      <c r="JCQ16" s="449"/>
      <c r="JCR16" s="449"/>
      <c r="JCS16" s="449"/>
      <c r="JCT16" s="449"/>
      <c r="JCU16" s="449"/>
      <c r="JCV16" s="449"/>
      <c r="JCW16" s="449"/>
      <c r="JCX16" s="449"/>
      <c r="JCY16" s="449"/>
      <c r="JCZ16" s="449"/>
      <c r="JDA16" s="449"/>
      <c r="JDB16" s="449"/>
      <c r="JDC16" s="449"/>
      <c r="JDD16" s="449"/>
      <c r="JDE16" s="449"/>
      <c r="JDF16" s="449"/>
      <c r="JDG16" s="449"/>
      <c r="JDH16" s="449"/>
      <c r="JDI16" s="449"/>
      <c r="JDJ16" s="449"/>
      <c r="JDK16" s="449"/>
      <c r="JDL16" s="449"/>
      <c r="JDM16" s="449"/>
      <c r="JDN16" s="449"/>
      <c r="JDO16" s="449"/>
      <c r="JDP16" s="449"/>
      <c r="JDQ16" s="449"/>
      <c r="JDR16" s="449"/>
      <c r="JDS16" s="449"/>
      <c r="JDT16" s="449"/>
      <c r="JDU16" s="449"/>
      <c r="JDV16" s="449"/>
      <c r="JDW16" s="449"/>
      <c r="JDX16" s="449"/>
      <c r="JDY16" s="449"/>
      <c r="JDZ16" s="449"/>
      <c r="JEA16" s="449"/>
      <c r="JEB16" s="449"/>
      <c r="JEC16" s="449"/>
      <c r="JED16" s="449"/>
      <c r="JEE16" s="449"/>
      <c r="JEF16" s="449"/>
      <c r="JEG16" s="449"/>
      <c r="JEH16" s="449"/>
      <c r="JEI16" s="449"/>
      <c r="JEJ16" s="449"/>
      <c r="JEK16" s="449"/>
      <c r="JEL16" s="449"/>
      <c r="JEM16" s="449"/>
      <c r="JEN16" s="449"/>
      <c r="JEO16" s="449"/>
      <c r="JEP16" s="449"/>
      <c r="JEQ16" s="449"/>
      <c r="JER16" s="449"/>
      <c r="JES16" s="449"/>
      <c r="JET16" s="449"/>
      <c r="JEU16" s="449"/>
      <c r="JEV16" s="449"/>
      <c r="JEW16" s="449"/>
      <c r="JEX16" s="449"/>
      <c r="JEY16" s="449"/>
      <c r="JEZ16" s="449"/>
      <c r="JFA16" s="449"/>
      <c r="JFB16" s="449"/>
      <c r="JFC16" s="449"/>
      <c r="JFD16" s="449"/>
      <c r="JFE16" s="449"/>
      <c r="JFF16" s="449"/>
      <c r="JFG16" s="449"/>
      <c r="JFH16" s="449"/>
      <c r="JFI16" s="449"/>
      <c r="JFJ16" s="449"/>
      <c r="JFK16" s="449"/>
      <c r="JFL16" s="449"/>
      <c r="JFM16" s="449"/>
      <c r="JFN16" s="449"/>
      <c r="JFO16" s="449"/>
      <c r="JFP16" s="449"/>
      <c r="JFQ16" s="449"/>
      <c r="JFR16" s="449"/>
      <c r="JFS16" s="449"/>
      <c r="JFT16" s="449"/>
      <c r="JFU16" s="449"/>
      <c r="JFV16" s="449"/>
      <c r="JFW16" s="449"/>
      <c r="JFX16" s="449"/>
      <c r="JFY16" s="449"/>
      <c r="JFZ16" s="449"/>
      <c r="JGA16" s="449"/>
      <c r="JGB16" s="449"/>
      <c r="JGC16" s="449"/>
      <c r="JGD16" s="449"/>
      <c r="JGE16" s="449"/>
      <c r="JGF16" s="449"/>
      <c r="JGG16" s="449"/>
      <c r="JGH16" s="449"/>
      <c r="JGI16" s="449"/>
      <c r="JGJ16" s="449"/>
      <c r="JGK16" s="449"/>
      <c r="JGL16" s="449"/>
      <c r="JGM16" s="449"/>
      <c r="JGN16" s="449"/>
      <c r="JGO16" s="449"/>
      <c r="JGP16" s="449"/>
      <c r="JGQ16" s="449"/>
      <c r="JGR16" s="449"/>
      <c r="JGS16" s="449"/>
      <c r="JGT16" s="449"/>
      <c r="JGU16" s="449"/>
      <c r="JGV16" s="449"/>
      <c r="JGW16" s="449"/>
      <c r="JGX16" s="449"/>
      <c r="JGY16" s="449"/>
      <c r="JGZ16" s="449"/>
      <c r="JHA16" s="449"/>
      <c r="JHB16" s="449"/>
      <c r="JHC16" s="449"/>
      <c r="JHD16" s="449"/>
      <c r="JHE16" s="449"/>
      <c r="JHF16" s="449"/>
      <c r="JHG16" s="449"/>
      <c r="JHH16" s="449"/>
      <c r="JHI16" s="449"/>
      <c r="JHJ16" s="449"/>
      <c r="JHK16" s="449"/>
      <c r="JHL16" s="449"/>
      <c r="JHM16" s="449"/>
      <c r="JHN16" s="449"/>
      <c r="JHO16" s="449"/>
      <c r="JHP16" s="449"/>
      <c r="JHQ16" s="449"/>
      <c r="JHR16" s="449"/>
      <c r="JHS16" s="449"/>
      <c r="JHT16" s="449"/>
      <c r="JHU16" s="449"/>
      <c r="JHV16" s="449"/>
      <c r="JHW16" s="449"/>
      <c r="JHX16" s="449"/>
      <c r="JHY16" s="449"/>
      <c r="JHZ16" s="449"/>
      <c r="JIA16" s="449"/>
      <c r="JIB16" s="449"/>
      <c r="JIC16" s="449"/>
      <c r="JID16" s="449"/>
      <c r="JIE16" s="449"/>
      <c r="JIF16" s="449"/>
      <c r="JIG16" s="449"/>
      <c r="JIH16" s="449"/>
      <c r="JII16" s="449"/>
      <c r="JIJ16" s="449"/>
      <c r="JIK16" s="449"/>
      <c r="JIL16" s="449"/>
      <c r="JIM16" s="449"/>
      <c r="JIN16" s="449"/>
      <c r="JIO16" s="449"/>
      <c r="JIP16" s="449"/>
      <c r="JIQ16" s="449"/>
      <c r="JIR16" s="449"/>
      <c r="JIS16" s="449"/>
      <c r="JIT16" s="449"/>
      <c r="JIU16" s="449"/>
      <c r="JIV16" s="449"/>
      <c r="JIW16" s="449"/>
      <c r="JIX16" s="449"/>
      <c r="JIY16" s="449"/>
      <c r="JIZ16" s="449"/>
      <c r="JJA16" s="449"/>
      <c r="JJB16" s="449"/>
      <c r="JJC16" s="449"/>
      <c r="JJD16" s="449"/>
      <c r="JJE16" s="449"/>
      <c r="JJF16" s="449"/>
      <c r="JJG16" s="449"/>
      <c r="JJH16" s="449"/>
      <c r="JJI16" s="449"/>
      <c r="JJJ16" s="449"/>
      <c r="JJK16" s="449"/>
      <c r="JJL16" s="449"/>
      <c r="JJM16" s="449"/>
      <c r="JJN16" s="449"/>
      <c r="JJO16" s="449"/>
      <c r="JJP16" s="449"/>
      <c r="JJQ16" s="449"/>
      <c r="JJR16" s="449"/>
      <c r="JJS16" s="449"/>
      <c r="JJT16" s="449"/>
      <c r="JJU16" s="449"/>
      <c r="JJV16" s="449"/>
      <c r="JJW16" s="449"/>
      <c r="JJX16" s="449"/>
      <c r="JJY16" s="449"/>
      <c r="JJZ16" s="449"/>
      <c r="JKA16" s="449"/>
      <c r="JKB16" s="449"/>
      <c r="JKC16" s="449"/>
      <c r="JKD16" s="449"/>
      <c r="JKE16" s="449"/>
      <c r="JKF16" s="449"/>
      <c r="JKG16" s="449"/>
      <c r="JKH16" s="449"/>
      <c r="JKI16" s="449"/>
      <c r="JKJ16" s="449"/>
      <c r="JKK16" s="449"/>
      <c r="JKL16" s="449"/>
      <c r="JKM16" s="449"/>
      <c r="JKN16" s="449"/>
      <c r="JKO16" s="449"/>
      <c r="JKP16" s="449"/>
      <c r="JKQ16" s="449"/>
      <c r="JKR16" s="449"/>
      <c r="JKS16" s="449"/>
      <c r="JKT16" s="449"/>
      <c r="JKU16" s="449"/>
      <c r="JKV16" s="449"/>
      <c r="JKW16" s="449"/>
      <c r="JKX16" s="449"/>
      <c r="JKY16" s="449"/>
      <c r="JKZ16" s="449"/>
      <c r="JLA16" s="449"/>
      <c r="JLB16" s="449"/>
      <c r="JLC16" s="449"/>
      <c r="JLD16" s="449"/>
      <c r="JLE16" s="449"/>
      <c r="JLF16" s="449"/>
      <c r="JLG16" s="449"/>
      <c r="JLH16" s="449"/>
      <c r="JLI16" s="449"/>
      <c r="JLJ16" s="449"/>
      <c r="JLK16" s="449"/>
      <c r="JLL16" s="449"/>
      <c r="JLM16" s="449"/>
      <c r="JLN16" s="449"/>
      <c r="JLO16" s="449"/>
      <c r="JLP16" s="449"/>
      <c r="JLQ16" s="449"/>
      <c r="JLR16" s="449"/>
      <c r="JLS16" s="449"/>
      <c r="JLT16" s="449"/>
      <c r="JLU16" s="449"/>
      <c r="JLV16" s="449"/>
      <c r="JLW16" s="449"/>
      <c r="JLX16" s="449"/>
      <c r="JLY16" s="449"/>
      <c r="JLZ16" s="449"/>
      <c r="JMA16" s="449"/>
      <c r="JMB16" s="449"/>
      <c r="JMC16" s="449"/>
      <c r="JMD16" s="449"/>
      <c r="JME16" s="449"/>
      <c r="JMF16" s="449"/>
      <c r="JMG16" s="449"/>
      <c r="JMH16" s="449"/>
      <c r="JMI16" s="449"/>
      <c r="JMJ16" s="449"/>
      <c r="JMK16" s="449"/>
      <c r="JML16" s="449"/>
      <c r="JMM16" s="449"/>
      <c r="JMN16" s="449"/>
      <c r="JMO16" s="449"/>
      <c r="JMP16" s="449"/>
      <c r="JMQ16" s="449"/>
      <c r="JMR16" s="449"/>
      <c r="JMS16" s="449"/>
      <c r="JMT16" s="449"/>
      <c r="JMU16" s="449"/>
      <c r="JMV16" s="449"/>
      <c r="JMW16" s="449"/>
      <c r="JMX16" s="449"/>
      <c r="JMY16" s="449"/>
      <c r="JMZ16" s="449"/>
      <c r="JNA16" s="449"/>
      <c r="JNB16" s="449"/>
      <c r="JNC16" s="449"/>
      <c r="JND16" s="449"/>
      <c r="JNE16" s="449"/>
      <c r="JNF16" s="449"/>
      <c r="JNG16" s="449"/>
      <c r="JNH16" s="449"/>
      <c r="JNI16" s="449"/>
      <c r="JNJ16" s="449"/>
      <c r="JNK16" s="449"/>
      <c r="JNL16" s="449"/>
      <c r="JNM16" s="449"/>
      <c r="JNN16" s="449"/>
      <c r="JNO16" s="449"/>
      <c r="JNP16" s="449"/>
      <c r="JNQ16" s="449"/>
      <c r="JNR16" s="449"/>
      <c r="JNS16" s="449"/>
      <c r="JNT16" s="449"/>
      <c r="JNU16" s="449"/>
      <c r="JNV16" s="449"/>
      <c r="JNW16" s="449"/>
      <c r="JNX16" s="449"/>
      <c r="JNY16" s="449"/>
      <c r="JNZ16" s="449"/>
      <c r="JOA16" s="449"/>
      <c r="JOB16" s="449"/>
      <c r="JOC16" s="449"/>
      <c r="JOD16" s="449"/>
      <c r="JOE16" s="449"/>
      <c r="JOF16" s="449"/>
      <c r="JOG16" s="449"/>
      <c r="JOH16" s="449"/>
      <c r="JOI16" s="449"/>
      <c r="JOJ16" s="449"/>
      <c r="JOK16" s="449"/>
      <c r="JOL16" s="449"/>
      <c r="JOM16" s="449"/>
      <c r="JON16" s="449"/>
      <c r="JOO16" s="449"/>
      <c r="JOP16" s="449"/>
      <c r="JOQ16" s="449"/>
      <c r="JOR16" s="449"/>
      <c r="JOS16" s="449"/>
      <c r="JOT16" s="449"/>
      <c r="JOU16" s="449"/>
      <c r="JOV16" s="449"/>
      <c r="JOW16" s="449"/>
      <c r="JOX16" s="449"/>
      <c r="JOY16" s="449"/>
      <c r="JOZ16" s="449"/>
      <c r="JPA16" s="449"/>
      <c r="JPB16" s="449"/>
      <c r="JPC16" s="449"/>
      <c r="JPD16" s="449"/>
      <c r="JPE16" s="449"/>
      <c r="JPF16" s="449"/>
      <c r="JPG16" s="449"/>
      <c r="JPH16" s="449"/>
      <c r="JPI16" s="449"/>
      <c r="JPJ16" s="449"/>
      <c r="JPK16" s="449"/>
      <c r="JPL16" s="449"/>
      <c r="JPM16" s="449"/>
      <c r="JPN16" s="449"/>
      <c r="JPO16" s="449"/>
      <c r="JPP16" s="449"/>
      <c r="JPQ16" s="449"/>
      <c r="JPR16" s="449"/>
      <c r="JPS16" s="449"/>
      <c r="JPT16" s="449"/>
      <c r="JPU16" s="449"/>
      <c r="JPV16" s="449"/>
      <c r="JPW16" s="449"/>
      <c r="JPX16" s="449"/>
      <c r="JPY16" s="449"/>
      <c r="JPZ16" s="449"/>
      <c r="JQA16" s="449"/>
      <c r="JQB16" s="449"/>
      <c r="JQC16" s="449"/>
      <c r="JQD16" s="449"/>
      <c r="JQE16" s="449"/>
      <c r="JQF16" s="449"/>
      <c r="JQG16" s="449"/>
      <c r="JQH16" s="449"/>
      <c r="JQI16" s="449"/>
      <c r="JQJ16" s="449"/>
      <c r="JQK16" s="449"/>
      <c r="JQL16" s="449"/>
      <c r="JQM16" s="449"/>
      <c r="JQN16" s="449"/>
      <c r="JQO16" s="449"/>
      <c r="JQP16" s="449"/>
      <c r="JQQ16" s="449"/>
      <c r="JQR16" s="449"/>
      <c r="JQS16" s="449"/>
      <c r="JQT16" s="449"/>
      <c r="JQU16" s="449"/>
      <c r="JQV16" s="449"/>
      <c r="JQW16" s="449"/>
      <c r="JQX16" s="449"/>
      <c r="JQY16" s="449"/>
      <c r="JQZ16" s="449"/>
      <c r="JRA16" s="449"/>
      <c r="JRB16" s="449"/>
      <c r="JRC16" s="449"/>
      <c r="JRD16" s="449"/>
      <c r="JRE16" s="449"/>
      <c r="JRF16" s="449"/>
      <c r="JRG16" s="449"/>
      <c r="JRH16" s="449"/>
      <c r="JRI16" s="449"/>
      <c r="JRJ16" s="449"/>
      <c r="JRK16" s="449"/>
      <c r="JRL16" s="449"/>
      <c r="JRM16" s="449"/>
      <c r="JRN16" s="449"/>
      <c r="JRO16" s="449"/>
      <c r="JRP16" s="449"/>
      <c r="JRQ16" s="449"/>
      <c r="JRR16" s="449"/>
      <c r="JRS16" s="449"/>
      <c r="JRT16" s="449"/>
      <c r="JRU16" s="449"/>
      <c r="JRV16" s="449"/>
      <c r="JRW16" s="449"/>
      <c r="JRX16" s="449"/>
      <c r="JRY16" s="449"/>
      <c r="JRZ16" s="449"/>
      <c r="JSA16" s="449"/>
      <c r="JSB16" s="449"/>
      <c r="JSC16" s="449"/>
      <c r="JSD16" s="449"/>
      <c r="JSE16" s="449"/>
      <c r="JSF16" s="449"/>
      <c r="JSG16" s="449"/>
      <c r="JSH16" s="449"/>
      <c r="JSI16" s="449"/>
      <c r="JSJ16" s="449"/>
      <c r="JSK16" s="449"/>
      <c r="JSL16" s="449"/>
      <c r="JSM16" s="449"/>
      <c r="JSN16" s="449"/>
      <c r="JSO16" s="449"/>
      <c r="JSP16" s="449"/>
      <c r="JSQ16" s="449"/>
      <c r="JSR16" s="449"/>
      <c r="JSS16" s="449"/>
      <c r="JST16" s="449"/>
      <c r="JSU16" s="449"/>
      <c r="JSV16" s="449"/>
      <c r="JSW16" s="449"/>
      <c r="JSX16" s="449"/>
      <c r="JSY16" s="449"/>
      <c r="JSZ16" s="449"/>
      <c r="JTA16" s="449"/>
      <c r="JTB16" s="449"/>
      <c r="JTC16" s="449"/>
      <c r="JTD16" s="449"/>
      <c r="JTE16" s="449"/>
      <c r="JTF16" s="449"/>
      <c r="JTG16" s="449"/>
      <c r="JTH16" s="449"/>
      <c r="JTI16" s="449"/>
      <c r="JTJ16" s="449"/>
      <c r="JTK16" s="449"/>
      <c r="JTL16" s="449"/>
      <c r="JTM16" s="449"/>
      <c r="JTN16" s="449"/>
      <c r="JTO16" s="449"/>
      <c r="JTP16" s="449"/>
      <c r="JTQ16" s="449"/>
      <c r="JTR16" s="449"/>
      <c r="JTS16" s="449"/>
      <c r="JTT16" s="449"/>
      <c r="JTU16" s="449"/>
      <c r="JTV16" s="449"/>
      <c r="JTW16" s="449"/>
      <c r="JTX16" s="449"/>
      <c r="JTY16" s="449"/>
      <c r="JTZ16" s="449"/>
      <c r="JUA16" s="449"/>
      <c r="JUB16" s="449"/>
      <c r="JUC16" s="449"/>
      <c r="JUD16" s="449"/>
      <c r="JUE16" s="449"/>
      <c r="JUF16" s="449"/>
      <c r="JUG16" s="449"/>
      <c r="JUH16" s="449"/>
      <c r="JUI16" s="449"/>
      <c r="JUJ16" s="449"/>
      <c r="JUK16" s="449"/>
      <c r="JUL16" s="449"/>
      <c r="JUM16" s="449"/>
      <c r="JUN16" s="449"/>
      <c r="JUO16" s="449"/>
      <c r="JUP16" s="449"/>
      <c r="JUQ16" s="449"/>
      <c r="JUR16" s="449"/>
      <c r="JUS16" s="449"/>
      <c r="JUT16" s="449"/>
      <c r="JUU16" s="449"/>
      <c r="JUV16" s="449"/>
      <c r="JUW16" s="449"/>
      <c r="JUX16" s="449"/>
      <c r="JUY16" s="449"/>
      <c r="JUZ16" s="449"/>
      <c r="JVA16" s="449"/>
      <c r="JVB16" s="449"/>
      <c r="JVC16" s="449"/>
      <c r="JVD16" s="449"/>
      <c r="JVE16" s="449"/>
      <c r="JVF16" s="449"/>
      <c r="JVG16" s="449"/>
      <c r="JVH16" s="449"/>
      <c r="JVI16" s="449"/>
      <c r="JVJ16" s="449"/>
      <c r="JVK16" s="449"/>
      <c r="JVL16" s="449"/>
      <c r="JVM16" s="449"/>
      <c r="JVN16" s="449"/>
      <c r="JVO16" s="449"/>
      <c r="JVP16" s="449"/>
      <c r="JVQ16" s="449"/>
      <c r="JVR16" s="449"/>
      <c r="JVS16" s="449"/>
      <c r="JVT16" s="449"/>
      <c r="JVU16" s="449"/>
      <c r="JVV16" s="449"/>
      <c r="JVW16" s="449"/>
      <c r="JVX16" s="449"/>
      <c r="JVY16" s="449"/>
      <c r="JVZ16" s="449"/>
      <c r="JWA16" s="449"/>
      <c r="JWB16" s="449"/>
      <c r="JWC16" s="449"/>
      <c r="JWD16" s="449"/>
      <c r="JWE16" s="449"/>
      <c r="JWF16" s="449"/>
      <c r="JWG16" s="449"/>
      <c r="JWH16" s="449"/>
      <c r="JWI16" s="449"/>
      <c r="JWJ16" s="449"/>
      <c r="JWK16" s="449"/>
      <c r="JWL16" s="449"/>
      <c r="JWM16" s="449"/>
      <c r="JWN16" s="449"/>
      <c r="JWO16" s="449"/>
      <c r="JWP16" s="449"/>
      <c r="JWQ16" s="449"/>
      <c r="JWR16" s="449"/>
      <c r="JWS16" s="449"/>
      <c r="JWT16" s="449"/>
      <c r="JWU16" s="449"/>
      <c r="JWV16" s="449"/>
      <c r="JWW16" s="449"/>
      <c r="JWX16" s="449"/>
      <c r="JWY16" s="449"/>
      <c r="JWZ16" s="449"/>
      <c r="JXA16" s="449"/>
      <c r="JXB16" s="449"/>
      <c r="JXC16" s="449"/>
      <c r="JXD16" s="449"/>
      <c r="JXE16" s="449"/>
      <c r="JXF16" s="449"/>
      <c r="JXG16" s="449"/>
      <c r="JXH16" s="449"/>
      <c r="JXI16" s="449"/>
      <c r="JXJ16" s="449"/>
      <c r="JXK16" s="449"/>
      <c r="JXL16" s="449"/>
      <c r="JXM16" s="449"/>
      <c r="JXN16" s="449"/>
      <c r="JXO16" s="449"/>
      <c r="JXP16" s="449"/>
      <c r="JXQ16" s="449"/>
      <c r="JXR16" s="449"/>
      <c r="JXS16" s="449"/>
      <c r="JXT16" s="449"/>
      <c r="JXU16" s="449"/>
      <c r="JXV16" s="449"/>
      <c r="JXW16" s="449"/>
      <c r="JXX16" s="449"/>
      <c r="JXY16" s="449"/>
      <c r="JXZ16" s="449"/>
      <c r="JYA16" s="449"/>
      <c r="JYB16" s="449"/>
      <c r="JYC16" s="449"/>
      <c r="JYD16" s="449"/>
      <c r="JYE16" s="449"/>
      <c r="JYF16" s="449"/>
      <c r="JYG16" s="449"/>
      <c r="JYH16" s="449"/>
      <c r="JYI16" s="449"/>
      <c r="JYJ16" s="449"/>
      <c r="JYK16" s="449"/>
      <c r="JYL16" s="449"/>
      <c r="JYM16" s="449"/>
      <c r="JYN16" s="449"/>
      <c r="JYO16" s="449"/>
      <c r="JYP16" s="449"/>
      <c r="JYQ16" s="449"/>
      <c r="JYR16" s="449"/>
      <c r="JYS16" s="449"/>
      <c r="JYT16" s="449"/>
      <c r="JYU16" s="449"/>
      <c r="JYV16" s="449"/>
      <c r="JYW16" s="449"/>
      <c r="JYX16" s="449"/>
      <c r="JYY16" s="449"/>
      <c r="JYZ16" s="449"/>
      <c r="JZA16" s="449"/>
      <c r="JZB16" s="449"/>
      <c r="JZC16" s="449"/>
      <c r="JZD16" s="449"/>
      <c r="JZE16" s="449"/>
      <c r="JZF16" s="449"/>
      <c r="JZG16" s="449"/>
      <c r="JZH16" s="449"/>
      <c r="JZI16" s="449"/>
      <c r="JZJ16" s="449"/>
      <c r="JZK16" s="449"/>
      <c r="JZL16" s="449"/>
      <c r="JZM16" s="449"/>
      <c r="JZN16" s="449"/>
      <c r="JZO16" s="449"/>
      <c r="JZP16" s="449"/>
      <c r="JZQ16" s="449"/>
      <c r="JZR16" s="449"/>
      <c r="JZS16" s="449"/>
      <c r="JZT16" s="449"/>
      <c r="JZU16" s="449"/>
      <c r="JZV16" s="449"/>
      <c r="JZW16" s="449"/>
      <c r="JZX16" s="449"/>
      <c r="JZY16" s="449"/>
      <c r="JZZ16" s="449"/>
      <c r="KAA16" s="449"/>
      <c r="KAB16" s="449"/>
      <c r="KAC16" s="449"/>
      <c r="KAD16" s="449"/>
      <c r="KAE16" s="449"/>
      <c r="KAF16" s="449"/>
      <c r="KAG16" s="449"/>
      <c r="KAH16" s="449"/>
      <c r="KAI16" s="449"/>
      <c r="KAJ16" s="449"/>
      <c r="KAK16" s="449"/>
      <c r="KAL16" s="449"/>
      <c r="KAM16" s="449"/>
      <c r="KAN16" s="449"/>
      <c r="KAO16" s="449"/>
      <c r="KAP16" s="449"/>
      <c r="KAQ16" s="449"/>
      <c r="KAR16" s="449"/>
      <c r="KAS16" s="449"/>
      <c r="KAT16" s="449"/>
      <c r="KAU16" s="449"/>
      <c r="KAV16" s="449"/>
      <c r="KAW16" s="449"/>
      <c r="KAX16" s="449"/>
      <c r="KAY16" s="449"/>
      <c r="KAZ16" s="449"/>
      <c r="KBA16" s="449"/>
      <c r="KBB16" s="449"/>
      <c r="KBC16" s="449"/>
      <c r="KBD16" s="449"/>
      <c r="KBE16" s="449"/>
      <c r="KBF16" s="449"/>
      <c r="KBG16" s="449"/>
      <c r="KBH16" s="449"/>
      <c r="KBI16" s="449"/>
      <c r="KBJ16" s="449"/>
      <c r="KBK16" s="449"/>
      <c r="KBL16" s="449"/>
      <c r="KBM16" s="449"/>
      <c r="KBN16" s="449"/>
      <c r="KBO16" s="449"/>
      <c r="KBP16" s="449"/>
      <c r="KBQ16" s="449"/>
      <c r="KBR16" s="449"/>
      <c r="KBS16" s="449"/>
      <c r="KBT16" s="449"/>
      <c r="KBU16" s="449"/>
      <c r="KBV16" s="449"/>
      <c r="KBW16" s="449"/>
      <c r="KBX16" s="449"/>
      <c r="KBY16" s="449"/>
      <c r="KBZ16" s="449"/>
      <c r="KCA16" s="449"/>
      <c r="KCB16" s="449"/>
      <c r="KCC16" s="449"/>
      <c r="KCD16" s="449"/>
      <c r="KCE16" s="449"/>
      <c r="KCF16" s="449"/>
      <c r="KCG16" s="449"/>
      <c r="KCH16" s="449"/>
      <c r="KCI16" s="449"/>
      <c r="KCJ16" s="449"/>
      <c r="KCK16" s="449"/>
      <c r="KCL16" s="449"/>
      <c r="KCM16" s="449"/>
      <c r="KCN16" s="449"/>
      <c r="KCO16" s="449"/>
      <c r="KCP16" s="449"/>
      <c r="KCQ16" s="449"/>
      <c r="KCR16" s="449"/>
      <c r="KCS16" s="449"/>
      <c r="KCT16" s="449"/>
      <c r="KCU16" s="449"/>
      <c r="KCV16" s="449"/>
      <c r="KCW16" s="449"/>
      <c r="KCX16" s="449"/>
      <c r="KCY16" s="449"/>
      <c r="KCZ16" s="449"/>
      <c r="KDA16" s="449"/>
      <c r="KDB16" s="449"/>
      <c r="KDC16" s="449"/>
      <c r="KDD16" s="449"/>
      <c r="KDE16" s="449"/>
      <c r="KDF16" s="449"/>
      <c r="KDG16" s="449"/>
      <c r="KDH16" s="449"/>
      <c r="KDI16" s="449"/>
      <c r="KDJ16" s="449"/>
      <c r="KDK16" s="449"/>
      <c r="KDL16" s="449"/>
      <c r="KDM16" s="449"/>
      <c r="KDN16" s="449"/>
      <c r="KDO16" s="449"/>
      <c r="KDP16" s="449"/>
      <c r="KDQ16" s="449"/>
      <c r="KDR16" s="449"/>
      <c r="KDS16" s="449"/>
      <c r="KDT16" s="449"/>
      <c r="KDU16" s="449"/>
      <c r="KDV16" s="449"/>
      <c r="KDW16" s="449"/>
      <c r="KDX16" s="449"/>
      <c r="KDY16" s="449"/>
      <c r="KDZ16" s="449"/>
      <c r="KEA16" s="449"/>
      <c r="KEB16" s="449"/>
      <c r="KEC16" s="449"/>
      <c r="KED16" s="449"/>
      <c r="KEE16" s="449"/>
      <c r="KEF16" s="449"/>
      <c r="KEG16" s="449"/>
      <c r="KEH16" s="449"/>
      <c r="KEI16" s="449"/>
      <c r="KEJ16" s="449"/>
      <c r="KEK16" s="449"/>
      <c r="KEL16" s="449"/>
      <c r="KEM16" s="449"/>
      <c r="KEN16" s="449"/>
      <c r="KEO16" s="449"/>
      <c r="KEP16" s="449"/>
      <c r="KEQ16" s="449"/>
      <c r="KER16" s="449"/>
      <c r="KES16" s="449"/>
      <c r="KET16" s="449"/>
      <c r="KEU16" s="449"/>
      <c r="KEV16" s="449"/>
      <c r="KEW16" s="449"/>
      <c r="KEX16" s="449"/>
      <c r="KEY16" s="449"/>
      <c r="KEZ16" s="449"/>
      <c r="KFA16" s="449"/>
      <c r="KFB16" s="449"/>
      <c r="KFC16" s="449"/>
      <c r="KFD16" s="449"/>
      <c r="KFE16" s="449"/>
      <c r="KFF16" s="449"/>
      <c r="KFG16" s="449"/>
      <c r="KFH16" s="449"/>
      <c r="KFI16" s="449"/>
      <c r="KFJ16" s="449"/>
      <c r="KFK16" s="449"/>
      <c r="KFL16" s="449"/>
      <c r="KFM16" s="449"/>
      <c r="KFN16" s="449"/>
      <c r="KFO16" s="449"/>
      <c r="KFP16" s="449"/>
      <c r="KFQ16" s="449"/>
      <c r="KFR16" s="449"/>
      <c r="KFS16" s="449"/>
      <c r="KFT16" s="449"/>
      <c r="KFU16" s="449"/>
      <c r="KFV16" s="449"/>
      <c r="KFW16" s="449"/>
      <c r="KFX16" s="449"/>
      <c r="KFY16" s="449"/>
      <c r="KFZ16" s="449"/>
      <c r="KGA16" s="449"/>
      <c r="KGB16" s="449"/>
      <c r="KGC16" s="449"/>
      <c r="KGD16" s="449"/>
      <c r="KGE16" s="449"/>
      <c r="KGF16" s="449"/>
      <c r="KGG16" s="449"/>
      <c r="KGH16" s="449"/>
      <c r="KGI16" s="449"/>
      <c r="KGJ16" s="449"/>
      <c r="KGK16" s="449"/>
      <c r="KGL16" s="449"/>
      <c r="KGM16" s="449"/>
      <c r="KGN16" s="449"/>
      <c r="KGO16" s="449"/>
      <c r="KGP16" s="449"/>
      <c r="KGQ16" s="449"/>
      <c r="KGR16" s="449"/>
      <c r="KGS16" s="449"/>
      <c r="KGT16" s="449"/>
      <c r="KGU16" s="449"/>
      <c r="KGV16" s="449"/>
      <c r="KGW16" s="449"/>
      <c r="KGX16" s="449"/>
      <c r="KGY16" s="449"/>
      <c r="KGZ16" s="449"/>
      <c r="KHA16" s="449"/>
      <c r="KHB16" s="449"/>
      <c r="KHC16" s="449"/>
      <c r="KHD16" s="449"/>
      <c r="KHE16" s="449"/>
      <c r="KHF16" s="449"/>
      <c r="KHG16" s="449"/>
      <c r="KHH16" s="449"/>
      <c r="KHI16" s="449"/>
      <c r="KHJ16" s="449"/>
      <c r="KHK16" s="449"/>
      <c r="KHL16" s="449"/>
      <c r="KHM16" s="449"/>
      <c r="KHN16" s="449"/>
      <c r="KHO16" s="449"/>
      <c r="KHP16" s="449"/>
      <c r="KHQ16" s="449"/>
      <c r="KHR16" s="449"/>
      <c r="KHS16" s="449"/>
      <c r="KHT16" s="449"/>
      <c r="KHU16" s="449"/>
      <c r="KHV16" s="449"/>
      <c r="KHW16" s="449"/>
      <c r="KHX16" s="449"/>
      <c r="KHY16" s="449"/>
      <c r="KHZ16" s="449"/>
      <c r="KIA16" s="449"/>
      <c r="KIB16" s="449"/>
      <c r="KIC16" s="449"/>
      <c r="KID16" s="449"/>
      <c r="KIE16" s="449"/>
      <c r="KIF16" s="449"/>
      <c r="KIG16" s="449"/>
      <c r="KIH16" s="449"/>
      <c r="KII16" s="449"/>
      <c r="KIJ16" s="449"/>
      <c r="KIK16" s="449"/>
      <c r="KIL16" s="449"/>
      <c r="KIM16" s="449"/>
      <c r="KIN16" s="449"/>
      <c r="KIO16" s="449"/>
      <c r="KIP16" s="449"/>
      <c r="KIQ16" s="449"/>
      <c r="KIR16" s="449"/>
      <c r="KIS16" s="449"/>
      <c r="KIT16" s="449"/>
      <c r="KIU16" s="449"/>
      <c r="KIV16" s="449"/>
      <c r="KIW16" s="449"/>
      <c r="KIX16" s="449"/>
      <c r="KIY16" s="449"/>
      <c r="KIZ16" s="449"/>
      <c r="KJA16" s="449"/>
      <c r="KJB16" s="449"/>
      <c r="KJC16" s="449"/>
      <c r="KJD16" s="449"/>
      <c r="KJE16" s="449"/>
      <c r="KJF16" s="449"/>
      <c r="KJG16" s="449"/>
      <c r="KJH16" s="449"/>
      <c r="KJI16" s="449"/>
      <c r="KJJ16" s="449"/>
      <c r="KJK16" s="449"/>
      <c r="KJL16" s="449"/>
      <c r="KJM16" s="449"/>
      <c r="KJN16" s="449"/>
      <c r="KJO16" s="449"/>
      <c r="KJP16" s="449"/>
      <c r="KJQ16" s="449"/>
      <c r="KJR16" s="449"/>
      <c r="KJS16" s="449"/>
      <c r="KJT16" s="449"/>
      <c r="KJU16" s="449"/>
      <c r="KJV16" s="449"/>
      <c r="KJW16" s="449"/>
      <c r="KJX16" s="449"/>
      <c r="KJY16" s="449"/>
      <c r="KJZ16" s="449"/>
      <c r="KKA16" s="449"/>
      <c r="KKB16" s="449"/>
      <c r="KKC16" s="449"/>
      <c r="KKD16" s="449"/>
      <c r="KKE16" s="449"/>
      <c r="KKF16" s="449"/>
      <c r="KKG16" s="449"/>
      <c r="KKH16" s="449"/>
      <c r="KKI16" s="449"/>
      <c r="KKJ16" s="449"/>
      <c r="KKK16" s="449"/>
      <c r="KKL16" s="449"/>
      <c r="KKM16" s="449"/>
      <c r="KKN16" s="449"/>
      <c r="KKO16" s="449"/>
      <c r="KKP16" s="449"/>
      <c r="KKQ16" s="449"/>
      <c r="KKR16" s="449"/>
      <c r="KKS16" s="449"/>
      <c r="KKT16" s="449"/>
      <c r="KKU16" s="449"/>
      <c r="KKV16" s="449"/>
      <c r="KKW16" s="449"/>
      <c r="KKX16" s="449"/>
      <c r="KKY16" s="449"/>
      <c r="KKZ16" s="449"/>
      <c r="KLA16" s="449"/>
      <c r="KLB16" s="449"/>
      <c r="KLC16" s="449"/>
      <c r="KLD16" s="449"/>
      <c r="KLE16" s="449"/>
      <c r="KLF16" s="449"/>
      <c r="KLG16" s="449"/>
      <c r="KLH16" s="449"/>
      <c r="KLI16" s="449"/>
      <c r="KLJ16" s="449"/>
      <c r="KLK16" s="449"/>
      <c r="KLL16" s="449"/>
      <c r="KLM16" s="449"/>
      <c r="KLN16" s="449"/>
      <c r="KLO16" s="449"/>
      <c r="KLP16" s="449"/>
      <c r="KLQ16" s="449"/>
      <c r="KLR16" s="449"/>
      <c r="KLS16" s="449"/>
      <c r="KLT16" s="449"/>
      <c r="KLU16" s="449"/>
      <c r="KLV16" s="449"/>
      <c r="KLW16" s="449"/>
      <c r="KLX16" s="449"/>
      <c r="KLY16" s="449"/>
      <c r="KLZ16" s="449"/>
      <c r="KMA16" s="449"/>
      <c r="KMB16" s="449"/>
      <c r="KMC16" s="449"/>
      <c r="KMD16" s="449"/>
      <c r="KME16" s="449"/>
      <c r="KMF16" s="449"/>
      <c r="KMG16" s="449"/>
      <c r="KMH16" s="449"/>
      <c r="KMI16" s="449"/>
      <c r="KMJ16" s="449"/>
      <c r="KMK16" s="449"/>
      <c r="KML16" s="449"/>
      <c r="KMM16" s="449"/>
      <c r="KMN16" s="449"/>
      <c r="KMO16" s="449"/>
      <c r="KMP16" s="449"/>
      <c r="KMQ16" s="449"/>
      <c r="KMR16" s="449"/>
      <c r="KMS16" s="449"/>
      <c r="KMT16" s="449"/>
      <c r="KMU16" s="449"/>
      <c r="KMV16" s="449"/>
      <c r="KMW16" s="449"/>
      <c r="KMX16" s="449"/>
      <c r="KMY16" s="449"/>
      <c r="KMZ16" s="449"/>
      <c r="KNA16" s="449"/>
      <c r="KNB16" s="449"/>
      <c r="KNC16" s="449"/>
      <c r="KND16" s="449"/>
      <c r="KNE16" s="449"/>
      <c r="KNF16" s="449"/>
      <c r="KNG16" s="449"/>
      <c r="KNH16" s="449"/>
      <c r="KNI16" s="449"/>
      <c r="KNJ16" s="449"/>
      <c r="KNK16" s="449"/>
      <c r="KNL16" s="449"/>
      <c r="KNM16" s="449"/>
      <c r="KNN16" s="449"/>
      <c r="KNO16" s="449"/>
      <c r="KNP16" s="449"/>
      <c r="KNQ16" s="449"/>
      <c r="KNR16" s="449"/>
      <c r="KNS16" s="449"/>
      <c r="KNT16" s="449"/>
      <c r="KNU16" s="449"/>
      <c r="KNV16" s="449"/>
      <c r="KNW16" s="449"/>
      <c r="KNX16" s="449"/>
      <c r="KNY16" s="449"/>
      <c r="KNZ16" s="449"/>
      <c r="KOA16" s="449"/>
      <c r="KOB16" s="449"/>
      <c r="KOC16" s="449"/>
      <c r="KOD16" s="449"/>
      <c r="KOE16" s="449"/>
      <c r="KOF16" s="449"/>
      <c r="KOG16" s="449"/>
      <c r="KOH16" s="449"/>
      <c r="KOI16" s="449"/>
      <c r="KOJ16" s="449"/>
      <c r="KOK16" s="449"/>
      <c r="KOL16" s="449"/>
      <c r="KOM16" s="449"/>
      <c r="KON16" s="449"/>
      <c r="KOO16" s="449"/>
      <c r="KOP16" s="449"/>
      <c r="KOQ16" s="449"/>
      <c r="KOR16" s="449"/>
      <c r="KOS16" s="449"/>
      <c r="KOT16" s="449"/>
      <c r="KOU16" s="449"/>
      <c r="KOV16" s="449"/>
      <c r="KOW16" s="449"/>
      <c r="KOX16" s="449"/>
      <c r="KOY16" s="449"/>
      <c r="KOZ16" s="449"/>
      <c r="KPA16" s="449"/>
      <c r="KPB16" s="449"/>
      <c r="KPC16" s="449"/>
      <c r="KPD16" s="449"/>
      <c r="KPE16" s="449"/>
      <c r="KPF16" s="449"/>
      <c r="KPG16" s="449"/>
      <c r="KPH16" s="449"/>
      <c r="KPI16" s="449"/>
      <c r="KPJ16" s="449"/>
      <c r="KPK16" s="449"/>
      <c r="KPL16" s="449"/>
      <c r="KPM16" s="449"/>
      <c r="KPN16" s="449"/>
      <c r="KPO16" s="449"/>
      <c r="KPP16" s="449"/>
      <c r="KPQ16" s="449"/>
      <c r="KPR16" s="449"/>
      <c r="KPS16" s="449"/>
      <c r="KPT16" s="449"/>
      <c r="KPU16" s="449"/>
      <c r="KPV16" s="449"/>
      <c r="KPW16" s="449"/>
      <c r="KPX16" s="449"/>
      <c r="KPY16" s="449"/>
      <c r="KPZ16" s="449"/>
      <c r="KQA16" s="449"/>
      <c r="KQB16" s="449"/>
      <c r="KQC16" s="449"/>
      <c r="KQD16" s="449"/>
      <c r="KQE16" s="449"/>
      <c r="KQF16" s="449"/>
      <c r="KQG16" s="449"/>
      <c r="KQH16" s="449"/>
      <c r="KQI16" s="449"/>
      <c r="KQJ16" s="449"/>
      <c r="KQK16" s="449"/>
      <c r="KQL16" s="449"/>
      <c r="KQM16" s="449"/>
      <c r="KQN16" s="449"/>
      <c r="KQO16" s="449"/>
      <c r="KQP16" s="449"/>
      <c r="KQQ16" s="449"/>
      <c r="KQR16" s="449"/>
      <c r="KQS16" s="449"/>
      <c r="KQT16" s="449"/>
      <c r="KQU16" s="449"/>
      <c r="KQV16" s="449"/>
      <c r="KQW16" s="449"/>
      <c r="KQX16" s="449"/>
      <c r="KQY16" s="449"/>
      <c r="KQZ16" s="449"/>
      <c r="KRA16" s="449"/>
      <c r="KRB16" s="449"/>
      <c r="KRC16" s="449"/>
      <c r="KRD16" s="449"/>
      <c r="KRE16" s="449"/>
      <c r="KRF16" s="449"/>
      <c r="KRG16" s="449"/>
      <c r="KRH16" s="449"/>
      <c r="KRI16" s="449"/>
      <c r="KRJ16" s="449"/>
      <c r="KRK16" s="449"/>
      <c r="KRL16" s="449"/>
      <c r="KRM16" s="449"/>
      <c r="KRN16" s="449"/>
      <c r="KRO16" s="449"/>
      <c r="KRP16" s="449"/>
      <c r="KRQ16" s="449"/>
      <c r="KRR16" s="449"/>
      <c r="KRS16" s="449"/>
      <c r="KRT16" s="449"/>
      <c r="KRU16" s="449"/>
      <c r="KRV16" s="449"/>
      <c r="KRW16" s="449"/>
      <c r="KRX16" s="449"/>
      <c r="KRY16" s="449"/>
      <c r="KRZ16" s="449"/>
      <c r="KSA16" s="449"/>
      <c r="KSB16" s="449"/>
      <c r="KSC16" s="449"/>
      <c r="KSD16" s="449"/>
      <c r="KSE16" s="449"/>
      <c r="KSF16" s="449"/>
      <c r="KSG16" s="449"/>
      <c r="KSH16" s="449"/>
      <c r="KSI16" s="449"/>
      <c r="KSJ16" s="449"/>
      <c r="KSK16" s="449"/>
      <c r="KSL16" s="449"/>
      <c r="KSM16" s="449"/>
      <c r="KSN16" s="449"/>
      <c r="KSO16" s="449"/>
      <c r="KSP16" s="449"/>
      <c r="KSQ16" s="449"/>
      <c r="KSR16" s="449"/>
      <c r="KSS16" s="449"/>
      <c r="KST16" s="449"/>
      <c r="KSU16" s="449"/>
      <c r="KSV16" s="449"/>
      <c r="KSW16" s="449"/>
      <c r="KSX16" s="449"/>
      <c r="KSY16" s="449"/>
      <c r="KSZ16" s="449"/>
      <c r="KTA16" s="449"/>
      <c r="KTB16" s="449"/>
      <c r="KTC16" s="449"/>
      <c r="KTD16" s="449"/>
      <c r="KTE16" s="449"/>
      <c r="KTF16" s="449"/>
      <c r="KTG16" s="449"/>
      <c r="KTH16" s="449"/>
      <c r="KTI16" s="449"/>
      <c r="KTJ16" s="449"/>
      <c r="KTK16" s="449"/>
      <c r="KTL16" s="449"/>
      <c r="KTM16" s="449"/>
      <c r="KTN16" s="449"/>
      <c r="KTO16" s="449"/>
      <c r="KTP16" s="449"/>
      <c r="KTQ16" s="449"/>
      <c r="KTR16" s="449"/>
      <c r="KTS16" s="449"/>
      <c r="KTT16" s="449"/>
      <c r="KTU16" s="449"/>
      <c r="KTV16" s="449"/>
      <c r="KTW16" s="449"/>
      <c r="KTX16" s="449"/>
      <c r="KTY16" s="449"/>
      <c r="KTZ16" s="449"/>
      <c r="KUA16" s="449"/>
      <c r="KUB16" s="449"/>
      <c r="KUC16" s="449"/>
      <c r="KUD16" s="449"/>
      <c r="KUE16" s="449"/>
      <c r="KUF16" s="449"/>
      <c r="KUG16" s="449"/>
      <c r="KUH16" s="449"/>
      <c r="KUI16" s="449"/>
      <c r="KUJ16" s="449"/>
      <c r="KUK16" s="449"/>
      <c r="KUL16" s="449"/>
      <c r="KUM16" s="449"/>
      <c r="KUN16" s="449"/>
      <c r="KUO16" s="449"/>
      <c r="KUP16" s="449"/>
      <c r="KUQ16" s="449"/>
      <c r="KUR16" s="449"/>
      <c r="KUS16" s="449"/>
      <c r="KUT16" s="449"/>
      <c r="KUU16" s="449"/>
      <c r="KUV16" s="449"/>
      <c r="KUW16" s="449"/>
      <c r="KUX16" s="449"/>
      <c r="KUY16" s="449"/>
      <c r="KUZ16" s="449"/>
      <c r="KVA16" s="449"/>
      <c r="KVB16" s="449"/>
      <c r="KVC16" s="449"/>
      <c r="KVD16" s="449"/>
      <c r="KVE16" s="449"/>
      <c r="KVF16" s="449"/>
      <c r="KVG16" s="449"/>
      <c r="KVH16" s="449"/>
      <c r="KVI16" s="449"/>
      <c r="KVJ16" s="449"/>
      <c r="KVK16" s="449"/>
      <c r="KVL16" s="449"/>
      <c r="KVM16" s="449"/>
      <c r="KVN16" s="449"/>
      <c r="KVO16" s="449"/>
      <c r="KVP16" s="449"/>
      <c r="KVQ16" s="449"/>
      <c r="KVR16" s="449"/>
      <c r="KVS16" s="449"/>
      <c r="KVT16" s="449"/>
      <c r="KVU16" s="449"/>
      <c r="KVV16" s="449"/>
      <c r="KVW16" s="449"/>
      <c r="KVX16" s="449"/>
      <c r="KVY16" s="449"/>
      <c r="KVZ16" s="449"/>
      <c r="KWA16" s="449"/>
      <c r="KWB16" s="449"/>
      <c r="KWC16" s="449"/>
      <c r="KWD16" s="449"/>
      <c r="KWE16" s="449"/>
      <c r="KWF16" s="449"/>
      <c r="KWG16" s="449"/>
      <c r="KWH16" s="449"/>
      <c r="KWI16" s="449"/>
      <c r="KWJ16" s="449"/>
      <c r="KWK16" s="449"/>
      <c r="KWL16" s="449"/>
      <c r="KWM16" s="449"/>
      <c r="KWN16" s="449"/>
      <c r="KWO16" s="449"/>
      <c r="KWP16" s="449"/>
      <c r="KWQ16" s="449"/>
      <c r="KWR16" s="449"/>
      <c r="KWS16" s="449"/>
      <c r="KWT16" s="449"/>
      <c r="KWU16" s="449"/>
      <c r="KWV16" s="449"/>
      <c r="KWW16" s="449"/>
      <c r="KWX16" s="449"/>
      <c r="KWY16" s="449"/>
      <c r="KWZ16" s="449"/>
      <c r="KXA16" s="449"/>
      <c r="KXB16" s="449"/>
      <c r="KXC16" s="449"/>
      <c r="KXD16" s="449"/>
      <c r="KXE16" s="449"/>
      <c r="KXF16" s="449"/>
      <c r="KXG16" s="449"/>
      <c r="KXH16" s="449"/>
      <c r="KXI16" s="449"/>
      <c r="KXJ16" s="449"/>
      <c r="KXK16" s="449"/>
      <c r="KXL16" s="449"/>
      <c r="KXM16" s="449"/>
      <c r="KXN16" s="449"/>
      <c r="KXO16" s="449"/>
      <c r="KXP16" s="449"/>
      <c r="KXQ16" s="449"/>
      <c r="KXR16" s="449"/>
      <c r="KXS16" s="449"/>
      <c r="KXT16" s="449"/>
      <c r="KXU16" s="449"/>
      <c r="KXV16" s="449"/>
      <c r="KXW16" s="449"/>
      <c r="KXX16" s="449"/>
      <c r="KXY16" s="449"/>
      <c r="KXZ16" s="449"/>
      <c r="KYA16" s="449"/>
      <c r="KYB16" s="449"/>
      <c r="KYC16" s="449"/>
      <c r="KYD16" s="449"/>
      <c r="KYE16" s="449"/>
      <c r="KYF16" s="449"/>
      <c r="KYG16" s="449"/>
      <c r="KYH16" s="449"/>
      <c r="KYI16" s="449"/>
      <c r="KYJ16" s="449"/>
      <c r="KYK16" s="449"/>
      <c r="KYL16" s="449"/>
      <c r="KYM16" s="449"/>
      <c r="KYN16" s="449"/>
      <c r="KYO16" s="449"/>
      <c r="KYP16" s="449"/>
      <c r="KYQ16" s="449"/>
      <c r="KYR16" s="449"/>
      <c r="KYS16" s="449"/>
      <c r="KYT16" s="449"/>
      <c r="KYU16" s="449"/>
      <c r="KYV16" s="449"/>
      <c r="KYW16" s="449"/>
      <c r="KYX16" s="449"/>
      <c r="KYY16" s="449"/>
      <c r="KYZ16" s="449"/>
      <c r="KZA16" s="449"/>
      <c r="KZB16" s="449"/>
      <c r="KZC16" s="449"/>
      <c r="KZD16" s="449"/>
      <c r="KZE16" s="449"/>
      <c r="KZF16" s="449"/>
      <c r="KZG16" s="449"/>
      <c r="KZH16" s="449"/>
      <c r="KZI16" s="449"/>
      <c r="KZJ16" s="449"/>
      <c r="KZK16" s="449"/>
      <c r="KZL16" s="449"/>
      <c r="KZM16" s="449"/>
      <c r="KZN16" s="449"/>
      <c r="KZO16" s="449"/>
      <c r="KZP16" s="449"/>
      <c r="KZQ16" s="449"/>
      <c r="KZR16" s="449"/>
      <c r="KZS16" s="449"/>
      <c r="KZT16" s="449"/>
      <c r="KZU16" s="449"/>
      <c r="KZV16" s="449"/>
      <c r="KZW16" s="449"/>
      <c r="KZX16" s="449"/>
      <c r="KZY16" s="449"/>
      <c r="KZZ16" s="449"/>
      <c r="LAA16" s="449"/>
      <c r="LAB16" s="449"/>
      <c r="LAC16" s="449"/>
      <c r="LAD16" s="449"/>
      <c r="LAE16" s="449"/>
      <c r="LAF16" s="449"/>
      <c r="LAG16" s="449"/>
      <c r="LAH16" s="449"/>
      <c r="LAI16" s="449"/>
      <c r="LAJ16" s="449"/>
      <c r="LAK16" s="449"/>
      <c r="LAL16" s="449"/>
      <c r="LAM16" s="449"/>
      <c r="LAN16" s="449"/>
      <c r="LAO16" s="449"/>
      <c r="LAP16" s="449"/>
      <c r="LAQ16" s="449"/>
      <c r="LAR16" s="449"/>
      <c r="LAS16" s="449"/>
      <c r="LAT16" s="449"/>
      <c r="LAU16" s="449"/>
      <c r="LAV16" s="449"/>
      <c r="LAW16" s="449"/>
      <c r="LAX16" s="449"/>
      <c r="LAY16" s="449"/>
      <c r="LAZ16" s="449"/>
      <c r="LBA16" s="449"/>
      <c r="LBB16" s="449"/>
      <c r="LBC16" s="449"/>
      <c r="LBD16" s="449"/>
      <c r="LBE16" s="449"/>
      <c r="LBF16" s="449"/>
      <c r="LBG16" s="449"/>
      <c r="LBH16" s="449"/>
      <c r="LBI16" s="449"/>
      <c r="LBJ16" s="449"/>
      <c r="LBK16" s="449"/>
      <c r="LBL16" s="449"/>
      <c r="LBM16" s="449"/>
      <c r="LBN16" s="449"/>
      <c r="LBO16" s="449"/>
      <c r="LBP16" s="449"/>
      <c r="LBQ16" s="449"/>
      <c r="LBR16" s="449"/>
      <c r="LBS16" s="449"/>
      <c r="LBT16" s="449"/>
      <c r="LBU16" s="449"/>
      <c r="LBV16" s="449"/>
      <c r="LBW16" s="449"/>
      <c r="LBX16" s="449"/>
      <c r="LBY16" s="449"/>
      <c r="LBZ16" s="449"/>
      <c r="LCA16" s="449"/>
      <c r="LCB16" s="449"/>
      <c r="LCC16" s="449"/>
      <c r="LCD16" s="449"/>
      <c r="LCE16" s="449"/>
      <c r="LCF16" s="449"/>
      <c r="LCG16" s="449"/>
      <c r="LCH16" s="449"/>
      <c r="LCI16" s="449"/>
      <c r="LCJ16" s="449"/>
      <c r="LCK16" s="449"/>
      <c r="LCL16" s="449"/>
      <c r="LCM16" s="449"/>
      <c r="LCN16" s="449"/>
      <c r="LCO16" s="449"/>
      <c r="LCP16" s="449"/>
      <c r="LCQ16" s="449"/>
      <c r="LCR16" s="449"/>
      <c r="LCS16" s="449"/>
      <c r="LCT16" s="449"/>
      <c r="LCU16" s="449"/>
      <c r="LCV16" s="449"/>
      <c r="LCW16" s="449"/>
      <c r="LCX16" s="449"/>
      <c r="LCY16" s="449"/>
      <c r="LCZ16" s="449"/>
      <c r="LDA16" s="449"/>
      <c r="LDB16" s="449"/>
      <c r="LDC16" s="449"/>
      <c r="LDD16" s="449"/>
      <c r="LDE16" s="449"/>
      <c r="LDF16" s="449"/>
      <c r="LDG16" s="449"/>
      <c r="LDH16" s="449"/>
      <c r="LDI16" s="449"/>
      <c r="LDJ16" s="449"/>
      <c r="LDK16" s="449"/>
      <c r="LDL16" s="449"/>
      <c r="LDM16" s="449"/>
      <c r="LDN16" s="449"/>
      <c r="LDO16" s="449"/>
      <c r="LDP16" s="449"/>
      <c r="LDQ16" s="449"/>
      <c r="LDR16" s="449"/>
      <c r="LDS16" s="449"/>
      <c r="LDT16" s="449"/>
      <c r="LDU16" s="449"/>
      <c r="LDV16" s="449"/>
      <c r="LDW16" s="449"/>
      <c r="LDX16" s="449"/>
      <c r="LDY16" s="449"/>
      <c r="LDZ16" s="449"/>
      <c r="LEA16" s="449"/>
      <c r="LEB16" s="449"/>
      <c r="LEC16" s="449"/>
      <c r="LED16" s="449"/>
      <c r="LEE16" s="449"/>
      <c r="LEF16" s="449"/>
      <c r="LEG16" s="449"/>
      <c r="LEH16" s="449"/>
      <c r="LEI16" s="449"/>
      <c r="LEJ16" s="449"/>
      <c r="LEK16" s="449"/>
      <c r="LEL16" s="449"/>
      <c r="LEM16" s="449"/>
      <c r="LEN16" s="449"/>
      <c r="LEO16" s="449"/>
      <c r="LEP16" s="449"/>
      <c r="LEQ16" s="449"/>
      <c r="LER16" s="449"/>
      <c r="LES16" s="449"/>
      <c r="LET16" s="449"/>
      <c r="LEU16" s="449"/>
      <c r="LEV16" s="449"/>
      <c r="LEW16" s="449"/>
      <c r="LEX16" s="449"/>
      <c r="LEY16" s="449"/>
      <c r="LEZ16" s="449"/>
      <c r="LFA16" s="449"/>
      <c r="LFB16" s="449"/>
      <c r="LFC16" s="449"/>
      <c r="LFD16" s="449"/>
      <c r="LFE16" s="449"/>
      <c r="LFF16" s="449"/>
      <c r="LFG16" s="449"/>
      <c r="LFH16" s="449"/>
      <c r="LFI16" s="449"/>
      <c r="LFJ16" s="449"/>
      <c r="LFK16" s="449"/>
      <c r="LFL16" s="449"/>
      <c r="LFM16" s="449"/>
      <c r="LFN16" s="449"/>
      <c r="LFO16" s="449"/>
      <c r="LFP16" s="449"/>
      <c r="LFQ16" s="449"/>
      <c r="LFR16" s="449"/>
      <c r="LFS16" s="449"/>
      <c r="LFT16" s="449"/>
      <c r="LFU16" s="449"/>
      <c r="LFV16" s="449"/>
      <c r="LFW16" s="449"/>
      <c r="LFX16" s="449"/>
      <c r="LFY16" s="449"/>
      <c r="LFZ16" s="449"/>
      <c r="LGA16" s="449"/>
      <c r="LGB16" s="449"/>
      <c r="LGC16" s="449"/>
      <c r="LGD16" s="449"/>
      <c r="LGE16" s="449"/>
      <c r="LGF16" s="449"/>
      <c r="LGG16" s="449"/>
      <c r="LGH16" s="449"/>
      <c r="LGI16" s="449"/>
      <c r="LGJ16" s="449"/>
      <c r="LGK16" s="449"/>
      <c r="LGL16" s="449"/>
      <c r="LGM16" s="449"/>
      <c r="LGN16" s="449"/>
      <c r="LGO16" s="449"/>
      <c r="LGP16" s="449"/>
      <c r="LGQ16" s="449"/>
      <c r="LGR16" s="449"/>
      <c r="LGS16" s="449"/>
      <c r="LGT16" s="449"/>
      <c r="LGU16" s="449"/>
      <c r="LGV16" s="449"/>
      <c r="LGW16" s="449"/>
      <c r="LGX16" s="449"/>
      <c r="LGY16" s="449"/>
      <c r="LGZ16" s="449"/>
      <c r="LHA16" s="449"/>
      <c r="LHB16" s="449"/>
      <c r="LHC16" s="449"/>
      <c r="LHD16" s="449"/>
      <c r="LHE16" s="449"/>
      <c r="LHF16" s="449"/>
      <c r="LHG16" s="449"/>
      <c r="LHH16" s="449"/>
      <c r="LHI16" s="449"/>
      <c r="LHJ16" s="449"/>
      <c r="LHK16" s="449"/>
      <c r="LHL16" s="449"/>
      <c r="LHM16" s="449"/>
      <c r="LHN16" s="449"/>
      <c r="LHO16" s="449"/>
      <c r="LHP16" s="449"/>
      <c r="LHQ16" s="449"/>
      <c r="LHR16" s="449"/>
      <c r="LHS16" s="449"/>
      <c r="LHT16" s="449"/>
      <c r="LHU16" s="449"/>
      <c r="LHV16" s="449"/>
      <c r="LHW16" s="449"/>
      <c r="LHX16" s="449"/>
      <c r="LHY16" s="449"/>
      <c r="LHZ16" s="449"/>
      <c r="LIA16" s="449"/>
      <c r="LIB16" s="449"/>
      <c r="LIC16" s="449"/>
      <c r="LID16" s="449"/>
      <c r="LIE16" s="449"/>
      <c r="LIF16" s="449"/>
      <c r="LIG16" s="449"/>
      <c r="LIH16" s="449"/>
      <c r="LII16" s="449"/>
      <c r="LIJ16" s="449"/>
      <c r="LIK16" s="449"/>
      <c r="LIL16" s="449"/>
      <c r="LIM16" s="449"/>
      <c r="LIN16" s="449"/>
      <c r="LIO16" s="449"/>
      <c r="LIP16" s="449"/>
      <c r="LIQ16" s="449"/>
      <c r="LIR16" s="449"/>
      <c r="LIS16" s="449"/>
      <c r="LIT16" s="449"/>
      <c r="LIU16" s="449"/>
      <c r="LIV16" s="449"/>
      <c r="LIW16" s="449"/>
      <c r="LIX16" s="449"/>
      <c r="LIY16" s="449"/>
      <c r="LIZ16" s="449"/>
      <c r="LJA16" s="449"/>
      <c r="LJB16" s="449"/>
      <c r="LJC16" s="449"/>
      <c r="LJD16" s="449"/>
      <c r="LJE16" s="449"/>
      <c r="LJF16" s="449"/>
      <c r="LJG16" s="449"/>
      <c r="LJH16" s="449"/>
      <c r="LJI16" s="449"/>
      <c r="LJJ16" s="449"/>
      <c r="LJK16" s="449"/>
      <c r="LJL16" s="449"/>
      <c r="LJM16" s="449"/>
      <c r="LJN16" s="449"/>
      <c r="LJO16" s="449"/>
      <c r="LJP16" s="449"/>
      <c r="LJQ16" s="449"/>
      <c r="LJR16" s="449"/>
      <c r="LJS16" s="449"/>
      <c r="LJT16" s="449"/>
      <c r="LJU16" s="449"/>
      <c r="LJV16" s="449"/>
      <c r="LJW16" s="449"/>
      <c r="LJX16" s="449"/>
      <c r="LJY16" s="449"/>
      <c r="LJZ16" s="449"/>
      <c r="LKA16" s="449"/>
      <c r="LKB16" s="449"/>
      <c r="LKC16" s="449"/>
      <c r="LKD16" s="449"/>
      <c r="LKE16" s="449"/>
      <c r="LKF16" s="449"/>
      <c r="LKG16" s="449"/>
      <c r="LKH16" s="449"/>
      <c r="LKI16" s="449"/>
      <c r="LKJ16" s="449"/>
      <c r="LKK16" s="449"/>
      <c r="LKL16" s="449"/>
      <c r="LKM16" s="449"/>
      <c r="LKN16" s="449"/>
      <c r="LKO16" s="449"/>
      <c r="LKP16" s="449"/>
      <c r="LKQ16" s="449"/>
      <c r="LKR16" s="449"/>
      <c r="LKS16" s="449"/>
      <c r="LKT16" s="449"/>
      <c r="LKU16" s="449"/>
      <c r="LKV16" s="449"/>
      <c r="LKW16" s="449"/>
      <c r="LKX16" s="449"/>
      <c r="LKY16" s="449"/>
      <c r="LKZ16" s="449"/>
      <c r="LLA16" s="449"/>
      <c r="LLB16" s="449"/>
      <c r="LLC16" s="449"/>
      <c r="LLD16" s="449"/>
      <c r="LLE16" s="449"/>
      <c r="LLF16" s="449"/>
      <c r="LLG16" s="449"/>
      <c r="LLH16" s="449"/>
      <c r="LLI16" s="449"/>
      <c r="LLJ16" s="449"/>
      <c r="LLK16" s="449"/>
      <c r="LLL16" s="449"/>
      <c r="LLM16" s="449"/>
      <c r="LLN16" s="449"/>
      <c r="LLO16" s="449"/>
      <c r="LLP16" s="449"/>
      <c r="LLQ16" s="449"/>
      <c r="LLR16" s="449"/>
      <c r="LLS16" s="449"/>
      <c r="LLT16" s="449"/>
      <c r="LLU16" s="449"/>
      <c r="LLV16" s="449"/>
      <c r="LLW16" s="449"/>
      <c r="LLX16" s="449"/>
      <c r="LLY16" s="449"/>
      <c r="LLZ16" s="449"/>
      <c r="LMA16" s="449"/>
      <c r="LMB16" s="449"/>
      <c r="LMC16" s="449"/>
      <c r="LMD16" s="449"/>
      <c r="LME16" s="449"/>
      <c r="LMF16" s="449"/>
      <c r="LMG16" s="449"/>
      <c r="LMH16" s="449"/>
      <c r="LMI16" s="449"/>
      <c r="LMJ16" s="449"/>
      <c r="LMK16" s="449"/>
      <c r="LML16" s="449"/>
      <c r="LMM16" s="449"/>
      <c r="LMN16" s="449"/>
      <c r="LMO16" s="449"/>
      <c r="LMP16" s="449"/>
      <c r="LMQ16" s="449"/>
      <c r="LMR16" s="449"/>
      <c r="LMS16" s="449"/>
      <c r="LMT16" s="449"/>
      <c r="LMU16" s="449"/>
      <c r="LMV16" s="449"/>
      <c r="LMW16" s="449"/>
      <c r="LMX16" s="449"/>
      <c r="LMY16" s="449"/>
      <c r="LMZ16" s="449"/>
      <c r="LNA16" s="449"/>
      <c r="LNB16" s="449"/>
      <c r="LNC16" s="449"/>
      <c r="LND16" s="449"/>
      <c r="LNE16" s="449"/>
      <c r="LNF16" s="449"/>
      <c r="LNG16" s="449"/>
      <c r="LNH16" s="449"/>
      <c r="LNI16" s="449"/>
      <c r="LNJ16" s="449"/>
      <c r="LNK16" s="449"/>
      <c r="LNL16" s="449"/>
      <c r="LNM16" s="449"/>
      <c r="LNN16" s="449"/>
      <c r="LNO16" s="449"/>
      <c r="LNP16" s="449"/>
      <c r="LNQ16" s="449"/>
      <c r="LNR16" s="449"/>
      <c r="LNS16" s="449"/>
      <c r="LNT16" s="449"/>
      <c r="LNU16" s="449"/>
      <c r="LNV16" s="449"/>
      <c r="LNW16" s="449"/>
      <c r="LNX16" s="449"/>
      <c r="LNY16" s="449"/>
      <c r="LNZ16" s="449"/>
      <c r="LOA16" s="449"/>
      <c r="LOB16" s="449"/>
      <c r="LOC16" s="449"/>
      <c r="LOD16" s="449"/>
      <c r="LOE16" s="449"/>
      <c r="LOF16" s="449"/>
      <c r="LOG16" s="449"/>
      <c r="LOH16" s="449"/>
      <c r="LOI16" s="449"/>
      <c r="LOJ16" s="449"/>
      <c r="LOK16" s="449"/>
      <c r="LOL16" s="449"/>
      <c r="LOM16" s="449"/>
      <c r="LON16" s="449"/>
      <c r="LOO16" s="449"/>
      <c r="LOP16" s="449"/>
      <c r="LOQ16" s="449"/>
      <c r="LOR16" s="449"/>
      <c r="LOS16" s="449"/>
      <c r="LOT16" s="449"/>
      <c r="LOU16" s="449"/>
      <c r="LOV16" s="449"/>
      <c r="LOW16" s="449"/>
      <c r="LOX16" s="449"/>
      <c r="LOY16" s="449"/>
      <c r="LOZ16" s="449"/>
      <c r="LPA16" s="449"/>
      <c r="LPB16" s="449"/>
      <c r="LPC16" s="449"/>
      <c r="LPD16" s="449"/>
      <c r="LPE16" s="449"/>
      <c r="LPF16" s="449"/>
      <c r="LPG16" s="449"/>
      <c r="LPH16" s="449"/>
      <c r="LPI16" s="449"/>
      <c r="LPJ16" s="449"/>
      <c r="LPK16" s="449"/>
      <c r="LPL16" s="449"/>
      <c r="LPM16" s="449"/>
      <c r="LPN16" s="449"/>
      <c r="LPO16" s="449"/>
      <c r="LPP16" s="449"/>
      <c r="LPQ16" s="449"/>
      <c r="LPR16" s="449"/>
      <c r="LPS16" s="449"/>
      <c r="LPT16" s="449"/>
      <c r="LPU16" s="449"/>
      <c r="LPV16" s="449"/>
      <c r="LPW16" s="449"/>
      <c r="LPX16" s="449"/>
      <c r="LPY16" s="449"/>
      <c r="LPZ16" s="449"/>
      <c r="LQA16" s="449"/>
      <c r="LQB16" s="449"/>
      <c r="LQC16" s="449"/>
      <c r="LQD16" s="449"/>
      <c r="LQE16" s="449"/>
      <c r="LQF16" s="449"/>
      <c r="LQG16" s="449"/>
      <c r="LQH16" s="449"/>
      <c r="LQI16" s="449"/>
      <c r="LQJ16" s="449"/>
      <c r="LQK16" s="449"/>
      <c r="LQL16" s="449"/>
      <c r="LQM16" s="449"/>
      <c r="LQN16" s="449"/>
      <c r="LQO16" s="449"/>
      <c r="LQP16" s="449"/>
      <c r="LQQ16" s="449"/>
      <c r="LQR16" s="449"/>
      <c r="LQS16" s="449"/>
      <c r="LQT16" s="449"/>
      <c r="LQU16" s="449"/>
      <c r="LQV16" s="449"/>
      <c r="LQW16" s="449"/>
      <c r="LQX16" s="449"/>
      <c r="LQY16" s="449"/>
      <c r="LQZ16" s="449"/>
      <c r="LRA16" s="449"/>
      <c r="LRB16" s="449"/>
      <c r="LRC16" s="449"/>
      <c r="LRD16" s="449"/>
      <c r="LRE16" s="449"/>
      <c r="LRF16" s="449"/>
      <c r="LRG16" s="449"/>
      <c r="LRH16" s="449"/>
      <c r="LRI16" s="449"/>
      <c r="LRJ16" s="449"/>
      <c r="LRK16" s="449"/>
      <c r="LRL16" s="449"/>
      <c r="LRM16" s="449"/>
      <c r="LRN16" s="449"/>
      <c r="LRO16" s="449"/>
      <c r="LRP16" s="449"/>
      <c r="LRQ16" s="449"/>
      <c r="LRR16" s="449"/>
      <c r="LRS16" s="449"/>
      <c r="LRT16" s="449"/>
      <c r="LRU16" s="449"/>
      <c r="LRV16" s="449"/>
      <c r="LRW16" s="449"/>
      <c r="LRX16" s="449"/>
      <c r="LRY16" s="449"/>
      <c r="LRZ16" s="449"/>
      <c r="LSA16" s="449"/>
      <c r="LSB16" s="449"/>
      <c r="LSC16" s="449"/>
      <c r="LSD16" s="449"/>
      <c r="LSE16" s="449"/>
      <c r="LSF16" s="449"/>
      <c r="LSG16" s="449"/>
      <c r="LSH16" s="449"/>
      <c r="LSI16" s="449"/>
      <c r="LSJ16" s="449"/>
      <c r="LSK16" s="449"/>
      <c r="LSL16" s="449"/>
      <c r="LSM16" s="449"/>
      <c r="LSN16" s="449"/>
      <c r="LSO16" s="449"/>
      <c r="LSP16" s="449"/>
      <c r="LSQ16" s="449"/>
      <c r="LSR16" s="449"/>
      <c r="LSS16" s="449"/>
      <c r="LST16" s="449"/>
      <c r="LSU16" s="449"/>
      <c r="LSV16" s="449"/>
      <c r="LSW16" s="449"/>
      <c r="LSX16" s="449"/>
      <c r="LSY16" s="449"/>
      <c r="LSZ16" s="449"/>
      <c r="LTA16" s="449"/>
      <c r="LTB16" s="449"/>
      <c r="LTC16" s="449"/>
      <c r="LTD16" s="449"/>
      <c r="LTE16" s="449"/>
      <c r="LTF16" s="449"/>
      <c r="LTG16" s="449"/>
      <c r="LTH16" s="449"/>
      <c r="LTI16" s="449"/>
      <c r="LTJ16" s="449"/>
      <c r="LTK16" s="449"/>
      <c r="LTL16" s="449"/>
      <c r="LTM16" s="449"/>
      <c r="LTN16" s="449"/>
      <c r="LTO16" s="449"/>
      <c r="LTP16" s="449"/>
      <c r="LTQ16" s="449"/>
      <c r="LTR16" s="449"/>
      <c r="LTS16" s="449"/>
      <c r="LTT16" s="449"/>
      <c r="LTU16" s="449"/>
      <c r="LTV16" s="449"/>
      <c r="LTW16" s="449"/>
      <c r="LTX16" s="449"/>
      <c r="LTY16" s="449"/>
      <c r="LTZ16" s="449"/>
      <c r="LUA16" s="449"/>
      <c r="LUB16" s="449"/>
      <c r="LUC16" s="449"/>
      <c r="LUD16" s="449"/>
      <c r="LUE16" s="449"/>
      <c r="LUF16" s="449"/>
      <c r="LUG16" s="449"/>
      <c r="LUH16" s="449"/>
      <c r="LUI16" s="449"/>
      <c r="LUJ16" s="449"/>
      <c r="LUK16" s="449"/>
      <c r="LUL16" s="449"/>
      <c r="LUM16" s="449"/>
      <c r="LUN16" s="449"/>
      <c r="LUO16" s="449"/>
      <c r="LUP16" s="449"/>
      <c r="LUQ16" s="449"/>
      <c r="LUR16" s="449"/>
      <c r="LUS16" s="449"/>
      <c r="LUT16" s="449"/>
      <c r="LUU16" s="449"/>
      <c r="LUV16" s="449"/>
      <c r="LUW16" s="449"/>
      <c r="LUX16" s="449"/>
      <c r="LUY16" s="449"/>
      <c r="LUZ16" s="449"/>
      <c r="LVA16" s="449"/>
      <c r="LVB16" s="449"/>
      <c r="LVC16" s="449"/>
      <c r="LVD16" s="449"/>
      <c r="LVE16" s="449"/>
      <c r="LVF16" s="449"/>
      <c r="LVG16" s="449"/>
      <c r="LVH16" s="449"/>
      <c r="LVI16" s="449"/>
      <c r="LVJ16" s="449"/>
      <c r="LVK16" s="449"/>
      <c r="LVL16" s="449"/>
      <c r="LVM16" s="449"/>
      <c r="LVN16" s="449"/>
      <c r="LVO16" s="449"/>
      <c r="LVP16" s="449"/>
      <c r="LVQ16" s="449"/>
      <c r="LVR16" s="449"/>
      <c r="LVS16" s="449"/>
      <c r="LVT16" s="449"/>
      <c r="LVU16" s="449"/>
      <c r="LVV16" s="449"/>
      <c r="LVW16" s="449"/>
      <c r="LVX16" s="449"/>
      <c r="LVY16" s="449"/>
      <c r="LVZ16" s="449"/>
      <c r="LWA16" s="449"/>
      <c r="LWB16" s="449"/>
      <c r="LWC16" s="449"/>
      <c r="LWD16" s="449"/>
      <c r="LWE16" s="449"/>
      <c r="LWF16" s="449"/>
      <c r="LWG16" s="449"/>
      <c r="LWH16" s="449"/>
      <c r="LWI16" s="449"/>
      <c r="LWJ16" s="449"/>
      <c r="LWK16" s="449"/>
      <c r="LWL16" s="449"/>
      <c r="LWM16" s="449"/>
      <c r="LWN16" s="449"/>
      <c r="LWO16" s="449"/>
      <c r="LWP16" s="449"/>
      <c r="LWQ16" s="449"/>
      <c r="LWR16" s="449"/>
      <c r="LWS16" s="449"/>
      <c r="LWT16" s="449"/>
      <c r="LWU16" s="449"/>
      <c r="LWV16" s="449"/>
      <c r="LWW16" s="449"/>
      <c r="LWX16" s="449"/>
      <c r="LWY16" s="449"/>
      <c r="LWZ16" s="449"/>
      <c r="LXA16" s="449"/>
      <c r="LXB16" s="449"/>
      <c r="LXC16" s="449"/>
      <c r="LXD16" s="449"/>
      <c r="LXE16" s="449"/>
      <c r="LXF16" s="449"/>
      <c r="LXG16" s="449"/>
      <c r="LXH16" s="449"/>
      <c r="LXI16" s="449"/>
      <c r="LXJ16" s="449"/>
      <c r="LXK16" s="449"/>
      <c r="LXL16" s="449"/>
      <c r="LXM16" s="449"/>
      <c r="LXN16" s="449"/>
      <c r="LXO16" s="449"/>
      <c r="LXP16" s="449"/>
      <c r="LXQ16" s="449"/>
      <c r="LXR16" s="449"/>
      <c r="LXS16" s="449"/>
      <c r="LXT16" s="449"/>
      <c r="LXU16" s="449"/>
      <c r="LXV16" s="449"/>
      <c r="LXW16" s="449"/>
      <c r="LXX16" s="449"/>
      <c r="LXY16" s="449"/>
      <c r="LXZ16" s="449"/>
      <c r="LYA16" s="449"/>
      <c r="LYB16" s="449"/>
      <c r="LYC16" s="449"/>
      <c r="LYD16" s="449"/>
      <c r="LYE16" s="449"/>
      <c r="LYF16" s="449"/>
      <c r="LYG16" s="449"/>
      <c r="LYH16" s="449"/>
      <c r="LYI16" s="449"/>
      <c r="LYJ16" s="449"/>
      <c r="LYK16" s="449"/>
      <c r="LYL16" s="449"/>
      <c r="LYM16" s="449"/>
      <c r="LYN16" s="449"/>
      <c r="LYO16" s="449"/>
      <c r="LYP16" s="449"/>
      <c r="LYQ16" s="449"/>
      <c r="LYR16" s="449"/>
      <c r="LYS16" s="449"/>
      <c r="LYT16" s="449"/>
      <c r="LYU16" s="449"/>
      <c r="LYV16" s="449"/>
      <c r="LYW16" s="449"/>
      <c r="LYX16" s="449"/>
      <c r="LYY16" s="449"/>
      <c r="LYZ16" s="449"/>
      <c r="LZA16" s="449"/>
      <c r="LZB16" s="449"/>
      <c r="LZC16" s="449"/>
      <c r="LZD16" s="449"/>
      <c r="LZE16" s="449"/>
      <c r="LZF16" s="449"/>
      <c r="LZG16" s="449"/>
      <c r="LZH16" s="449"/>
      <c r="LZI16" s="449"/>
      <c r="LZJ16" s="449"/>
      <c r="LZK16" s="449"/>
      <c r="LZL16" s="449"/>
      <c r="LZM16" s="449"/>
      <c r="LZN16" s="449"/>
      <c r="LZO16" s="449"/>
      <c r="LZP16" s="449"/>
      <c r="LZQ16" s="449"/>
      <c r="LZR16" s="449"/>
      <c r="LZS16" s="449"/>
      <c r="LZT16" s="449"/>
      <c r="LZU16" s="449"/>
      <c r="LZV16" s="449"/>
      <c r="LZW16" s="449"/>
      <c r="LZX16" s="449"/>
      <c r="LZY16" s="449"/>
      <c r="LZZ16" s="449"/>
      <c r="MAA16" s="449"/>
      <c r="MAB16" s="449"/>
      <c r="MAC16" s="449"/>
      <c r="MAD16" s="449"/>
      <c r="MAE16" s="449"/>
      <c r="MAF16" s="449"/>
      <c r="MAG16" s="449"/>
      <c r="MAH16" s="449"/>
      <c r="MAI16" s="449"/>
      <c r="MAJ16" s="449"/>
      <c r="MAK16" s="449"/>
      <c r="MAL16" s="449"/>
      <c r="MAM16" s="449"/>
      <c r="MAN16" s="449"/>
      <c r="MAO16" s="449"/>
      <c r="MAP16" s="449"/>
      <c r="MAQ16" s="449"/>
      <c r="MAR16" s="449"/>
      <c r="MAS16" s="449"/>
      <c r="MAT16" s="449"/>
      <c r="MAU16" s="449"/>
      <c r="MAV16" s="449"/>
      <c r="MAW16" s="449"/>
      <c r="MAX16" s="449"/>
      <c r="MAY16" s="449"/>
      <c r="MAZ16" s="449"/>
      <c r="MBA16" s="449"/>
      <c r="MBB16" s="449"/>
      <c r="MBC16" s="449"/>
      <c r="MBD16" s="449"/>
      <c r="MBE16" s="449"/>
      <c r="MBF16" s="449"/>
      <c r="MBG16" s="449"/>
      <c r="MBH16" s="449"/>
      <c r="MBI16" s="449"/>
      <c r="MBJ16" s="449"/>
      <c r="MBK16" s="449"/>
      <c r="MBL16" s="449"/>
      <c r="MBM16" s="449"/>
      <c r="MBN16" s="449"/>
      <c r="MBO16" s="449"/>
      <c r="MBP16" s="449"/>
      <c r="MBQ16" s="449"/>
      <c r="MBR16" s="449"/>
      <c r="MBS16" s="449"/>
      <c r="MBT16" s="449"/>
      <c r="MBU16" s="449"/>
      <c r="MBV16" s="449"/>
      <c r="MBW16" s="449"/>
      <c r="MBX16" s="449"/>
      <c r="MBY16" s="449"/>
      <c r="MBZ16" s="449"/>
      <c r="MCA16" s="449"/>
      <c r="MCB16" s="449"/>
      <c r="MCC16" s="449"/>
      <c r="MCD16" s="449"/>
      <c r="MCE16" s="449"/>
      <c r="MCF16" s="449"/>
      <c r="MCG16" s="449"/>
      <c r="MCH16" s="449"/>
      <c r="MCI16" s="449"/>
      <c r="MCJ16" s="449"/>
      <c r="MCK16" s="449"/>
      <c r="MCL16" s="449"/>
      <c r="MCM16" s="449"/>
      <c r="MCN16" s="449"/>
      <c r="MCO16" s="449"/>
      <c r="MCP16" s="449"/>
      <c r="MCQ16" s="449"/>
      <c r="MCR16" s="449"/>
      <c r="MCS16" s="449"/>
      <c r="MCT16" s="449"/>
      <c r="MCU16" s="449"/>
      <c r="MCV16" s="449"/>
      <c r="MCW16" s="449"/>
      <c r="MCX16" s="449"/>
      <c r="MCY16" s="449"/>
      <c r="MCZ16" s="449"/>
      <c r="MDA16" s="449"/>
      <c r="MDB16" s="449"/>
      <c r="MDC16" s="449"/>
      <c r="MDD16" s="449"/>
      <c r="MDE16" s="449"/>
      <c r="MDF16" s="449"/>
      <c r="MDG16" s="449"/>
      <c r="MDH16" s="449"/>
      <c r="MDI16" s="449"/>
      <c r="MDJ16" s="449"/>
      <c r="MDK16" s="449"/>
      <c r="MDL16" s="449"/>
      <c r="MDM16" s="449"/>
      <c r="MDN16" s="449"/>
      <c r="MDO16" s="449"/>
      <c r="MDP16" s="449"/>
      <c r="MDQ16" s="449"/>
      <c r="MDR16" s="449"/>
      <c r="MDS16" s="449"/>
      <c r="MDT16" s="449"/>
      <c r="MDU16" s="449"/>
      <c r="MDV16" s="449"/>
      <c r="MDW16" s="449"/>
      <c r="MDX16" s="449"/>
      <c r="MDY16" s="449"/>
      <c r="MDZ16" s="449"/>
      <c r="MEA16" s="449"/>
      <c r="MEB16" s="449"/>
      <c r="MEC16" s="449"/>
      <c r="MED16" s="449"/>
      <c r="MEE16" s="449"/>
      <c r="MEF16" s="449"/>
      <c r="MEG16" s="449"/>
      <c r="MEH16" s="449"/>
      <c r="MEI16" s="449"/>
      <c r="MEJ16" s="449"/>
      <c r="MEK16" s="449"/>
      <c r="MEL16" s="449"/>
      <c r="MEM16" s="449"/>
      <c r="MEN16" s="449"/>
      <c r="MEO16" s="449"/>
      <c r="MEP16" s="449"/>
      <c r="MEQ16" s="449"/>
      <c r="MER16" s="449"/>
      <c r="MES16" s="449"/>
      <c r="MET16" s="449"/>
      <c r="MEU16" s="449"/>
      <c r="MEV16" s="449"/>
      <c r="MEW16" s="449"/>
      <c r="MEX16" s="449"/>
      <c r="MEY16" s="449"/>
      <c r="MEZ16" s="449"/>
      <c r="MFA16" s="449"/>
      <c r="MFB16" s="449"/>
      <c r="MFC16" s="449"/>
      <c r="MFD16" s="449"/>
      <c r="MFE16" s="449"/>
      <c r="MFF16" s="449"/>
      <c r="MFG16" s="449"/>
      <c r="MFH16" s="449"/>
      <c r="MFI16" s="449"/>
      <c r="MFJ16" s="449"/>
      <c r="MFK16" s="449"/>
      <c r="MFL16" s="449"/>
      <c r="MFM16" s="449"/>
      <c r="MFN16" s="449"/>
      <c r="MFO16" s="449"/>
      <c r="MFP16" s="449"/>
      <c r="MFQ16" s="449"/>
      <c r="MFR16" s="449"/>
      <c r="MFS16" s="449"/>
      <c r="MFT16" s="449"/>
      <c r="MFU16" s="449"/>
      <c r="MFV16" s="449"/>
      <c r="MFW16" s="449"/>
      <c r="MFX16" s="449"/>
      <c r="MFY16" s="449"/>
      <c r="MFZ16" s="449"/>
      <c r="MGA16" s="449"/>
      <c r="MGB16" s="449"/>
      <c r="MGC16" s="449"/>
      <c r="MGD16" s="449"/>
      <c r="MGE16" s="449"/>
      <c r="MGF16" s="449"/>
      <c r="MGG16" s="449"/>
      <c r="MGH16" s="449"/>
      <c r="MGI16" s="449"/>
      <c r="MGJ16" s="449"/>
      <c r="MGK16" s="449"/>
      <c r="MGL16" s="449"/>
      <c r="MGM16" s="449"/>
      <c r="MGN16" s="449"/>
      <c r="MGO16" s="449"/>
      <c r="MGP16" s="449"/>
      <c r="MGQ16" s="449"/>
      <c r="MGR16" s="449"/>
      <c r="MGS16" s="449"/>
      <c r="MGT16" s="449"/>
      <c r="MGU16" s="449"/>
      <c r="MGV16" s="449"/>
      <c r="MGW16" s="449"/>
      <c r="MGX16" s="449"/>
      <c r="MGY16" s="449"/>
      <c r="MGZ16" s="449"/>
      <c r="MHA16" s="449"/>
      <c r="MHB16" s="449"/>
      <c r="MHC16" s="449"/>
      <c r="MHD16" s="449"/>
      <c r="MHE16" s="449"/>
      <c r="MHF16" s="449"/>
      <c r="MHG16" s="449"/>
      <c r="MHH16" s="449"/>
      <c r="MHI16" s="449"/>
      <c r="MHJ16" s="449"/>
      <c r="MHK16" s="449"/>
      <c r="MHL16" s="449"/>
      <c r="MHM16" s="449"/>
      <c r="MHN16" s="449"/>
      <c r="MHO16" s="449"/>
      <c r="MHP16" s="449"/>
      <c r="MHQ16" s="449"/>
      <c r="MHR16" s="449"/>
      <c r="MHS16" s="449"/>
      <c r="MHT16" s="449"/>
      <c r="MHU16" s="449"/>
      <c r="MHV16" s="449"/>
      <c r="MHW16" s="449"/>
      <c r="MHX16" s="449"/>
      <c r="MHY16" s="449"/>
      <c r="MHZ16" s="449"/>
      <c r="MIA16" s="449"/>
      <c r="MIB16" s="449"/>
      <c r="MIC16" s="449"/>
      <c r="MID16" s="449"/>
      <c r="MIE16" s="449"/>
      <c r="MIF16" s="449"/>
      <c r="MIG16" s="449"/>
      <c r="MIH16" s="449"/>
      <c r="MII16" s="449"/>
      <c r="MIJ16" s="449"/>
      <c r="MIK16" s="449"/>
      <c r="MIL16" s="449"/>
      <c r="MIM16" s="449"/>
      <c r="MIN16" s="449"/>
      <c r="MIO16" s="449"/>
      <c r="MIP16" s="449"/>
      <c r="MIQ16" s="449"/>
      <c r="MIR16" s="449"/>
      <c r="MIS16" s="449"/>
      <c r="MIT16" s="449"/>
      <c r="MIU16" s="449"/>
      <c r="MIV16" s="449"/>
      <c r="MIW16" s="449"/>
      <c r="MIX16" s="449"/>
      <c r="MIY16" s="449"/>
      <c r="MIZ16" s="449"/>
      <c r="MJA16" s="449"/>
      <c r="MJB16" s="449"/>
      <c r="MJC16" s="449"/>
      <c r="MJD16" s="449"/>
      <c r="MJE16" s="449"/>
      <c r="MJF16" s="449"/>
      <c r="MJG16" s="449"/>
      <c r="MJH16" s="449"/>
      <c r="MJI16" s="449"/>
      <c r="MJJ16" s="449"/>
      <c r="MJK16" s="449"/>
      <c r="MJL16" s="449"/>
      <c r="MJM16" s="449"/>
      <c r="MJN16" s="449"/>
      <c r="MJO16" s="449"/>
      <c r="MJP16" s="449"/>
      <c r="MJQ16" s="449"/>
      <c r="MJR16" s="449"/>
      <c r="MJS16" s="449"/>
      <c r="MJT16" s="449"/>
      <c r="MJU16" s="449"/>
      <c r="MJV16" s="449"/>
      <c r="MJW16" s="449"/>
      <c r="MJX16" s="449"/>
      <c r="MJY16" s="449"/>
      <c r="MJZ16" s="449"/>
      <c r="MKA16" s="449"/>
      <c r="MKB16" s="449"/>
      <c r="MKC16" s="449"/>
      <c r="MKD16" s="449"/>
      <c r="MKE16" s="449"/>
      <c r="MKF16" s="449"/>
      <c r="MKG16" s="449"/>
      <c r="MKH16" s="449"/>
      <c r="MKI16" s="449"/>
      <c r="MKJ16" s="449"/>
      <c r="MKK16" s="449"/>
      <c r="MKL16" s="449"/>
      <c r="MKM16" s="449"/>
      <c r="MKN16" s="449"/>
      <c r="MKO16" s="449"/>
      <c r="MKP16" s="449"/>
      <c r="MKQ16" s="449"/>
      <c r="MKR16" s="449"/>
      <c r="MKS16" s="449"/>
      <c r="MKT16" s="449"/>
      <c r="MKU16" s="449"/>
      <c r="MKV16" s="449"/>
      <c r="MKW16" s="449"/>
      <c r="MKX16" s="449"/>
      <c r="MKY16" s="449"/>
      <c r="MKZ16" s="449"/>
      <c r="MLA16" s="449"/>
      <c r="MLB16" s="449"/>
      <c r="MLC16" s="449"/>
      <c r="MLD16" s="449"/>
      <c r="MLE16" s="449"/>
      <c r="MLF16" s="449"/>
      <c r="MLG16" s="449"/>
      <c r="MLH16" s="449"/>
      <c r="MLI16" s="449"/>
      <c r="MLJ16" s="449"/>
      <c r="MLK16" s="449"/>
      <c r="MLL16" s="449"/>
      <c r="MLM16" s="449"/>
      <c r="MLN16" s="449"/>
      <c r="MLO16" s="449"/>
      <c r="MLP16" s="449"/>
      <c r="MLQ16" s="449"/>
      <c r="MLR16" s="449"/>
      <c r="MLS16" s="449"/>
      <c r="MLT16" s="449"/>
      <c r="MLU16" s="449"/>
      <c r="MLV16" s="449"/>
      <c r="MLW16" s="449"/>
      <c r="MLX16" s="449"/>
      <c r="MLY16" s="449"/>
      <c r="MLZ16" s="449"/>
      <c r="MMA16" s="449"/>
      <c r="MMB16" s="449"/>
      <c r="MMC16" s="449"/>
      <c r="MMD16" s="449"/>
      <c r="MME16" s="449"/>
      <c r="MMF16" s="449"/>
      <c r="MMG16" s="449"/>
      <c r="MMH16" s="449"/>
      <c r="MMI16" s="449"/>
      <c r="MMJ16" s="449"/>
      <c r="MMK16" s="449"/>
      <c r="MML16" s="449"/>
      <c r="MMM16" s="449"/>
      <c r="MMN16" s="449"/>
      <c r="MMO16" s="449"/>
      <c r="MMP16" s="449"/>
      <c r="MMQ16" s="449"/>
      <c r="MMR16" s="449"/>
      <c r="MMS16" s="449"/>
      <c r="MMT16" s="449"/>
      <c r="MMU16" s="449"/>
      <c r="MMV16" s="449"/>
      <c r="MMW16" s="449"/>
      <c r="MMX16" s="449"/>
      <c r="MMY16" s="449"/>
      <c r="MMZ16" s="449"/>
      <c r="MNA16" s="449"/>
      <c r="MNB16" s="449"/>
      <c r="MNC16" s="449"/>
      <c r="MND16" s="449"/>
      <c r="MNE16" s="449"/>
      <c r="MNF16" s="449"/>
      <c r="MNG16" s="449"/>
      <c r="MNH16" s="449"/>
      <c r="MNI16" s="449"/>
      <c r="MNJ16" s="449"/>
      <c r="MNK16" s="449"/>
      <c r="MNL16" s="449"/>
      <c r="MNM16" s="449"/>
      <c r="MNN16" s="449"/>
      <c r="MNO16" s="449"/>
      <c r="MNP16" s="449"/>
      <c r="MNQ16" s="449"/>
      <c r="MNR16" s="449"/>
      <c r="MNS16" s="449"/>
      <c r="MNT16" s="449"/>
      <c r="MNU16" s="449"/>
      <c r="MNV16" s="449"/>
      <c r="MNW16" s="449"/>
      <c r="MNX16" s="449"/>
      <c r="MNY16" s="449"/>
      <c r="MNZ16" s="449"/>
      <c r="MOA16" s="449"/>
      <c r="MOB16" s="449"/>
      <c r="MOC16" s="449"/>
      <c r="MOD16" s="449"/>
      <c r="MOE16" s="449"/>
      <c r="MOF16" s="449"/>
      <c r="MOG16" s="449"/>
      <c r="MOH16" s="449"/>
      <c r="MOI16" s="449"/>
      <c r="MOJ16" s="449"/>
      <c r="MOK16" s="449"/>
      <c r="MOL16" s="449"/>
      <c r="MOM16" s="449"/>
      <c r="MON16" s="449"/>
      <c r="MOO16" s="449"/>
      <c r="MOP16" s="449"/>
      <c r="MOQ16" s="449"/>
      <c r="MOR16" s="449"/>
      <c r="MOS16" s="449"/>
      <c r="MOT16" s="449"/>
      <c r="MOU16" s="449"/>
      <c r="MOV16" s="449"/>
      <c r="MOW16" s="449"/>
      <c r="MOX16" s="449"/>
      <c r="MOY16" s="449"/>
      <c r="MOZ16" s="449"/>
      <c r="MPA16" s="449"/>
      <c r="MPB16" s="449"/>
      <c r="MPC16" s="449"/>
      <c r="MPD16" s="449"/>
      <c r="MPE16" s="449"/>
      <c r="MPF16" s="449"/>
      <c r="MPG16" s="449"/>
      <c r="MPH16" s="449"/>
      <c r="MPI16" s="449"/>
      <c r="MPJ16" s="449"/>
      <c r="MPK16" s="449"/>
      <c r="MPL16" s="449"/>
      <c r="MPM16" s="449"/>
      <c r="MPN16" s="449"/>
      <c r="MPO16" s="449"/>
      <c r="MPP16" s="449"/>
      <c r="MPQ16" s="449"/>
      <c r="MPR16" s="449"/>
      <c r="MPS16" s="449"/>
      <c r="MPT16" s="449"/>
      <c r="MPU16" s="449"/>
      <c r="MPV16" s="449"/>
      <c r="MPW16" s="449"/>
      <c r="MPX16" s="449"/>
      <c r="MPY16" s="449"/>
      <c r="MPZ16" s="449"/>
      <c r="MQA16" s="449"/>
      <c r="MQB16" s="449"/>
      <c r="MQC16" s="449"/>
      <c r="MQD16" s="449"/>
      <c r="MQE16" s="449"/>
      <c r="MQF16" s="449"/>
      <c r="MQG16" s="449"/>
      <c r="MQH16" s="449"/>
      <c r="MQI16" s="449"/>
      <c r="MQJ16" s="449"/>
      <c r="MQK16" s="449"/>
      <c r="MQL16" s="449"/>
      <c r="MQM16" s="449"/>
      <c r="MQN16" s="449"/>
      <c r="MQO16" s="449"/>
      <c r="MQP16" s="449"/>
      <c r="MQQ16" s="449"/>
      <c r="MQR16" s="449"/>
      <c r="MQS16" s="449"/>
      <c r="MQT16" s="449"/>
      <c r="MQU16" s="449"/>
      <c r="MQV16" s="449"/>
      <c r="MQW16" s="449"/>
      <c r="MQX16" s="449"/>
      <c r="MQY16" s="449"/>
      <c r="MQZ16" s="449"/>
      <c r="MRA16" s="449"/>
      <c r="MRB16" s="449"/>
      <c r="MRC16" s="449"/>
      <c r="MRD16" s="449"/>
      <c r="MRE16" s="449"/>
      <c r="MRF16" s="449"/>
      <c r="MRG16" s="449"/>
      <c r="MRH16" s="449"/>
      <c r="MRI16" s="449"/>
      <c r="MRJ16" s="449"/>
      <c r="MRK16" s="449"/>
      <c r="MRL16" s="449"/>
      <c r="MRM16" s="449"/>
      <c r="MRN16" s="449"/>
      <c r="MRO16" s="449"/>
      <c r="MRP16" s="449"/>
      <c r="MRQ16" s="449"/>
      <c r="MRR16" s="449"/>
      <c r="MRS16" s="449"/>
      <c r="MRT16" s="449"/>
      <c r="MRU16" s="449"/>
      <c r="MRV16" s="449"/>
      <c r="MRW16" s="449"/>
      <c r="MRX16" s="449"/>
      <c r="MRY16" s="449"/>
      <c r="MRZ16" s="449"/>
      <c r="MSA16" s="449"/>
      <c r="MSB16" s="449"/>
      <c r="MSC16" s="449"/>
      <c r="MSD16" s="449"/>
      <c r="MSE16" s="449"/>
      <c r="MSF16" s="449"/>
      <c r="MSG16" s="449"/>
      <c r="MSH16" s="449"/>
      <c r="MSI16" s="449"/>
      <c r="MSJ16" s="449"/>
      <c r="MSK16" s="449"/>
      <c r="MSL16" s="449"/>
      <c r="MSM16" s="449"/>
      <c r="MSN16" s="449"/>
      <c r="MSO16" s="449"/>
      <c r="MSP16" s="449"/>
      <c r="MSQ16" s="449"/>
      <c r="MSR16" s="449"/>
      <c r="MSS16" s="449"/>
      <c r="MST16" s="449"/>
      <c r="MSU16" s="449"/>
      <c r="MSV16" s="449"/>
      <c r="MSW16" s="449"/>
      <c r="MSX16" s="449"/>
      <c r="MSY16" s="449"/>
      <c r="MSZ16" s="449"/>
      <c r="MTA16" s="449"/>
      <c r="MTB16" s="449"/>
      <c r="MTC16" s="449"/>
      <c r="MTD16" s="449"/>
      <c r="MTE16" s="449"/>
      <c r="MTF16" s="449"/>
      <c r="MTG16" s="449"/>
      <c r="MTH16" s="449"/>
      <c r="MTI16" s="449"/>
      <c r="MTJ16" s="449"/>
      <c r="MTK16" s="449"/>
      <c r="MTL16" s="449"/>
      <c r="MTM16" s="449"/>
      <c r="MTN16" s="449"/>
      <c r="MTO16" s="449"/>
      <c r="MTP16" s="449"/>
      <c r="MTQ16" s="449"/>
      <c r="MTR16" s="449"/>
      <c r="MTS16" s="449"/>
      <c r="MTT16" s="449"/>
      <c r="MTU16" s="449"/>
      <c r="MTV16" s="449"/>
      <c r="MTW16" s="449"/>
      <c r="MTX16" s="449"/>
      <c r="MTY16" s="449"/>
      <c r="MTZ16" s="449"/>
      <c r="MUA16" s="449"/>
      <c r="MUB16" s="449"/>
      <c r="MUC16" s="449"/>
      <c r="MUD16" s="449"/>
      <c r="MUE16" s="449"/>
      <c r="MUF16" s="449"/>
      <c r="MUG16" s="449"/>
      <c r="MUH16" s="449"/>
      <c r="MUI16" s="449"/>
      <c r="MUJ16" s="449"/>
      <c r="MUK16" s="449"/>
      <c r="MUL16" s="449"/>
      <c r="MUM16" s="449"/>
      <c r="MUN16" s="449"/>
      <c r="MUO16" s="449"/>
      <c r="MUP16" s="449"/>
      <c r="MUQ16" s="449"/>
      <c r="MUR16" s="449"/>
      <c r="MUS16" s="449"/>
      <c r="MUT16" s="449"/>
      <c r="MUU16" s="449"/>
      <c r="MUV16" s="449"/>
      <c r="MUW16" s="449"/>
      <c r="MUX16" s="449"/>
      <c r="MUY16" s="449"/>
      <c r="MUZ16" s="449"/>
      <c r="MVA16" s="449"/>
      <c r="MVB16" s="449"/>
      <c r="MVC16" s="449"/>
      <c r="MVD16" s="449"/>
      <c r="MVE16" s="449"/>
      <c r="MVF16" s="449"/>
      <c r="MVG16" s="449"/>
      <c r="MVH16" s="449"/>
      <c r="MVI16" s="449"/>
      <c r="MVJ16" s="449"/>
      <c r="MVK16" s="449"/>
      <c r="MVL16" s="449"/>
      <c r="MVM16" s="449"/>
      <c r="MVN16" s="449"/>
      <c r="MVO16" s="449"/>
      <c r="MVP16" s="449"/>
      <c r="MVQ16" s="449"/>
      <c r="MVR16" s="449"/>
      <c r="MVS16" s="449"/>
      <c r="MVT16" s="449"/>
      <c r="MVU16" s="449"/>
      <c r="MVV16" s="449"/>
      <c r="MVW16" s="449"/>
      <c r="MVX16" s="449"/>
      <c r="MVY16" s="449"/>
      <c r="MVZ16" s="449"/>
      <c r="MWA16" s="449"/>
      <c r="MWB16" s="449"/>
      <c r="MWC16" s="449"/>
      <c r="MWD16" s="449"/>
      <c r="MWE16" s="449"/>
      <c r="MWF16" s="449"/>
      <c r="MWG16" s="449"/>
      <c r="MWH16" s="449"/>
      <c r="MWI16" s="449"/>
      <c r="MWJ16" s="449"/>
      <c r="MWK16" s="449"/>
      <c r="MWL16" s="449"/>
      <c r="MWM16" s="449"/>
      <c r="MWN16" s="449"/>
      <c r="MWO16" s="449"/>
      <c r="MWP16" s="449"/>
      <c r="MWQ16" s="449"/>
      <c r="MWR16" s="449"/>
      <c r="MWS16" s="449"/>
      <c r="MWT16" s="449"/>
      <c r="MWU16" s="449"/>
      <c r="MWV16" s="449"/>
      <c r="MWW16" s="449"/>
      <c r="MWX16" s="449"/>
      <c r="MWY16" s="449"/>
      <c r="MWZ16" s="449"/>
      <c r="MXA16" s="449"/>
      <c r="MXB16" s="449"/>
      <c r="MXC16" s="449"/>
      <c r="MXD16" s="449"/>
      <c r="MXE16" s="449"/>
      <c r="MXF16" s="449"/>
      <c r="MXG16" s="449"/>
      <c r="MXH16" s="449"/>
      <c r="MXI16" s="449"/>
      <c r="MXJ16" s="449"/>
      <c r="MXK16" s="449"/>
      <c r="MXL16" s="449"/>
      <c r="MXM16" s="449"/>
      <c r="MXN16" s="449"/>
      <c r="MXO16" s="449"/>
      <c r="MXP16" s="449"/>
      <c r="MXQ16" s="449"/>
      <c r="MXR16" s="449"/>
      <c r="MXS16" s="449"/>
      <c r="MXT16" s="449"/>
      <c r="MXU16" s="449"/>
      <c r="MXV16" s="449"/>
      <c r="MXW16" s="449"/>
      <c r="MXX16" s="449"/>
      <c r="MXY16" s="449"/>
      <c r="MXZ16" s="449"/>
      <c r="MYA16" s="449"/>
      <c r="MYB16" s="449"/>
      <c r="MYC16" s="449"/>
      <c r="MYD16" s="449"/>
      <c r="MYE16" s="449"/>
      <c r="MYF16" s="449"/>
      <c r="MYG16" s="449"/>
      <c r="MYH16" s="449"/>
      <c r="MYI16" s="449"/>
      <c r="MYJ16" s="449"/>
      <c r="MYK16" s="449"/>
      <c r="MYL16" s="449"/>
      <c r="MYM16" s="449"/>
      <c r="MYN16" s="449"/>
      <c r="MYO16" s="449"/>
      <c r="MYP16" s="449"/>
      <c r="MYQ16" s="449"/>
      <c r="MYR16" s="449"/>
      <c r="MYS16" s="449"/>
      <c r="MYT16" s="449"/>
      <c r="MYU16" s="449"/>
      <c r="MYV16" s="449"/>
      <c r="MYW16" s="449"/>
      <c r="MYX16" s="449"/>
      <c r="MYY16" s="449"/>
      <c r="MYZ16" s="449"/>
      <c r="MZA16" s="449"/>
      <c r="MZB16" s="449"/>
      <c r="MZC16" s="449"/>
      <c r="MZD16" s="449"/>
      <c r="MZE16" s="449"/>
      <c r="MZF16" s="449"/>
      <c r="MZG16" s="449"/>
      <c r="MZH16" s="449"/>
      <c r="MZI16" s="449"/>
      <c r="MZJ16" s="449"/>
      <c r="MZK16" s="449"/>
      <c r="MZL16" s="449"/>
      <c r="MZM16" s="449"/>
      <c r="MZN16" s="449"/>
      <c r="MZO16" s="449"/>
      <c r="MZP16" s="449"/>
      <c r="MZQ16" s="449"/>
      <c r="MZR16" s="449"/>
      <c r="MZS16" s="449"/>
      <c r="MZT16" s="449"/>
      <c r="MZU16" s="449"/>
      <c r="MZV16" s="449"/>
      <c r="MZW16" s="449"/>
      <c r="MZX16" s="449"/>
      <c r="MZY16" s="449"/>
      <c r="MZZ16" s="449"/>
      <c r="NAA16" s="449"/>
      <c r="NAB16" s="449"/>
      <c r="NAC16" s="449"/>
      <c r="NAD16" s="449"/>
      <c r="NAE16" s="449"/>
      <c r="NAF16" s="449"/>
      <c r="NAG16" s="449"/>
      <c r="NAH16" s="449"/>
      <c r="NAI16" s="449"/>
      <c r="NAJ16" s="449"/>
      <c r="NAK16" s="449"/>
      <c r="NAL16" s="449"/>
      <c r="NAM16" s="449"/>
      <c r="NAN16" s="449"/>
      <c r="NAO16" s="449"/>
      <c r="NAP16" s="449"/>
      <c r="NAQ16" s="449"/>
      <c r="NAR16" s="449"/>
      <c r="NAS16" s="449"/>
      <c r="NAT16" s="449"/>
      <c r="NAU16" s="449"/>
      <c r="NAV16" s="449"/>
      <c r="NAW16" s="449"/>
      <c r="NAX16" s="449"/>
      <c r="NAY16" s="449"/>
      <c r="NAZ16" s="449"/>
      <c r="NBA16" s="449"/>
      <c r="NBB16" s="449"/>
      <c r="NBC16" s="449"/>
      <c r="NBD16" s="449"/>
      <c r="NBE16" s="449"/>
      <c r="NBF16" s="449"/>
      <c r="NBG16" s="449"/>
      <c r="NBH16" s="449"/>
      <c r="NBI16" s="449"/>
      <c r="NBJ16" s="449"/>
      <c r="NBK16" s="449"/>
      <c r="NBL16" s="449"/>
      <c r="NBM16" s="449"/>
      <c r="NBN16" s="449"/>
      <c r="NBO16" s="449"/>
      <c r="NBP16" s="449"/>
      <c r="NBQ16" s="449"/>
      <c r="NBR16" s="449"/>
      <c r="NBS16" s="449"/>
      <c r="NBT16" s="449"/>
      <c r="NBU16" s="449"/>
      <c r="NBV16" s="449"/>
      <c r="NBW16" s="449"/>
      <c r="NBX16" s="449"/>
      <c r="NBY16" s="449"/>
      <c r="NBZ16" s="449"/>
      <c r="NCA16" s="449"/>
      <c r="NCB16" s="449"/>
      <c r="NCC16" s="449"/>
      <c r="NCD16" s="449"/>
      <c r="NCE16" s="449"/>
      <c r="NCF16" s="449"/>
      <c r="NCG16" s="449"/>
      <c r="NCH16" s="449"/>
      <c r="NCI16" s="449"/>
      <c r="NCJ16" s="449"/>
      <c r="NCK16" s="449"/>
      <c r="NCL16" s="449"/>
      <c r="NCM16" s="449"/>
      <c r="NCN16" s="449"/>
      <c r="NCO16" s="449"/>
      <c r="NCP16" s="449"/>
      <c r="NCQ16" s="449"/>
      <c r="NCR16" s="449"/>
      <c r="NCS16" s="449"/>
      <c r="NCT16" s="449"/>
      <c r="NCU16" s="449"/>
      <c r="NCV16" s="449"/>
      <c r="NCW16" s="449"/>
      <c r="NCX16" s="449"/>
      <c r="NCY16" s="449"/>
      <c r="NCZ16" s="449"/>
      <c r="NDA16" s="449"/>
      <c r="NDB16" s="449"/>
      <c r="NDC16" s="449"/>
      <c r="NDD16" s="449"/>
      <c r="NDE16" s="449"/>
      <c r="NDF16" s="449"/>
      <c r="NDG16" s="449"/>
      <c r="NDH16" s="449"/>
      <c r="NDI16" s="449"/>
      <c r="NDJ16" s="449"/>
      <c r="NDK16" s="449"/>
      <c r="NDL16" s="449"/>
      <c r="NDM16" s="449"/>
      <c r="NDN16" s="449"/>
      <c r="NDO16" s="449"/>
      <c r="NDP16" s="449"/>
      <c r="NDQ16" s="449"/>
      <c r="NDR16" s="449"/>
      <c r="NDS16" s="449"/>
      <c r="NDT16" s="449"/>
      <c r="NDU16" s="449"/>
      <c r="NDV16" s="449"/>
      <c r="NDW16" s="449"/>
      <c r="NDX16" s="449"/>
      <c r="NDY16" s="449"/>
      <c r="NDZ16" s="449"/>
      <c r="NEA16" s="449"/>
      <c r="NEB16" s="449"/>
      <c r="NEC16" s="449"/>
      <c r="NED16" s="449"/>
      <c r="NEE16" s="449"/>
      <c r="NEF16" s="449"/>
      <c r="NEG16" s="449"/>
      <c r="NEH16" s="449"/>
      <c r="NEI16" s="449"/>
      <c r="NEJ16" s="449"/>
      <c r="NEK16" s="449"/>
      <c r="NEL16" s="449"/>
      <c r="NEM16" s="449"/>
      <c r="NEN16" s="449"/>
      <c r="NEO16" s="449"/>
      <c r="NEP16" s="449"/>
      <c r="NEQ16" s="449"/>
      <c r="NER16" s="449"/>
      <c r="NES16" s="449"/>
      <c r="NET16" s="449"/>
      <c r="NEU16" s="449"/>
      <c r="NEV16" s="449"/>
      <c r="NEW16" s="449"/>
      <c r="NEX16" s="449"/>
      <c r="NEY16" s="449"/>
      <c r="NEZ16" s="449"/>
      <c r="NFA16" s="449"/>
      <c r="NFB16" s="449"/>
      <c r="NFC16" s="449"/>
      <c r="NFD16" s="449"/>
      <c r="NFE16" s="449"/>
      <c r="NFF16" s="449"/>
      <c r="NFG16" s="449"/>
      <c r="NFH16" s="449"/>
      <c r="NFI16" s="449"/>
      <c r="NFJ16" s="449"/>
      <c r="NFK16" s="449"/>
      <c r="NFL16" s="449"/>
      <c r="NFM16" s="449"/>
      <c r="NFN16" s="449"/>
      <c r="NFO16" s="449"/>
      <c r="NFP16" s="449"/>
      <c r="NFQ16" s="449"/>
      <c r="NFR16" s="449"/>
      <c r="NFS16" s="449"/>
      <c r="NFT16" s="449"/>
      <c r="NFU16" s="449"/>
      <c r="NFV16" s="449"/>
      <c r="NFW16" s="449"/>
      <c r="NFX16" s="449"/>
      <c r="NFY16" s="449"/>
      <c r="NFZ16" s="449"/>
      <c r="NGA16" s="449"/>
      <c r="NGB16" s="449"/>
      <c r="NGC16" s="449"/>
      <c r="NGD16" s="449"/>
      <c r="NGE16" s="449"/>
      <c r="NGF16" s="449"/>
      <c r="NGG16" s="449"/>
      <c r="NGH16" s="449"/>
      <c r="NGI16" s="449"/>
      <c r="NGJ16" s="449"/>
      <c r="NGK16" s="449"/>
      <c r="NGL16" s="449"/>
      <c r="NGM16" s="449"/>
      <c r="NGN16" s="449"/>
      <c r="NGO16" s="449"/>
      <c r="NGP16" s="449"/>
      <c r="NGQ16" s="449"/>
      <c r="NGR16" s="449"/>
      <c r="NGS16" s="449"/>
      <c r="NGT16" s="449"/>
      <c r="NGU16" s="449"/>
      <c r="NGV16" s="449"/>
      <c r="NGW16" s="449"/>
      <c r="NGX16" s="449"/>
      <c r="NGY16" s="449"/>
      <c r="NGZ16" s="449"/>
      <c r="NHA16" s="449"/>
      <c r="NHB16" s="449"/>
      <c r="NHC16" s="449"/>
      <c r="NHD16" s="449"/>
      <c r="NHE16" s="449"/>
      <c r="NHF16" s="449"/>
      <c r="NHG16" s="449"/>
      <c r="NHH16" s="449"/>
      <c r="NHI16" s="449"/>
      <c r="NHJ16" s="449"/>
      <c r="NHK16" s="449"/>
      <c r="NHL16" s="449"/>
      <c r="NHM16" s="449"/>
      <c r="NHN16" s="449"/>
      <c r="NHO16" s="449"/>
      <c r="NHP16" s="449"/>
      <c r="NHQ16" s="449"/>
      <c r="NHR16" s="449"/>
      <c r="NHS16" s="449"/>
      <c r="NHT16" s="449"/>
      <c r="NHU16" s="449"/>
      <c r="NHV16" s="449"/>
      <c r="NHW16" s="449"/>
      <c r="NHX16" s="449"/>
      <c r="NHY16" s="449"/>
      <c r="NHZ16" s="449"/>
      <c r="NIA16" s="449"/>
      <c r="NIB16" s="449"/>
      <c r="NIC16" s="449"/>
      <c r="NID16" s="449"/>
      <c r="NIE16" s="449"/>
      <c r="NIF16" s="449"/>
      <c r="NIG16" s="449"/>
      <c r="NIH16" s="449"/>
      <c r="NII16" s="449"/>
      <c r="NIJ16" s="449"/>
      <c r="NIK16" s="449"/>
      <c r="NIL16" s="449"/>
      <c r="NIM16" s="449"/>
      <c r="NIN16" s="449"/>
      <c r="NIO16" s="449"/>
      <c r="NIP16" s="449"/>
      <c r="NIQ16" s="449"/>
      <c r="NIR16" s="449"/>
      <c r="NIS16" s="449"/>
      <c r="NIT16" s="449"/>
      <c r="NIU16" s="449"/>
      <c r="NIV16" s="449"/>
      <c r="NIW16" s="449"/>
      <c r="NIX16" s="449"/>
      <c r="NIY16" s="449"/>
      <c r="NIZ16" s="449"/>
      <c r="NJA16" s="449"/>
      <c r="NJB16" s="449"/>
      <c r="NJC16" s="449"/>
      <c r="NJD16" s="449"/>
      <c r="NJE16" s="449"/>
      <c r="NJF16" s="449"/>
      <c r="NJG16" s="449"/>
      <c r="NJH16" s="449"/>
      <c r="NJI16" s="449"/>
      <c r="NJJ16" s="449"/>
      <c r="NJK16" s="449"/>
      <c r="NJL16" s="449"/>
      <c r="NJM16" s="449"/>
      <c r="NJN16" s="449"/>
      <c r="NJO16" s="449"/>
      <c r="NJP16" s="449"/>
      <c r="NJQ16" s="449"/>
      <c r="NJR16" s="449"/>
      <c r="NJS16" s="449"/>
      <c r="NJT16" s="449"/>
      <c r="NJU16" s="449"/>
      <c r="NJV16" s="449"/>
      <c r="NJW16" s="449"/>
      <c r="NJX16" s="449"/>
      <c r="NJY16" s="449"/>
      <c r="NJZ16" s="449"/>
      <c r="NKA16" s="449"/>
      <c r="NKB16" s="449"/>
      <c r="NKC16" s="449"/>
      <c r="NKD16" s="449"/>
      <c r="NKE16" s="449"/>
      <c r="NKF16" s="449"/>
      <c r="NKG16" s="449"/>
      <c r="NKH16" s="449"/>
      <c r="NKI16" s="449"/>
      <c r="NKJ16" s="449"/>
      <c r="NKK16" s="449"/>
      <c r="NKL16" s="449"/>
      <c r="NKM16" s="449"/>
      <c r="NKN16" s="449"/>
      <c r="NKO16" s="449"/>
      <c r="NKP16" s="449"/>
      <c r="NKQ16" s="449"/>
      <c r="NKR16" s="449"/>
      <c r="NKS16" s="449"/>
      <c r="NKT16" s="449"/>
      <c r="NKU16" s="449"/>
      <c r="NKV16" s="449"/>
      <c r="NKW16" s="449"/>
      <c r="NKX16" s="449"/>
      <c r="NKY16" s="449"/>
      <c r="NKZ16" s="449"/>
      <c r="NLA16" s="449"/>
      <c r="NLB16" s="449"/>
      <c r="NLC16" s="449"/>
      <c r="NLD16" s="449"/>
      <c r="NLE16" s="449"/>
      <c r="NLF16" s="449"/>
      <c r="NLG16" s="449"/>
      <c r="NLH16" s="449"/>
      <c r="NLI16" s="449"/>
      <c r="NLJ16" s="449"/>
      <c r="NLK16" s="449"/>
      <c r="NLL16" s="449"/>
      <c r="NLM16" s="449"/>
      <c r="NLN16" s="449"/>
      <c r="NLO16" s="449"/>
      <c r="NLP16" s="449"/>
      <c r="NLQ16" s="449"/>
      <c r="NLR16" s="449"/>
      <c r="NLS16" s="449"/>
      <c r="NLT16" s="449"/>
      <c r="NLU16" s="449"/>
      <c r="NLV16" s="449"/>
      <c r="NLW16" s="449"/>
      <c r="NLX16" s="449"/>
      <c r="NLY16" s="449"/>
      <c r="NLZ16" s="449"/>
      <c r="NMA16" s="449"/>
      <c r="NMB16" s="449"/>
      <c r="NMC16" s="449"/>
      <c r="NMD16" s="449"/>
      <c r="NME16" s="449"/>
      <c r="NMF16" s="449"/>
      <c r="NMG16" s="449"/>
      <c r="NMH16" s="449"/>
      <c r="NMI16" s="449"/>
      <c r="NMJ16" s="449"/>
      <c r="NMK16" s="449"/>
      <c r="NML16" s="449"/>
      <c r="NMM16" s="449"/>
      <c r="NMN16" s="449"/>
      <c r="NMO16" s="449"/>
      <c r="NMP16" s="449"/>
      <c r="NMQ16" s="449"/>
      <c r="NMR16" s="449"/>
      <c r="NMS16" s="449"/>
      <c r="NMT16" s="449"/>
      <c r="NMU16" s="449"/>
      <c r="NMV16" s="449"/>
      <c r="NMW16" s="449"/>
      <c r="NMX16" s="449"/>
      <c r="NMY16" s="449"/>
      <c r="NMZ16" s="449"/>
      <c r="NNA16" s="449"/>
      <c r="NNB16" s="449"/>
      <c r="NNC16" s="449"/>
      <c r="NND16" s="449"/>
      <c r="NNE16" s="449"/>
      <c r="NNF16" s="449"/>
      <c r="NNG16" s="449"/>
      <c r="NNH16" s="449"/>
      <c r="NNI16" s="449"/>
      <c r="NNJ16" s="449"/>
      <c r="NNK16" s="449"/>
      <c r="NNL16" s="449"/>
      <c r="NNM16" s="449"/>
      <c r="NNN16" s="449"/>
      <c r="NNO16" s="449"/>
      <c r="NNP16" s="449"/>
      <c r="NNQ16" s="449"/>
      <c r="NNR16" s="449"/>
      <c r="NNS16" s="449"/>
      <c r="NNT16" s="449"/>
      <c r="NNU16" s="449"/>
      <c r="NNV16" s="449"/>
      <c r="NNW16" s="449"/>
      <c r="NNX16" s="449"/>
      <c r="NNY16" s="449"/>
      <c r="NNZ16" s="449"/>
      <c r="NOA16" s="449"/>
      <c r="NOB16" s="449"/>
      <c r="NOC16" s="449"/>
      <c r="NOD16" s="449"/>
      <c r="NOE16" s="449"/>
      <c r="NOF16" s="449"/>
      <c r="NOG16" s="449"/>
      <c r="NOH16" s="449"/>
      <c r="NOI16" s="449"/>
      <c r="NOJ16" s="449"/>
      <c r="NOK16" s="449"/>
      <c r="NOL16" s="449"/>
      <c r="NOM16" s="449"/>
      <c r="NON16" s="449"/>
      <c r="NOO16" s="449"/>
      <c r="NOP16" s="449"/>
      <c r="NOQ16" s="449"/>
      <c r="NOR16" s="449"/>
      <c r="NOS16" s="449"/>
      <c r="NOT16" s="449"/>
      <c r="NOU16" s="449"/>
      <c r="NOV16" s="449"/>
      <c r="NOW16" s="449"/>
      <c r="NOX16" s="449"/>
      <c r="NOY16" s="449"/>
      <c r="NOZ16" s="449"/>
      <c r="NPA16" s="449"/>
      <c r="NPB16" s="449"/>
      <c r="NPC16" s="449"/>
      <c r="NPD16" s="449"/>
      <c r="NPE16" s="449"/>
      <c r="NPF16" s="449"/>
      <c r="NPG16" s="449"/>
      <c r="NPH16" s="449"/>
      <c r="NPI16" s="449"/>
      <c r="NPJ16" s="449"/>
      <c r="NPK16" s="449"/>
      <c r="NPL16" s="449"/>
      <c r="NPM16" s="449"/>
      <c r="NPN16" s="449"/>
      <c r="NPO16" s="449"/>
      <c r="NPP16" s="449"/>
      <c r="NPQ16" s="449"/>
      <c r="NPR16" s="449"/>
      <c r="NPS16" s="449"/>
      <c r="NPT16" s="449"/>
      <c r="NPU16" s="449"/>
      <c r="NPV16" s="449"/>
      <c r="NPW16" s="449"/>
      <c r="NPX16" s="449"/>
      <c r="NPY16" s="449"/>
      <c r="NPZ16" s="449"/>
      <c r="NQA16" s="449"/>
      <c r="NQB16" s="449"/>
      <c r="NQC16" s="449"/>
      <c r="NQD16" s="449"/>
      <c r="NQE16" s="449"/>
      <c r="NQF16" s="449"/>
      <c r="NQG16" s="449"/>
      <c r="NQH16" s="449"/>
      <c r="NQI16" s="449"/>
      <c r="NQJ16" s="449"/>
      <c r="NQK16" s="449"/>
      <c r="NQL16" s="449"/>
      <c r="NQM16" s="449"/>
      <c r="NQN16" s="449"/>
      <c r="NQO16" s="449"/>
      <c r="NQP16" s="449"/>
      <c r="NQQ16" s="449"/>
      <c r="NQR16" s="449"/>
      <c r="NQS16" s="449"/>
      <c r="NQT16" s="449"/>
      <c r="NQU16" s="449"/>
      <c r="NQV16" s="449"/>
      <c r="NQW16" s="449"/>
      <c r="NQX16" s="449"/>
      <c r="NQY16" s="449"/>
      <c r="NQZ16" s="449"/>
      <c r="NRA16" s="449"/>
      <c r="NRB16" s="449"/>
      <c r="NRC16" s="449"/>
      <c r="NRD16" s="449"/>
      <c r="NRE16" s="449"/>
      <c r="NRF16" s="449"/>
      <c r="NRG16" s="449"/>
      <c r="NRH16" s="449"/>
      <c r="NRI16" s="449"/>
      <c r="NRJ16" s="449"/>
      <c r="NRK16" s="449"/>
      <c r="NRL16" s="449"/>
      <c r="NRM16" s="449"/>
      <c r="NRN16" s="449"/>
      <c r="NRO16" s="449"/>
      <c r="NRP16" s="449"/>
      <c r="NRQ16" s="449"/>
      <c r="NRR16" s="449"/>
      <c r="NRS16" s="449"/>
      <c r="NRT16" s="449"/>
      <c r="NRU16" s="449"/>
      <c r="NRV16" s="449"/>
      <c r="NRW16" s="449"/>
      <c r="NRX16" s="449"/>
      <c r="NRY16" s="449"/>
      <c r="NRZ16" s="449"/>
      <c r="NSA16" s="449"/>
      <c r="NSB16" s="449"/>
      <c r="NSC16" s="449"/>
      <c r="NSD16" s="449"/>
      <c r="NSE16" s="449"/>
      <c r="NSF16" s="449"/>
      <c r="NSG16" s="449"/>
      <c r="NSH16" s="449"/>
      <c r="NSI16" s="449"/>
      <c r="NSJ16" s="449"/>
      <c r="NSK16" s="449"/>
      <c r="NSL16" s="449"/>
      <c r="NSM16" s="449"/>
      <c r="NSN16" s="449"/>
      <c r="NSO16" s="449"/>
      <c r="NSP16" s="449"/>
      <c r="NSQ16" s="449"/>
      <c r="NSR16" s="449"/>
      <c r="NSS16" s="449"/>
      <c r="NST16" s="449"/>
      <c r="NSU16" s="449"/>
      <c r="NSV16" s="449"/>
      <c r="NSW16" s="449"/>
      <c r="NSX16" s="449"/>
      <c r="NSY16" s="449"/>
      <c r="NSZ16" s="449"/>
      <c r="NTA16" s="449"/>
      <c r="NTB16" s="449"/>
      <c r="NTC16" s="449"/>
      <c r="NTD16" s="449"/>
      <c r="NTE16" s="449"/>
      <c r="NTF16" s="449"/>
      <c r="NTG16" s="449"/>
      <c r="NTH16" s="449"/>
      <c r="NTI16" s="449"/>
      <c r="NTJ16" s="449"/>
      <c r="NTK16" s="449"/>
      <c r="NTL16" s="449"/>
      <c r="NTM16" s="449"/>
      <c r="NTN16" s="449"/>
      <c r="NTO16" s="449"/>
      <c r="NTP16" s="449"/>
      <c r="NTQ16" s="449"/>
      <c r="NTR16" s="449"/>
      <c r="NTS16" s="449"/>
      <c r="NTT16" s="449"/>
      <c r="NTU16" s="449"/>
      <c r="NTV16" s="449"/>
      <c r="NTW16" s="449"/>
      <c r="NTX16" s="449"/>
      <c r="NTY16" s="449"/>
      <c r="NTZ16" s="449"/>
      <c r="NUA16" s="449"/>
      <c r="NUB16" s="449"/>
      <c r="NUC16" s="449"/>
      <c r="NUD16" s="449"/>
      <c r="NUE16" s="449"/>
      <c r="NUF16" s="449"/>
      <c r="NUG16" s="449"/>
      <c r="NUH16" s="449"/>
      <c r="NUI16" s="449"/>
      <c r="NUJ16" s="449"/>
      <c r="NUK16" s="449"/>
      <c r="NUL16" s="449"/>
      <c r="NUM16" s="449"/>
      <c r="NUN16" s="449"/>
      <c r="NUO16" s="449"/>
      <c r="NUP16" s="449"/>
      <c r="NUQ16" s="449"/>
      <c r="NUR16" s="449"/>
      <c r="NUS16" s="449"/>
      <c r="NUT16" s="449"/>
      <c r="NUU16" s="449"/>
      <c r="NUV16" s="449"/>
      <c r="NUW16" s="449"/>
      <c r="NUX16" s="449"/>
      <c r="NUY16" s="449"/>
      <c r="NUZ16" s="449"/>
      <c r="NVA16" s="449"/>
      <c r="NVB16" s="449"/>
      <c r="NVC16" s="449"/>
      <c r="NVD16" s="449"/>
      <c r="NVE16" s="449"/>
      <c r="NVF16" s="449"/>
      <c r="NVG16" s="449"/>
      <c r="NVH16" s="449"/>
      <c r="NVI16" s="449"/>
      <c r="NVJ16" s="449"/>
      <c r="NVK16" s="449"/>
      <c r="NVL16" s="449"/>
      <c r="NVM16" s="449"/>
      <c r="NVN16" s="449"/>
      <c r="NVO16" s="449"/>
      <c r="NVP16" s="449"/>
      <c r="NVQ16" s="449"/>
      <c r="NVR16" s="449"/>
      <c r="NVS16" s="449"/>
      <c r="NVT16" s="449"/>
      <c r="NVU16" s="449"/>
      <c r="NVV16" s="449"/>
      <c r="NVW16" s="449"/>
      <c r="NVX16" s="449"/>
      <c r="NVY16" s="449"/>
      <c r="NVZ16" s="449"/>
      <c r="NWA16" s="449"/>
      <c r="NWB16" s="449"/>
      <c r="NWC16" s="449"/>
      <c r="NWD16" s="449"/>
      <c r="NWE16" s="449"/>
      <c r="NWF16" s="449"/>
      <c r="NWG16" s="449"/>
      <c r="NWH16" s="449"/>
      <c r="NWI16" s="449"/>
      <c r="NWJ16" s="449"/>
      <c r="NWK16" s="449"/>
      <c r="NWL16" s="449"/>
      <c r="NWM16" s="449"/>
      <c r="NWN16" s="449"/>
      <c r="NWO16" s="449"/>
      <c r="NWP16" s="449"/>
      <c r="NWQ16" s="449"/>
      <c r="NWR16" s="449"/>
      <c r="NWS16" s="449"/>
      <c r="NWT16" s="449"/>
      <c r="NWU16" s="449"/>
      <c r="NWV16" s="449"/>
      <c r="NWW16" s="449"/>
      <c r="NWX16" s="449"/>
      <c r="NWY16" s="449"/>
      <c r="NWZ16" s="449"/>
      <c r="NXA16" s="449"/>
      <c r="NXB16" s="449"/>
      <c r="NXC16" s="449"/>
      <c r="NXD16" s="449"/>
      <c r="NXE16" s="449"/>
      <c r="NXF16" s="449"/>
      <c r="NXG16" s="449"/>
      <c r="NXH16" s="449"/>
      <c r="NXI16" s="449"/>
      <c r="NXJ16" s="449"/>
      <c r="NXK16" s="449"/>
      <c r="NXL16" s="449"/>
      <c r="NXM16" s="449"/>
      <c r="NXN16" s="449"/>
      <c r="NXO16" s="449"/>
      <c r="NXP16" s="449"/>
      <c r="NXQ16" s="449"/>
      <c r="NXR16" s="449"/>
      <c r="NXS16" s="449"/>
      <c r="NXT16" s="449"/>
      <c r="NXU16" s="449"/>
      <c r="NXV16" s="449"/>
      <c r="NXW16" s="449"/>
      <c r="NXX16" s="449"/>
      <c r="NXY16" s="449"/>
      <c r="NXZ16" s="449"/>
      <c r="NYA16" s="449"/>
      <c r="NYB16" s="449"/>
      <c r="NYC16" s="449"/>
      <c r="NYD16" s="449"/>
      <c r="NYE16" s="449"/>
      <c r="NYF16" s="449"/>
      <c r="NYG16" s="449"/>
      <c r="NYH16" s="449"/>
      <c r="NYI16" s="449"/>
      <c r="NYJ16" s="449"/>
      <c r="NYK16" s="449"/>
      <c r="NYL16" s="449"/>
      <c r="NYM16" s="449"/>
      <c r="NYN16" s="449"/>
      <c r="NYO16" s="449"/>
      <c r="NYP16" s="449"/>
      <c r="NYQ16" s="449"/>
      <c r="NYR16" s="449"/>
      <c r="NYS16" s="449"/>
      <c r="NYT16" s="449"/>
      <c r="NYU16" s="449"/>
      <c r="NYV16" s="449"/>
      <c r="NYW16" s="449"/>
      <c r="NYX16" s="449"/>
      <c r="NYY16" s="449"/>
      <c r="NYZ16" s="449"/>
      <c r="NZA16" s="449"/>
      <c r="NZB16" s="449"/>
      <c r="NZC16" s="449"/>
      <c r="NZD16" s="449"/>
      <c r="NZE16" s="449"/>
      <c r="NZF16" s="449"/>
      <c r="NZG16" s="449"/>
      <c r="NZH16" s="449"/>
      <c r="NZI16" s="449"/>
      <c r="NZJ16" s="449"/>
      <c r="NZK16" s="449"/>
      <c r="NZL16" s="449"/>
      <c r="NZM16" s="449"/>
      <c r="NZN16" s="449"/>
      <c r="NZO16" s="449"/>
      <c r="NZP16" s="449"/>
      <c r="NZQ16" s="449"/>
      <c r="NZR16" s="449"/>
      <c r="NZS16" s="449"/>
      <c r="NZT16" s="449"/>
      <c r="NZU16" s="449"/>
      <c r="NZV16" s="449"/>
      <c r="NZW16" s="449"/>
      <c r="NZX16" s="449"/>
      <c r="NZY16" s="449"/>
      <c r="NZZ16" s="449"/>
      <c r="OAA16" s="449"/>
      <c r="OAB16" s="449"/>
      <c r="OAC16" s="449"/>
      <c r="OAD16" s="449"/>
      <c r="OAE16" s="449"/>
      <c r="OAF16" s="449"/>
      <c r="OAG16" s="449"/>
      <c r="OAH16" s="449"/>
      <c r="OAI16" s="449"/>
      <c r="OAJ16" s="449"/>
      <c r="OAK16" s="449"/>
      <c r="OAL16" s="449"/>
      <c r="OAM16" s="449"/>
      <c r="OAN16" s="449"/>
      <c r="OAO16" s="449"/>
      <c r="OAP16" s="449"/>
      <c r="OAQ16" s="449"/>
      <c r="OAR16" s="449"/>
      <c r="OAS16" s="449"/>
      <c r="OAT16" s="449"/>
      <c r="OAU16" s="449"/>
      <c r="OAV16" s="449"/>
      <c r="OAW16" s="449"/>
      <c r="OAX16" s="449"/>
      <c r="OAY16" s="449"/>
      <c r="OAZ16" s="449"/>
      <c r="OBA16" s="449"/>
      <c r="OBB16" s="449"/>
      <c r="OBC16" s="449"/>
      <c r="OBD16" s="449"/>
      <c r="OBE16" s="449"/>
      <c r="OBF16" s="449"/>
      <c r="OBG16" s="449"/>
      <c r="OBH16" s="449"/>
      <c r="OBI16" s="449"/>
      <c r="OBJ16" s="449"/>
      <c r="OBK16" s="449"/>
      <c r="OBL16" s="449"/>
      <c r="OBM16" s="449"/>
      <c r="OBN16" s="449"/>
      <c r="OBO16" s="449"/>
      <c r="OBP16" s="449"/>
      <c r="OBQ16" s="449"/>
      <c r="OBR16" s="449"/>
      <c r="OBS16" s="449"/>
      <c r="OBT16" s="449"/>
      <c r="OBU16" s="449"/>
      <c r="OBV16" s="449"/>
      <c r="OBW16" s="449"/>
      <c r="OBX16" s="449"/>
      <c r="OBY16" s="449"/>
      <c r="OBZ16" s="449"/>
      <c r="OCA16" s="449"/>
      <c r="OCB16" s="449"/>
      <c r="OCC16" s="449"/>
      <c r="OCD16" s="449"/>
      <c r="OCE16" s="449"/>
      <c r="OCF16" s="449"/>
      <c r="OCG16" s="449"/>
      <c r="OCH16" s="449"/>
      <c r="OCI16" s="449"/>
      <c r="OCJ16" s="449"/>
      <c r="OCK16" s="449"/>
      <c r="OCL16" s="449"/>
      <c r="OCM16" s="449"/>
      <c r="OCN16" s="449"/>
      <c r="OCO16" s="449"/>
      <c r="OCP16" s="449"/>
      <c r="OCQ16" s="449"/>
      <c r="OCR16" s="449"/>
      <c r="OCS16" s="449"/>
      <c r="OCT16" s="449"/>
      <c r="OCU16" s="449"/>
      <c r="OCV16" s="449"/>
      <c r="OCW16" s="449"/>
      <c r="OCX16" s="449"/>
      <c r="OCY16" s="449"/>
      <c r="OCZ16" s="449"/>
      <c r="ODA16" s="449"/>
      <c r="ODB16" s="449"/>
      <c r="ODC16" s="449"/>
      <c r="ODD16" s="449"/>
      <c r="ODE16" s="449"/>
      <c r="ODF16" s="449"/>
      <c r="ODG16" s="449"/>
      <c r="ODH16" s="449"/>
      <c r="ODI16" s="449"/>
      <c r="ODJ16" s="449"/>
      <c r="ODK16" s="449"/>
      <c r="ODL16" s="449"/>
      <c r="ODM16" s="449"/>
      <c r="ODN16" s="449"/>
      <c r="ODO16" s="449"/>
      <c r="ODP16" s="449"/>
      <c r="ODQ16" s="449"/>
      <c r="ODR16" s="449"/>
      <c r="ODS16" s="449"/>
      <c r="ODT16" s="449"/>
      <c r="ODU16" s="449"/>
      <c r="ODV16" s="449"/>
      <c r="ODW16" s="449"/>
      <c r="ODX16" s="449"/>
      <c r="ODY16" s="449"/>
      <c r="ODZ16" s="449"/>
      <c r="OEA16" s="449"/>
      <c r="OEB16" s="449"/>
      <c r="OEC16" s="449"/>
      <c r="OED16" s="449"/>
      <c r="OEE16" s="449"/>
      <c r="OEF16" s="449"/>
      <c r="OEG16" s="449"/>
      <c r="OEH16" s="449"/>
      <c r="OEI16" s="449"/>
      <c r="OEJ16" s="449"/>
      <c r="OEK16" s="449"/>
      <c r="OEL16" s="449"/>
      <c r="OEM16" s="449"/>
      <c r="OEN16" s="449"/>
      <c r="OEO16" s="449"/>
      <c r="OEP16" s="449"/>
      <c r="OEQ16" s="449"/>
      <c r="OER16" s="449"/>
      <c r="OES16" s="449"/>
      <c r="OET16" s="449"/>
      <c r="OEU16" s="449"/>
      <c r="OEV16" s="449"/>
      <c r="OEW16" s="449"/>
      <c r="OEX16" s="449"/>
      <c r="OEY16" s="449"/>
      <c r="OEZ16" s="449"/>
      <c r="OFA16" s="449"/>
      <c r="OFB16" s="449"/>
      <c r="OFC16" s="449"/>
      <c r="OFD16" s="449"/>
      <c r="OFE16" s="449"/>
      <c r="OFF16" s="449"/>
      <c r="OFG16" s="449"/>
      <c r="OFH16" s="449"/>
      <c r="OFI16" s="449"/>
      <c r="OFJ16" s="449"/>
      <c r="OFK16" s="449"/>
      <c r="OFL16" s="449"/>
      <c r="OFM16" s="449"/>
      <c r="OFN16" s="449"/>
      <c r="OFO16" s="449"/>
      <c r="OFP16" s="449"/>
      <c r="OFQ16" s="449"/>
      <c r="OFR16" s="449"/>
      <c r="OFS16" s="449"/>
      <c r="OFT16" s="449"/>
      <c r="OFU16" s="449"/>
      <c r="OFV16" s="449"/>
      <c r="OFW16" s="449"/>
      <c r="OFX16" s="449"/>
      <c r="OFY16" s="449"/>
      <c r="OFZ16" s="449"/>
      <c r="OGA16" s="449"/>
      <c r="OGB16" s="449"/>
      <c r="OGC16" s="449"/>
      <c r="OGD16" s="449"/>
      <c r="OGE16" s="449"/>
      <c r="OGF16" s="449"/>
      <c r="OGG16" s="449"/>
      <c r="OGH16" s="449"/>
      <c r="OGI16" s="449"/>
      <c r="OGJ16" s="449"/>
      <c r="OGK16" s="449"/>
      <c r="OGL16" s="449"/>
      <c r="OGM16" s="449"/>
      <c r="OGN16" s="449"/>
      <c r="OGO16" s="449"/>
      <c r="OGP16" s="449"/>
      <c r="OGQ16" s="449"/>
      <c r="OGR16" s="449"/>
      <c r="OGS16" s="449"/>
      <c r="OGT16" s="449"/>
      <c r="OGU16" s="449"/>
      <c r="OGV16" s="449"/>
      <c r="OGW16" s="449"/>
      <c r="OGX16" s="449"/>
      <c r="OGY16" s="449"/>
      <c r="OGZ16" s="449"/>
      <c r="OHA16" s="449"/>
      <c r="OHB16" s="449"/>
      <c r="OHC16" s="449"/>
      <c r="OHD16" s="449"/>
      <c r="OHE16" s="449"/>
      <c r="OHF16" s="449"/>
      <c r="OHG16" s="449"/>
      <c r="OHH16" s="449"/>
      <c r="OHI16" s="449"/>
      <c r="OHJ16" s="449"/>
      <c r="OHK16" s="449"/>
      <c r="OHL16" s="449"/>
      <c r="OHM16" s="449"/>
      <c r="OHN16" s="449"/>
      <c r="OHO16" s="449"/>
      <c r="OHP16" s="449"/>
      <c r="OHQ16" s="449"/>
      <c r="OHR16" s="449"/>
      <c r="OHS16" s="449"/>
      <c r="OHT16" s="449"/>
      <c r="OHU16" s="449"/>
      <c r="OHV16" s="449"/>
      <c r="OHW16" s="449"/>
      <c r="OHX16" s="449"/>
      <c r="OHY16" s="449"/>
      <c r="OHZ16" s="449"/>
      <c r="OIA16" s="449"/>
      <c r="OIB16" s="449"/>
      <c r="OIC16" s="449"/>
      <c r="OID16" s="449"/>
      <c r="OIE16" s="449"/>
      <c r="OIF16" s="449"/>
      <c r="OIG16" s="449"/>
      <c r="OIH16" s="449"/>
      <c r="OII16" s="449"/>
      <c r="OIJ16" s="449"/>
      <c r="OIK16" s="449"/>
      <c r="OIL16" s="449"/>
      <c r="OIM16" s="449"/>
      <c r="OIN16" s="449"/>
      <c r="OIO16" s="449"/>
      <c r="OIP16" s="449"/>
      <c r="OIQ16" s="449"/>
      <c r="OIR16" s="449"/>
      <c r="OIS16" s="449"/>
      <c r="OIT16" s="449"/>
      <c r="OIU16" s="449"/>
      <c r="OIV16" s="449"/>
      <c r="OIW16" s="449"/>
      <c r="OIX16" s="449"/>
      <c r="OIY16" s="449"/>
      <c r="OIZ16" s="449"/>
      <c r="OJA16" s="449"/>
      <c r="OJB16" s="449"/>
      <c r="OJC16" s="449"/>
      <c r="OJD16" s="449"/>
      <c r="OJE16" s="449"/>
      <c r="OJF16" s="449"/>
      <c r="OJG16" s="449"/>
      <c r="OJH16" s="449"/>
      <c r="OJI16" s="449"/>
      <c r="OJJ16" s="449"/>
      <c r="OJK16" s="449"/>
      <c r="OJL16" s="449"/>
      <c r="OJM16" s="449"/>
      <c r="OJN16" s="449"/>
      <c r="OJO16" s="449"/>
      <c r="OJP16" s="449"/>
      <c r="OJQ16" s="449"/>
      <c r="OJR16" s="449"/>
      <c r="OJS16" s="449"/>
      <c r="OJT16" s="449"/>
      <c r="OJU16" s="449"/>
      <c r="OJV16" s="449"/>
      <c r="OJW16" s="449"/>
      <c r="OJX16" s="449"/>
      <c r="OJY16" s="449"/>
      <c r="OJZ16" s="449"/>
      <c r="OKA16" s="449"/>
      <c r="OKB16" s="449"/>
      <c r="OKC16" s="449"/>
      <c r="OKD16" s="449"/>
      <c r="OKE16" s="449"/>
      <c r="OKF16" s="449"/>
      <c r="OKG16" s="449"/>
      <c r="OKH16" s="449"/>
      <c r="OKI16" s="449"/>
      <c r="OKJ16" s="449"/>
      <c r="OKK16" s="449"/>
      <c r="OKL16" s="449"/>
      <c r="OKM16" s="449"/>
      <c r="OKN16" s="449"/>
      <c r="OKO16" s="449"/>
      <c r="OKP16" s="449"/>
      <c r="OKQ16" s="449"/>
      <c r="OKR16" s="449"/>
      <c r="OKS16" s="449"/>
      <c r="OKT16" s="449"/>
      <c r="OKU16" s="449"/>
      <c r="OKV16" s="449"/>
      <c r="OKW16" s="449"/>
      <c r="OKX16" s="449"/>
      <c r="OKY16" s="449"/>
      <c r="OKZ16" s="449"/>
      <c r="OLA16" s="449"/>
      <c r="OLB16" s="449"/>
      <c r="OLC16" s="449"/>
      <c r="OLD16" s="449"/>
      <c r="OLE16" s="449"/>
      <c r="OLF16" s="449"/>
      <c r="OLG16" s="449"/>
      <c r="OLH16" s="449"/>
      <c r="OLI16" s="449"/>
      <c r="OLJ16" s="449"/>
      <c r="OLK16" s="449"/>
      <c r="OLL16" s="449"/>
      <c r="OLM16" s="449"/>
      <c r="OLN16" s="449"/>
      <c r="OLO16" s="449"/>
      <c r="OLP16" s="449"/>
      <c r="OLQ16" s="449"/>
      <c r="OLR16" s="449"/>
      <c r="OLS16" s="449"/>
      <c r="OLT16" s="449"/>
      <c r="OLU16" s="449"/>
      <c r="OLV16" s="449"/>
      <c r="OLW16" s="449"/>
      <c r="OLX16" s="449"/>
      <c r="OLY16" s="449"/>
      <c r="OLZ16" s="449"/>
      <c r="OMA16" s="449"/>
      <c r="OMB16" s="449"/>
      <c r="OMC16" s="449"/>
      <c r="OMD16" s="449"/>
      <c r="OME16" s="449"/>
      <c r="OMF16" s="449"/>
      <c r="OMG16" s="449"/>
      <c r="OMH16" s="449"/>
      <c r="OMI16" s="449"/>
      <c r="OMJ16" s="449"/>
      <c r="OMK16" s="449"/>
      <c r="OML16" s="449"/>
      <c r="OMM16" s="449"/>
      <c r="OMN16" s="449"/>
      <c r="OMO16" s="449"/>
      <c r="OMP16" s="449"/>
      <c r="OMQ16" s="449"/>
      <c r="OMR16" s="449"/>
      <c r="OMS16" s="449"/>
      <c r="OMT16" s="449"/>
      <c r="OMU16" s="449"/>
      <c r="OMV16" s="449"/>
      <c r="OMW16" s="449"/>
      <c r="OMX16" s="449"/>
      <c r="OMY16" s="449"/>
      <c r="OMZ16" s="449"/>
      <c r="ONA16" s="449"/>
      <c r="ONB16" s="449"/>
      <c r="ONC16" s="449"/>
      <c r="OND16" s="449"/>
      <c r="ONE16" s="449"/>
      <c r="ONF16" s="449"/>
      <c r="ONG16" s="449"/>
      <c r="ONH16" s="449"/>
      <c r="ONI16" s="449"/>
      <c r="ONJ16" s="449"/>
      <c r="ONK16" s="449"/>
      <c r="ONL16" s="449"/>
      <c r="ONM16" s="449"/>
      <c r="ONN16" s="449"/>
      <c r="ONO16" s="449"/>
      <c r="ONP16" s="449"/>
      <c r="ONQ16" s="449"/>
      <c r="ONR16" s="449"/>
      <c r="ONS16" s="449"/>
      <c r="ONT16" s="449"/>
      <c r="ONU16" s="449"/>
      <c r="ONV16" s="449"/>
      <c r="ONW16" s="449"/>
      <c r="ONX16" s="449"/>
      <c r="ONY16" s="449"/>
      <c r="ONZ16" s="449"/>
      <c r="OOA16" s="449"/>
      <c r="OOB16" s="449"/>
      <c r="OOC16" s="449"/>
      <c r="OOD16" s="449"/>
      <c r="OOE16" s="449"/>
      <c r="OOF16" s="449"/>
      <c r="OOG16" s="449"/>
      <c r="OOH16" s="449"/>
      <c r="OOI16" s="449"/>
      <c r="OOJ16" s="449"/>
      <c r="OOK16" s="449"/>
      <c r="OOL16" s="449"/>
      <c r="OOM16" s="449"/>
      <c r="OON16" s="449"/>
      <c r="OOO16" s="449"/>
      <c r="OOP16" s="449"/>
      <c r="OOQ16" s="449"/>
      <c r="OOR16" s="449"/>
      <c r="OOS16" s="449"/>
      <c r="OOT16" s="449"/>
      <c r="OOU16" s="449"/>
      <c r="OOV16" s="449"/>
      <c r="OOW16" s="449"/>
      <c r="OOX16" s="449"/>
      <c r="OOY16" s="449"/>
      <c r="OOZ16" s="449"/>
      <c r="OPA16" s="449"/>
      <c r="OPB16" s="449"/>
      <c r="OPC16" s="449"/>
      <c r="OPD16" s="449"/>
      <c r="OPE16" s="449"/>
      <c r="OPF16" s="449"/>
      <c r="OPG16" s="449"/>
      <c r="OPH16" s="449"/>
      <c r="OPI16" s="449"/>
      <c r="OPJ16" s="449"/>
      <c r="OPK16" s="449"/>
      <c r="OPL16" s="449"/>
      <c r="OPM16" s="449"/>
      <c r="OPN16" s="449"/>
      <c r="OPO16" s="449"/>
      <c r="OPP16" s="449"/>
      <c r="OPQ16" s="449"/>
      <c r="OPR16" s="449"/>
      <c r="OPS16" s="449"/>
      <c r="OPT16" s="449"/>
      <c r="OPU16" s="449"/>
      <c r="OPV16" s="449"/>
      <c r="OPW16" s="449"/>
      <c r="OPX16" s="449"/>
      <c r="OPY16" s="449"/>
      <c r="OPZ16" s="449"/>
      <c r="OQA16" s="449"/>
      <c r="OQB16" s="449"/>
      <c r="OQC16" s="449"/>
      <c r="OQD16" s="449"/>
      <c r="OQE16" s="449"/>
      <c r="OQF16" s="449"/>
      <c r="OQG16" s="449"/>
      <c r="OQH16" s="449"/>
      <c r="OQI16" s="449"/>
      <c r="OQJ16" s="449"/>
      <c r="OQK16" s="449"/>
      <c r="OQL16" s="449"/>
      <c r="OQM16" s="449"/>
      <c r="OQN16" s="449"/>
      <c r="OQO16" s="449"/>
      <c r="OQP16" s="449"/>
      <c r="OQQ16" s="449"/>
      <c r="OQR16" s="449"/>
      <c r="OQS16" s="449"/>
      <c r="OQT16" s="449"/>
      <c r="OQU16" s="449"/>
      <c r="OQV16" s="449"/>
      <c r="OQW16" s="449"/>
      <c r="OQX16" s="449"/>
      <c r="OQY16" s="449"/>
      <c r="OQZ16" s="449"/>
      <c r="ORA16" s="449"/>
      <c r="ORB16" s="449"/>
      <c r="ORC16" s="449"/>
      <c r="ORD16" s="449"/>
      <c r="ORE16" s="449"/>
      <c r="ORF16" s="449"/>
      <c r="ORG16" s="449"/>
      <c r="ORH16" s="449"/>
      <c r="ORI16" s="449"/>
      <c r="ORJ16" s="449"/>
      <c r="ORK16" s="449"/>
      <c r="ORL16" s="449"/>
      <c r="ORM16" s="449"/>
      <c r="ORN16" s="449"/>
      <c r="ORO16" s="449"/>
      <c r="ORP16" s="449"/>
      <c r="ORQ16" s="449"/>
      <c r="ORR16" s="449"/>
      <c r="ORS16" s="449"/>
      <c r="ORT16" s="449"/>
      <c r="ORU16" s="449"/>
      <c r="ORV16" s="449"/>
      <c r="ORW16" s="449"/>
      <c r="ORX16" s="449"/>
      <c r="ORY16" s="449"/>
      <c r="ORZ16" s="449"/>
      <c r="OSA16" s="449"/>
      <c r="OSB16" s="449"/>
      <c r="OSC16" s="449"/>
      <c r="OSD16" s="449"/>
      <c r="OSE16" s="449"/>
      <c r="OSF16" s="449"/>
      <c r="OSG16" s="449"/>
      <c r="OSH16" s="449"/>
      <c r="OSI16" s="449"/>
      <c r="OSJ16" s="449"/>
      <c r="OSK16" s="449"/>
      <c r="OSL16" s="449"/>
      <c r="OSM16" s="449"/>
      <c r="OSN16" s="449"/>
      <c r="OSO16" s="449"/>
      <c r="OSP16" s="449"/>
      <c r="OSQ16" s="449"/>
      <c r="OSR16" s="449"/>
      <c r="OSS16" s="449"/>
      <c r="OST16" s="449"/>
      <c r="OSU16" s="449"/>
      <c r="OSV16" s="449"/>
      <c r="OSW16" s="449"/>
      <c r="OSX16" s="449"/>
      <c r="OSY16" s="449"/>
      <c r="OSZ16" s="449"/>
      <c r="OTA16" s="449"/>
      <c r="OTB16" s="449"/>
      <c r="OTC16" s="449"/>
      <c r="OTD16" s="449"/>
      <c r="OTE16" s="449"/>
      <c r="OTF16" s="449"/>
      <c r="OTG16" s="449"/>
      <c r="OTH16" s="449"/>
      <c r="OTI16" s="449"/>
      <c r="OTJ16" s="449"/>
      <c r="OTK16" s="449"/>
      <c r="OTL16" s="449"/>
      <c r="OTM16" s="449"/>
      <c r="OTN16" s="449"/>
      <c r="OTO16" s="449"/>
      <c r="OTP16" s="449"/>
      <c r="OTQ16" s="449"/>
      <c r="OTR16" s="449"/>
      <c r="OTS16" s="449"/>
      <c r="OTT16" s="449"/>
      <c r="OTU16" s="449"/>
      <c r="OTV16" s="449"/>
      <c r="OTW16" s="449"/>
      <c r="OTX16" s="449"/>
      <c r="OTY16" s="449"/>
      <c r="OTZ16" s="449"/>
      <c r="OUA16" s="449"/>
      <c r="OUB16" s="449"/>
      <c r="OUC16" s="449"/>
      <c r="OUD16" s="449"/>
      <c r="OUE16" s="449"/>
      <c r="OUF16" s="449"/>
      <c r="OUG16" s="449"/>
      <c r="OUH16" s="449"/>
      <c r="OUI16" s="449"/>
      <c r="OUJ16" s="449"/>
      <c r="OUK16" s="449"/>
      <c r="OUL16" s="449"/>
      <c r="OUM16" s="449"/>
      <c r="OUN16" s="449"/>
      <c r="OUO16" s="449"/>
      <c r="OUP16" s="449"/>
      <c r="OUQ16" s="449"/>
      <c r="OUR16" s="449"/>
      <c r="OUS16" s="449"/>
      <c r="OUT16" s="449"/>
      <c r="OUU16" s="449"/>
      <c r="OUV16" s="449"/>
      <c r="OUW16" s="449"/>
      <c r="OUX16" s="449"/>
      <c r="OUY16" s="449"/>
      <c r="OUZ16" s="449"/>
      <c r="OVA16" s="449"/>
      <c r="OVB16" s="449"/>
      <c r="OVC16" s="449"/>
      <c r="OVD16" s="449"/>
      <c r="OVE16" s="449"/>
      <c r="OVF16" s="449"/>
      <c r="OVG16" s="449"/>
      <c r="OVH16" s="449"/>
      <c r="OVI16" s="449"/>
      <c r="OVJ16" s="449"/>
      <c r="OVK16" s="449"/>
      <c r="OVL16" s="449"/>
      <c r="OVM16" s="449"/>
      <c r="OVN16" s="449"/>
      <c r="OVO16" s="449"/>
      <c r="OVP16" s="449"/>
      <c r="OVQ16" s="449"/>
      <c r="OVR16" s="449"/>
      <c r="OVS16" s="449"/>
      <c r="OVT16" s="449"/>
      <c r="OVU16" s="449"/>
      <c r="OVV16" s="449"/>
      <c r="OVW16" s="449"/>
      <c r="OVX16" s="449"/>
      <c r="OVY16" s="449"/>
      <c r="OVZ16" s="449"/>
      <c r="OWA16" s="449"/>
      <c r="OWB16" s="449"/>
      <c r="OWC16" s="449"/>
      <c r="OWD16" s="449"/>
      <c r="OWE16" s="449"/>
      <c r="OWF16" s="449"/>
      <c r="OWG16" s="449"/>
      <c r="OWH16" s="449"/>
      <c r="OWI16" s="449"/>
      <c r="OWJ16" s="449"/>
      <c r="OWK16" s="449"/>
      <c r="OWL16" s="449"/>
      <c r="OWM16" s="449"/>
      <c r="OWN16" s="449"/>
      <c r="OWO16" s="449"/>
      <c r="OWP16" s="449"/>
      <c r="OWQ16" s="449"/>
      <c r="OWR16" s="449"/>
      <c r="OWS16" s="449"/>
      <c r="OWT16" s="449"/>
      <c r="OWU16" s="449"/>
      <c r="OWV16" s="449"/>
      <c r="OWW16" s="449"/>
      <c r="OWX16" s="449"/>
      <c r="OWY16" s="449"/>
      <c r="OWZ16" s="449"/>
      <c r="OXA16" s="449"/>
      <c r="OXB16" s="449"/>
      <c r="OXC16" s="449"/>
      <c r="OXD16" s="449"/>
      <c r="OXE16" s="449"/>
      <c r="OXF16" s="449"/>
      <c r="OXG16" s="449"/>
      <c r="OXH16" s="449"/>
      <c r="OXI16" s="449"/>
      <c r="OXJ16" s="449"/>
      <c r="OXK16" s="449"/>
      <c r="OXL16" s="449"/>
      <c r="OXM16" s="449"/>
      <c r="OXN16" s="449"/>
      <c r="OXO16" s="449"/>
      <c r="OXP16" s="449"/>
      <c r="OXQ16" s="449"/>
      <c r="OXR16" s="449"/>
      <c r="OXS16" s="449"/>
      <c r="OXT16" s="449"/>
      <c r="OXU16" s="449"/>
      <c r="OXV16" s="449"/>
      <c r="OXW16" s="449"/>
      <c r="OXX16" s="449"/>
      <c r="OXY16" s="449"/>
      <c r="OXZ16" s="449"/>
      <c r="OYA16" s="449"/>
      <c r="OYB16" s="449"/>
      <c r="OYC16" s="449"/>
      <c r="OYD16" s="449"/>
      <c r="OYE16" s="449"/>
      <c r="OYF16" s="449"/>
      <c r="OYG16" s="449"/>
      <c r="OYH16" s="449"/>
      <c r="OYI16" s="449"/>
      <c r="OYJ16" s="449"/>
      <c r="OYK16" s="449"/>
      <c r="OYL16" s="449"/>
      <c r="OYM16" s="449"/>
      <c r="OYN16" s="449"/>
      <c r="OYO16" s="449"/>
      <c r="OYP16" s="449"/>
      <c r="OYQ16" s="449"/>
      <c r="OYR16" s="449"/>
      <c r="OYS16" s="449"/>
      <c r="OYT16" s="449"/>
      <c r="OYU16" s="449"/>
      <c r="OYV16" s="449"/>
      <c r="OYW16" s="449"/>
      <c r="OYX16" s="449"/>
      <c r="OYY16" s="449"/>
      <c r="OYZ16" s="449"/>
      <c r="OZA16" s="449"/>
      <c r="OZB16" s="449"/>
      <c r="OZC16" s="449"/>
      <c r="OZD16" s="449"/>
      <c r="OZE16" s="449"/>
      <c r="OZF16" s="449"/>
      <c r="OZG16" s="449"/>
      <c r="OZH16" s="449"/>
      <c r="OZI16" s="449"/>
      <c r="OZJ16" s="449"/>
      <c r="OZK16" s="449"/>
      <c r="OZL16" s="449"/>
      <c r="OZM16" s="449"/>
      <c r="OZN16" s="449"/>
      <c r="OZO16" s="449"/>
      <c r="OZP16" s="449"/>
      <c r="OZQ16" s="449"/>
      <c r="OZR16" s="449"/>
      <c r="OZS16" s="449"/>
      <c r="OZT16" s="449"/>
      <c r="OZU16" s="449"/>
      <c r="OZV16" s="449"/>
      <c r="OZW16" s="449"/>
      <c r="OZX16" s="449"/>
      <c r="OZY16" s="449"/>
      <c r="OZZ16" s="449"/>
      <c r="PAA16" s="449"/>
      <c r="PAB16" s="449"/>
      <c r="PAC16" s="449"/>
      <c r="PAD16" s="449"/>
      <c r="PAE16" s="449"/>
      <c r="PAF16" s="449"/>
      <c r="PAG16" s="449"/>
      <c r="PAH16" s="449"/>
      <c r="PAI16" s="449"/>
      <c r="PAJ16" s="449"/>
      <c r="PAK16" s="449"/>
      <c r="PAL16" s="449"/>
      <c r="PAM16" s="449"/>
      <c r="PAN16" s="449"/>
      <c r="PAO16" s="449"/>
      <c r="PAP16" s="449"/>
      <c r="PAQ16" s="449"/>
      <c r="PAR16" s="449"/>
      <c r="PAS16" s="449"/>
      <c r="PAT16" s="449"/>
      <c r="PAU16" s="449"/>
      <c r="PAV16" s="449"/>
      <c r="PAW16" s="449"/>
      <c r="PAX16" s="449"/>
      <c r="PAY16" s="449"/>
      <c r="PAZ16" s="449"/>
      <c r="PBA16" s="449"/>
      <c r="PBB16" s="449"/>
      <c r="PBC16" s="449"/>
      <c r="PBD16" s="449"/>
      <c r="PBE16" s="449"/>
      <c r="PBF16" s="449"/>
      <c r="PBG16" s="449"/>
      <c r="PBH16" s="449"/>
      <c r="PBI16" s="449"/>
      <c r="PBJ16" s="449"/>
      <c r="PBK16" s="449"/>
      <c r="PBL16" s="449"/>
      <c r="PBM16" s="449"/>
      <c r="PBN16" s="449"/>
      <c r="PBO16" s="449"/>
      <c r="PBP16" s="449"/>
      <c r="PBQ16" s="449"/>
      <c r="PBR16" s="449"/>
      <c r="PBS16" s="449"/>
      <c r="PBT16" s="449"/>
      <c r="PBU16" s="449"/>
      <c r="PBV16" s="449"/>
      <c r="PBW16" s="449"/>
      <c r="PBX16" s="449"/>
      <c r="PBY16" s="449"/>
      <c r="PBZ16" s="449"/>
      <c r="PCA16" s="449"/>
      <c r="PCB16" s="449"/>
      <c r="PCC16" s="449"/>
      <c r="PCD16" s="449"/>
      <c r="PCE16" s="449"/>
      <c r="PCF16" s="449"/>
      <c r="PCG16" s="449"/>
      <c r="PCH16" s="449"/>
      <c r="PCI16" s="449"/>
      <c r="PCJ16" s="449"/>
      <c r="PCK16" s="449"/>
      <c r="PCL16" s="449"/>
      <c r="PCM16" s="449"/>
      <c r="PCN16" s="449"/>
      <c r="PCO16" s="449"/>
      <c r="PCP16" s="449"/>
      <c r="PCQ16" s="449"/>
      <c r="PCR16" s="449"/>
      <c r="PCS16" s="449"/>
      <c r="PCT16" s="449"/>
      <c r="PCU16" s="449"/>
      <c r="PCV16" s="449"/>
      <c r="PCW16" s="449"/>
      <c r="PCX16" s="449"/>
      <c r="PCY16" s="449"/>
      <c r="PCZ16" s="449"/>
      <c r="PDA16" s="449"/>
      <c r="PDB16" s="449"/>
      <c r="PDC16" s="449"/>
      <c r="PDD16" s="449"/>
      <c r="PDE16" s="449"/>
      <c r="PDF16" s="449"/>
      <c r="PDG16" s="449"/>
      <c r="PDH16" s="449"/>
      <c r="PDI16" s="449"/>
      <c r="PDJ16" s="449"/>
      <c r="PDK16" s="449"/>
      <c r="PDL16" s="449"/>
      <c r="PDM16" s="449"/>
      <c r="PDN16" s="449"/>
      <c r="PDO16" s="449"/>
      <c r="PDP16" s="449"/>
      <c r="PDQ16" s="449"/>
      <c r="PDR16" s="449"/>
      <c r="PDS16" s="449"/>
      <c r="PDT16" s="449"/>
      <c r="PDU16" s="449"/>
      <c r="PDV16" s="449"/>
      <c r="PDW16" s="449"/>
      <c r="PDX16" s="449"/>
      <c r="PDY16" s="449"/>
      <c r="PDZ16" s="449"/>
      <c r="PEA16" s="449"/>
      <c r="PEB16" s="449"/>
      <c r="PEC16" s="449"/>
      <c r="PED16" s="449"/>
      <c r="PEE16" s="449"/>
      <c r="PEF16" s="449"/>
      <c r="PEG16" s="449"/>
      <c r="PEH16" s="449"/>
      <c r="PEI16" s="449"/>
      <c r="PEJ16" s="449"/>
      <c r="PEK16" s="449"/>
      <c r="PEL16" s="449"/>
      <c r="PEM16" s="449"/>
      <c r="PEN16" s="449"/>
      <c r="PEO16" s="449"/>
      <c r="PEP16" s="449"/>
      <c r="PEQ16" s="449"/>
      <c r="PER16" s="449"/>
      <c r="PES16" s="449"/>
      <c r="PET16" s="449"/>
      <c r="PEU16" s="449"/>
      <c r="PEV16" s="449"/>
      <c r="PEW16" s="449"/>
      <c r="PEX16" s="449"/>
      <c r="PEY16" s="449"/>
      <c r="PEZ16" s="449"/>
      <c r="PFA16" s="449"/>
      <c r="PFB16" s="449"/>
      <c r="PFC16" s="449"/>
      <c r="PFD16" s="449"/>
      <c r="PFE16" s="449"/>
      <c r="PFF16" s="449"/>
      <c r="PFG16" s="449"/>
      <c r="PFH16" s="449"/>
      <c r="PFI16" s="449"/>
      <c r="PFJ16" s="449"/>
      <c r="PFK16" s="449"/>
      <c r="PFL16" s="449"/>
      <c r="PFM16" s="449"/>
      <c r="PFN16" s="449"/>
      <c r="PFO16" s="449"/>
      <c r="PFP16" s="449"/>
      <c r="PFQ16" s="449"/>
      <c r="PFR16" s="449"/>
      <c r="PFS16" s="449"/>
      <c r="PFT16" s="449"/>
      <c r="PFU16" s="449"/>
      <c r="PFV16" s="449"/>
      <c r="PFW16" s="449"/>
      <c r="PFX16" s="449"/>
      <c r="PFY16" s="449"/>
      <c r="PFZ16" s="449"/>
      <c r="PGA16" s="449"/>
      <c r="PGB16" s="449"/>
      <c r="PGC16" s="449"/>
      <c r="PGD16" s="449"/>
      <c r="PGE16" s="449"/>
      <c r="PGF16" s="449"/>
      <c r="PGG16" s="449"/>
      <c r="PGH16" s="449"/>
      <c r="PGI16" s="449"/>
      <c r="PGJ16" s="449"/>
      <c r="PGK16" s="449"/>
      <c r="PGL16" s="449"/>
      <c r="PGM16" s="449"/>
      <c r="PGN16" s="449"/>
      <c r="PGO16" s="449"/>
      <c r="PGP16" s="449"/>
      <c r="PGQ16" s="449"/>
      <c r="PGR16" s="449"/>
      <c r="PGS16" s="449"/>
      <c r="PGT16" s="449"/>
      <c r="PGU16" s="449"/>
      <c r="PGV16" s="449"/>
      <c r="PGW16" s="449"/>
      <c r="PGX16" s="449"/>
      <c r="PGY16" s="449"/>
      <c r="PGZ16" s="449"/>
      <c r="PHA16" s="449"/>
      <c r="PHB16" s="449"/>
      <c r="PHC16" s="449"/>
      <c r="PHD16" s="449"/>
      <c r="PHE16" s="449"/>
      <c r="PHF16" s="449"/>
      <c r="PHG16" s="449"/>
      <c r="PHH16" s="449"/>
      <c r="PHI16" s="449"/>
      <c r="PHJ16" s="449"/>
      <c r="PHK16" s="449"/>
      <c r="PHL16" s="449"/>
      <c r="PHM16" s="449"/>
      <c r="PHN16" s="449"/>
      <c r="PHO16" s="449"/>
      <c r="PHP16" s="449"/>
      <c r="PHQ16" s="449"/>
      <c r="PHR16" s="449"/>
      <c r="PHS16" s="449"/>
      <c r="PHT16" s="449"/>
      <c r="PHU16" s="449"/>
      <c r="PHV16" s="449"/>
      <c r="PHW16" s="449"/>
      <c r="PHX16" s="449"/>
      <c r="PHY16" s="449"/>
      <c r="PHZ16" s="449"/>
      <c r="PIA16" s="449"/>
      <c r="PIB16" s="449"/>
      <c r="PIC16" s="449"/>
      <c r="PID16" s="449"/>
      <c r="PIE16" s="449"/>
      <c r="PIF16" s="449"/>
      <c r="PIG16" s="449"/>
      <c r="PIH16" s="449"/>
      <c r="PII16" s="449"/>
      <c r="PIJ16" s="449"/>
      <c r="PIK16" s="449"/>
      <c r="PIL16" s="449"/>
      <c r="PIM16" s="449"/>
      <c r="PIN16" s="449"/>
      <c r="PIO16" s="449"/>
      <c r="PIP16" s="449"/>
      <c r="PIQ16" s="449"/>
      <c r="PIR16" s="449"/>
      <c r="PIS16" s="449"/>
      <c r="PIT16" s="449"/>
      <c r="PIU16" s="449"/>
      <c r="PIV16" s="449"/>
      <c r="PIW16" s="449"/>
      <c r="PIX16" s="449"/>
      <c r="PIY16" s="449"/>
      <c r="PIZ16" s="449"/>
      <c r="PJA16" s="449"/>
      <c r="PJB16" s="449"/>
      <c r="PJC16" s="449"/>
      <c r="PJD16" s="449"/>
      <c r="PJE16" s="449"/>
      <c r="PJF16" s="449"/>
      <c r="PJG16" s="449"/>
      <c r="PJH16" s="449"/>
      <c r="PJI16" s="449"/>
      <c r="PJJ16" s="449"/>
      <c r="PJK16" s="449"/>
      <c r="PJL16" s="449"/>
      <c r="PJM16" s="449"/>
      <c r="PJN16" s="449"/>
      <c r="PJO16" s="449"/>
      <c r="PJP16" s="449"/>
      <c r="PJQ16" s="449"/>
      <c r="PJR16" s="449"/>
      <c r="PJS16" s="449"/>
      <c r="PJT16" s="449"/>
      <c r="PJU16" s="449"/>
      <c r="PJV16" s="449"/>
      <c r="PJW16" s="449"/>
      <c r="PJX16" s="449"/>
      <c r="PJY16" s="449"/>
      <c r="PJZ16" s="449"/>
      <c r="PKA16" s="449"/>
      <c r="PKB16" s="449"/>
      <c r="PKC16" s="449"/>
      <c r="PKD16" s="449"/>
      <c r="PKE16" s="449"/>
      <c r="PKF16" s="449"/>
      <c r="PKG16" s="449"/>
      <c r="PKH16" s="449"/>
      <c r="PKI16" s="449"/>
      <c r="PKJ16" s="449"/>
      <c r="PKK16" s="449"/>
      <c r="PKL16" s="449"/>
      <c r="PKM16" s="449"/>
      <c r="PKN16" s="449"/>
      <c r="PKO16" s="449"/>
      <c r="PKP16" s="449"/>
      <c r="PKQ16" s="449"/>
      <c r="PKR16" s="449"/>
      <c r="PKS16" s="449"/>
      <c r="PKT16" s="449"/>
      <c r="PKU16" s="449"/>
      <c r="PKV16" s="449"/>
      <c r="PKW16" s="449"/>
      <c r="PKX16" s="449"/>
      <c r="PKY16" s="449"/>
      <c r="PKZ16" s="449"/>
      <c r="PLA16" s="449"/>
      <c r="PLB16" s="449"/>
      <c r="PLC16" s="449"/>
      <c r="PLD16" s="449"/>
      <c r="PLE16" s="449"/>
      <c r="PLF16" s="449"/>
      <c r="PLG16" s="449"/>
      <c r="PLH16" s="449"/>
      <c r="PLI16" s="449"/>
      <c r="PLJ16" s="449"/>
      <c r="PLK16" s="449"/>
      <c r="PLL16" s="449"/>
      <c r="PLM16" s="449"/>
      <c r="PLN16" s="449"/>
      <c r="PLO16" s="449"/>
      <c r="PLP16" s="449"/>
      <c r="PLQ16" s="449"/>
      <c r="PLR16" s="449"/>
      <c r="PLS16" s="449"/>
      <c r="PLT16" s="449"/>
      <c r="PLU16" s="449"/>
      <c r="PLV16" s="449"/>
      <c r="PLW16" s="449"/>
      <c r="PLX16" s="449"/>
      <c r="PLY16" s="449"/>
      <c r="PLZ16" s="449"/>
      <c r="PMA16" s="449"/>
      <c r="PMB16" s="449"/>
      <c r="PMC16" s="449"/>
      <c r="PMD16" s="449"/>
      <c r="PME16" s="449"/>
      <c r="PMF16" s="449"/>
      <c r="PMG16" s="449"/>
      <c r="PMH16" s="449"/>
      <c r="PMI16" s="449"/>
      <c r="PMJ16" s="449"/>
      <c r="PMK16" s="449"/>
      <c r="PML16" s="449"/>
      <c r="PMM16" s="449"/>
      <c r="PMN16" s="449"/>
      <c r="PMO16" s="449"/>
      <c r="PMP16" s="449"/>
      <c r="PMQ16" s="449"/>
      <c r="PMR16" s="449"/>
      <c r="PMS16" s="449"/>
      <c r="PMT16" s="449"/>
      <c r="PMU16" s="449"/>
      <c r="PMV16" s="449"/>
      <c r="PMW16" s="449"/>
      <c r="PMX16" s="449"/>
      <c r="PMY16" s="449"/>
      <c r="PMZ16" s="449"/>
      <c r="PNA16" s="449"/>
      <c r="PNB16" s="449"/>
      <c r="PNC16" s="449"/>
      <c r="PND16" s="449"/>
      <c r="PNE16" s="449"/>
      <c r="PNF16" s="449"/>
      <c r="PNG16" s="449"/>
      <c r="PNH16" s="449"/>
      <c r="PNI16" s="449"/>
      <c r="PNJ16" s="449"/>
      <c r="PNK16" s="449"/>
      <c r="PNL16" s="449"/>
      <c r="PNM16" s="449"/>
      <c r="PNN16" s="449"/>
      <c r="PNO16" s="449"/>
      <c r="PNP16" s="449"/>
      <c r="PNQ16" s="449"/>
      <c r="PNR16" s="449"/>
      <c r="PNS16" s="449"/>
      <c r="PNT16" s="449"/>
      <c r="PNU16" s="449"/>
      <c r="PNV16" s="449"/>
      <c r="PNW16" s="449"/>
      <c r="PNX16" s="449"/>
      <c r="PNY16" s="449"/>
      <c r="PNZ16" s="449"/>
      <c r="POA16" s="449"/>
      <c r="POB16" s="449"/>
      <c r="POC16" s="449"/>
      <c r="POD16" s="449"/>
      <c r="POE16" s="449"/>
      <c r="POF16" s="449"/>
      <c r="POG16" s="449"/>
      <c r="POH16" s="449"/>
      <c r="POI16" s="449"/>
      <c r="POJ16" s="449"/>
      <c r="POK16" s="449"/>
      <c r="POL16" s="449"/>
      <c r="POM16" s="449"/>
      <c r="PON16" s="449"/>
      <c r="POO16" s="449"/>
      <c r="POP16" s="449"/>
      <c r="POQ16" s="449"/>
      <c r="POR16" s="449"/>
      <c r="POS16" s="449"/>
      <c r="POT16" s="449"/>
      <c r="POU16" s="449"/>
      <c r="POV16" s="449"/>
      <c r="POW16" s="449"/>
      <c r="POX16" s="449"/>
      <c r="POY16" s="449"/>
      <c r="POZ16" s="449"/>
      <c r="PPA16" s="449"/>
      <c r="PPB16" s="449"/>
      <c r="PPC16" s="449"/>
      <c r="PPD16" s="449"/>
      <c r="PPE16" s="449"/>
      <c r="PPF16" s="449"/>
      <c r="PPG16" s="449"/>
      <c r="PPH16" s="449"/>
      <c r="PPI16" s="449"/>
      <c r="PPJ16" s="449"/>
      <c r="PPK16" s="449"/>
      <c r="PPL16" s="449"/>
      <c r="PPM16" s="449"/>
      <c r="PPN16" s="449"/>
      <c r="PPO16" s="449"/>
      <c r="PPP16" s="449"/>
      <c r="PPQ16" s="449"/>
      <c r="PPR16" s="449"/>
      <c r="PPS16" s="449"/>
      <c r="PPT16" s="449"/>
      <c r="PPU16" s="449"/>
      <c r="PPV16" s="449"/>
      <c r="PPW16" s="449"/>
      <c r="PPX16" s="449"/>
      <c r="PPY16" s="449"/>
      <c r="PPZ16" s="449"/>
      <c r="PQA16" s="449"/>
      <c r="PQB16" s="449"/>
      <c r="PQC16" s="449"/>
      <c r="PQD16" s="449"/>
      <c r="PQE16" s="449"/>
      <c r="PQF16" s="449"/>
      <c r="PQG16" s="449"/>
      <c r="PQH16" s="449"/>
      <c r="PQI16" s="449"/>
      <c r="PQJ16" s="449"/>
      <c r="PQK16" s="449"/>
      <c r="PQL16" s="449"/>
      <c r="PQM16" s="449"/>
      <c r="PQN16" s="449"/>
      <c r="PQO16" s="449"/>
      <c r="PQP16" s="449"/>
      <c r="PQQ16" s="449"/>
      <c r="PQR16" s="449"/>
      <c r="PQS16" s="449"/>
      <c r="PQT16" s="449"/>
      <c r="PQU16" s="449"/>
      <c r="PQV16" s="449"/>
      <c r="PQW16" s="449"/>
      <c r="PQX16" s="449"/>
      <c r="PQY16" s="449"/>
      <c r="PQZ16" s="449"/>
      <c r="PRA16" s="449"/>
      <c r="PRB16" s="449"/>
      <c r="PRC16" s="449"/>
      <c r="PRD16" s="449"/>
      <c r="PRE16" s="449"/>
      <c r="PRF16" s="449"/>
      <c r="PRG16" s="449"/>
      <c r="PRH16" s="449"/>
      <c r="PRI16" s="449"/>
      <c r="PRJ16" s="449"/>
      <c r="PRK16" s="449"/>
      <c r="PRL16" s="449"/>
      <c r="PRM16" s="449"/>
      <c r="PRN16" s="449"/>
      <c r="PRO16" s="449"/>
      <c r="PRP16" s="449"/>
      <c r="PRQ16" s="449"/>
      <c r="PRR16" s="449"/>
      <c r="PRS16" s="449"/>
      <c r="PRT16" s="449"/>
      <c r="PRU16" s="449"/>
      <c r="PRV16" s="449"/>
      <c r="PRW16" s="449"/>
      <c r="PRX16" s="449"/>
      <c r="PRY16" s="449"/>
      <c r="PRZ16" s="449"/>
      <c r="PSA16" s="449"/>
      <c r="PSB16" s="449"/>
      <c r="PSC16" s="449"/>
      <c r="PSD16" s="449"/>
      <c r="PSE16" s="449"/>
      <c r="PSF16" s="449"/>
      <c r="PSG16" s="449"/>
      <c r="PSH16" s="449"/>
      <c r="PSI16" s="449"/>
      <c r="PSJ16" s="449"/>
      <c r="PSK16" s="449"/>
      <c r="PSL16" s="449"/>
      <c r="PSM16" s="449"/>
      <c r="PSN16" s="449"/>
      <c r="PSO16" s="449"/>
      <c r="PSP16" s="449"/>
      <c r="PSQ16" s="449"/>
      <c r="PSR16" s="449"/>
      <c r="PSS16" s="449"/>
      <c r="PST16" s="449"/>
      <c r="PSU16" s="449"/>
      <c r="PSV16" s="449"/>
      <c r="PSW16" s="449"/>
      <c r="PSX16" s="449"/>
      <c r="PSY16" s="449"/>
      <c r="PSZ16" s="449"/>
      <c r="PTA16" s="449"/>
      <c r="PTB16" s="449"/>
      <c r="PTC16" s="449"/>
      <c r="PTD16" s="449"/>
      <c r="PTE16" s="449"/>
      <c r="PTF16" s="449"/>
      <c r="PTG16" s="449"/>
      <c r="PTH16" s="449"/>
      <c r="PTI16" s="449"/>
      <c r="PTJ16" s="449"/>
      <c r="PTK16" s="449"/>
      <c r="PTL16" s="449"/>
      <c r="PTM16" s="449"/>
      <c r="PTN16" s="449"/>
      <c r="PTO16" s="449"/>
      <c r="PTP16" s="449"/>
      <c r="PTQ16" s="449"/>
      <c r="PTR16" s="449"/>
      <c r="PTS16" s="449"/>
      <c r="PTT16" s="449"/>
      <c r="PTU16" s="449"/>
      <c r="PTV16" s="449"/>
      <c r="PTW16" s="449"/>
      <c r="PTX16" s="449"/>
      <c r="PTY16" s="449"/>
      <c r="PTZ16" s="449"/>
      <c r="PUA16" s="449"/>
      <c r="PUB16" s="449"/>
      <c r="PUC16" s="449"/>
      <c r="PUD16" s="449"/>
      <c r="PUE16" s="449"/>
      <c r="PUF16" s="449"/>
      <c r="PUG16" s="449"/>
      <c r="PUH16" s="449"/>
      <c r="PUI16" s="449"/>
      <c r="PUJ16" s="449"/>
      <c r="PUK16" s="449"/>
      <c r="PUL16" s="449"/>
      <c r="PUM16" s="449"/>
      <c r="PUN16" s="449"/>
      <c r="PUO16" s="449"/>
      <c r="PUP16" s="449"/>
      <c r="PUQ16" s="449"/>
      <c r="PUR16" s="449"/>
      <c r="PUS16" s="449"/>
      <c r="PUT16" s="449"/>
      <c r="PUU16" s="449"/>
      <c r="PUV16" s="449"/>
      <c r="PUW16" s="449"/>
      <c r="PUX16" s="449"/>
      <c r="PUY16" s="449"/>
      <c r="PUZ16" s="449"/>
      <c r="PVA16" s="449"/>
      <c r="PVB16" s="449"/>
      <c r="PVC16" s="449"/>
      <c r="PVD16" s="449"/>
      <c r="PVE16" s="449"/>
      <c r="PVF16" s="449"/>
      <c r="PVG16" s="449"/>
      <c r="PVH16" s="449"/>
      <c r="PVI16" s="449"/>
      <c r="PVJ16" s="449"/>
      <c r="PVK16" s="449"/>
      <c r="PVL16" s="449"/>
      <c r="PVM16" s="449"/>
      <c r="PVN16" s="449"/>
      <c r="PVO16" s="449"/>
      <c r="PVP16" s="449"/>
      <c r="PVQ16" s="449"/>
      <c r="PVR16" s="449"/>
      <c r="PVS16" s="449"/>
      <c r="PVT16" s="449"/>
      <c r="PVU16" s="449"/>
      <c r="PVV16" s="449"/>
      <c r="PVW16" s="449"/>
      <c r="PVX16" s="449"/>
      <c r="PVY16" s="449"/>
      <c r="PVZ16" s="449"/>
      <c r="PWA16" s="449"/>
      <c r="PWB16" s="449"/>
      <c r="PWC16" s="449"/>
      <c r="PWD16" s="449"/>
      <c r="PWE16" s="449"/>
      <c r="PWF16" s="449"/>
      <c r="PWG16" s="449"/>
      <c r="PWH16" s="449"/>
      <c r="PWI16" s="449"/>
      <c r="PWJ16" s="449"/>
      <c r="PWK16" s="449"/>
      <c r="PWL16" s="449"/>
      <c r="PWM16" s="449"/>
      <c r="PWN16" s="449"/>
      <c r="PWO16" s="449"/>
      <c r="PWP16" s="449"/>
      <c r="PWQ16" s="449"/>
      <c r="PWR16" s="449"/>
      <c r="PWS16" s="449"/>
      <c r="PWT16" s="449"/>
      <c r="PWU16" s="449"/>
      <c r="PWV16" s="449"/>
      <c r="PWW16" s="449"/>
      <c r="PWX16" s="449"/>
      <c r="PWY16" s="449"/>
      <c r="PWZ16" s="449"/>
      <c r="PXA16" s="449"/>
      <c r="PXB16" s="449"/>
      <c r="PXC16" s="449"/>
      <c r="PXD16" s="449"/>
      <c r="PXE16" s="449"/>
      <c r="PXF16" s="449"/>
      <c r="PXG16" s="449"/>
      <c r="PXH16" s="449"/>
      <c r="PXI16" s="449"/>
      <c r="PXJ16" s="449"/>
      <c r="PXK16" s="449"/>
      <c r="PXL16" s="449"/>
      <c r="PXM16" s="449"/>
      <c r="PXN16" s="449"/>
      <c r="PXO16" s="449"/>
      <c r="PXP16" s="449"/>
      <c r="PXQ16" s="449"/>
      <c r="PXR16" s="449"/>
      <c r="PXS16" s="449"/>
      <c r="PXT16" s="449"/>
      <c r="PXU16" s="449"/>
      <c r="PXV16" s="449"/>
      <c r="PXW16" s="449"/>
      <c r="PXX16" s="449"/>
      <c r="PXY16" s="449"/>
      <c r="PXZ16" s="449"/>
      <c r="PYA16" s="449"/>
      <c r="PYB16" s="449"/>
      <c r="PYC16" s="449"/>
      <c r="PYD16" s="449"/>
      <c r="PYE16" s="449"/>
      <c r="PYF16" s="449"/>
      <c r="PYG16" s="449"/>
      <c r="PYH16" s="449"/>
      <c r="PYI16" s="449"/>
      <c r="PYJ16" s="449"/>
      <c r="PYK16" s="449"/>
      <c r="PYL16" s="449"/>
      <c r="PYM16" s="449"/>
      <c r="PYN16" s="449"/>
      <c r="PYO16" s="449"/>
      <c r="PYP16" s="449"/>
      <c r="PYQ16" s="449"/>
      <c r="PYR16" s="449"/>
      <c r="PYS16" s="449"/>
      <c r="PYT16" s="449"/>
      <c r="PYU16" s="449"/>
      <c r="PYV16" s="449"/>
      <c r="PYW16" s="449"/>
      <c r="PYX16" s="449"/>
      <c r="PYY16" s="449"/>
      <c r="PYZ16" s="449"/>
      <c r="PZA16" s="449"/>
      <c r="PZB16" s="449"/>
      <c r="PZC16" s="449"/>
      <c r="PZD16" s="449"/>
      <c r="PZE16" s="449"/>
      <c r="PZF16" s="449"/>
      <c r="PZG16" s="449"/>
      <c r="PZH16" s="449"/>
      <c r="PZI16" s="449"/>
      <c r="PZJ16" s="449"/>
      <c r="PZK16" s="449"/>
      <c r="PZL16" s="449"/>
      <c r="PZM16" s="449"/>
      <c r="PZN16" s="449"/>
      <c r="PZO16" s="449"/>
      <c r="PZP16" s="449"/>
      <c r="PZQ16" s="449"/>
      <c r="PZR16" s="449"/>
      <c r="PZS16" s="449"/>
      <c r="PZT16" s="449"/>
      <c r="PZU16" s="449"/>
      <c r="PZV16" s="449"/>
      <c r="PZW16" s="449"/>
      <c r="PZX16" s="449"/>
      <c r="PZY16" s="449"/>
      <c r="PZZ16" s="449"/>
      <c r="QAA16" s="449"/>
      <c r="QAB16" s="449"/>
      <c r="QAC16" s="449"/>
      <c r="QAD16" s="449"/>
      <c r="QAE16" s="449"/>
      <c r="QAF16" s="449"/>
      <c r="QAG16" s="449"/>
      <c r="QAH16" s="449"/>
      <c r="QAI16" s="449"/>
      <c r="QAJ16" s="449"/>
      <c r="QAK16" s="449"/>
      <c r="QAL16" s="449"/>
      <c r="QAM16" s="449"/>
      <c r="QAN16" s="449"/>
      <c r="QAO16" s="449"/>
      <c r="QAP16" s="449"/>
      <c r="QAQ16" s="449"/>
      <c r="QAR16" s="449"/>
      <c r="QAS16" s="449"/>
      <c r="QAT16" s="449"/>
      <c r="QAU16" s="449"/>
      <c r="QAV16" s="449"/>
      <c r="QAW16" s="449"/>
      <c r="QAX16" s="449"/>
      <c r="QAY16" s="449"/>
      <c r="QAZ16" s="449"/>
      <c r="QBA16" s="449"/>
      <c r="QBB16" s="449"/>
      <c r="QBC16" s="449"/>
      <c r="QBD16" s="449"/>
      <c r="QBE16" s="449"/>
      <c r="QBF16" s="449"/>
      <c r="QBG16" s="449"/>
      <c r="QBH16" s="449"/>
      <c r="QBI16" s="449"/>
      <c r="QBJ16" s="449"/>
      <c r="QBK16" s="449"/>
      <c r="QBL16" s="449"/>
      <c r="QBM16" s="449"/>
      <c r="QBN16" s="449"/>
      <c r="QBO16" s="449"/>
      <c r="QBP16" s="449"/>
      <c r="QBQ16" s="449"/>
      <c r="QBR16" s="449"/>
      <c r="QBS16" s="449"/>
      <c r="QBT16" s="449"/>
      <c r="QBU16" s="449"/>
      <c r="QBV16" s="449"/>
      <c r="QBW16" s="449"/>
      <c r="QBX16" s="449"/>
      <c r="QBY16" s="449"/>
      <c r="QBZ16" s="449"/>
      <c r="QCA16" s="449"/>
      <c r="QCB16" s="449"/>
      <c r="QCC16" s="449"/>
      <c r="QCD16" s="449"/>
      <c r="QCE16" s="449"/>
      <c r="QCF16" s="449"/>
      <c r="QCG16" s="449"/>
      <c r="QCH16" s="449"/>
      <c r="QCI16" s="449"/>
      <c r="QCJ16" s="449"/>
      <c r="QCK16" s="449"/>
      <c r="QCL16" s="449"/>
      <c r="QCM16" s="449"/>
      <c r="QCN16" s="449"/>
      <c r="QCO16" s="449"/>
      <c r="QCP16" s="449"/>
      <c r="QCQ16" s="449"/>
      <c r="QCR16" s="449"/>
      <c r="QCS16" s="449"/>
      <c r="QCT16" s="449"/>
      <c r="QCU16" s="449"/>
      <c r="QCV16" s="449"/>
      <c r="QCW16" s="449"/>
      <c r="QCX16" s="449"/>
      <c r="QCY16" s="449"/>
      <c r="QCZ16" s="449"/>
      <c r="QDA16" s="449"/>
      <c r="QDB16" s="449"/>
      <c r="QDC16" s="449"/>
      <c r="QDD16" s="449"/>
      <c r="QDE16" s="449"/>
      <c r="QDF16" s="449"/>
      <c r="QDG16" s="449"/>
      <c r="QDH16" s="449"/>
      <c r="QDI16" s="449"/>
      <c r="QDJ16" s="449"/>
      <c r="QDK16" s="449"/>
      <c r="QDL16" s="449"/>
      <c r="QDM16" s="449"/>
      <c r="QDN16" s="449"/>
      <c r="QDO16" s="449"/>
      <c r="QDP16" s="449"/>
      <c r="QDQ16" s="449"/>
      <c r="QDR16" s="449"/>
      <c r="QDS16" s="449"/>
      <c r="QDT16" s="449"/>
      <c r="QDU16" s="449"/>
      <c r="QDV16" s="449"/>
      <c r="QDW16" s="449"/>
      <c r="QDX16" s="449"/>
      <c r="QDY16" s="449"/>
      <c r="QDZ16" s="449"/>
      <c r="QEA16" s="449"/>
      <c r="QEB16" s="449"/>
      <c r="QEC16" s="449"/>
      <c r="QED16" s="449"/>
      <c r="QEE16" s="449"/>
      <c r="QEF16" s="449"/>
      <c r="QEG16" s="449"/>
      <c r="QEH16" s="449"/>
      <c r="QEI16" s="449"/>
      <c r="QEJ16" s="449"/>
      <c r="QEK16" s="449"/>
      <c r="QEL16" s="449"/>
      <c r="QEM16" s="449"/>
      <c r="QEN16" s="449"/>
      <c r="QEO16" s="449"/>
      <c r="QEP16" s="449"/>
      <c r="QEQ16" s="449"/>
      <c r="QER16" s="449"/>
      <c r="QES16" s="449"/>
      <c r="QET16" s="449"/>
      <c r="QEU16" s="449"/>
      <c r="QEV16" s="449"/>
      <c r="QEW16" s="449"/>
      <c r="QEX16" s="449"/>
      <c r="QEY16" s="449"/>
      <c r="QEZ16" s="449"/>
      <c r="QFA16" s="449"/>
      <c r="QFB16" s="449"/>
      <c r="QFC16" s="449"/>
      <c r="QFD16" s="449"/>
      <c r="QFE16" s="449"/>
      <c r="QFF16" s="449"/>
      <c r="QFG16" s="449"/>
      <c r="QFH16" s="449"/>
      <c r="QFI16" s="449"/>
      <c r="QFJ16" s="449"/>
      <c r="QFK16" s="449"/>
      <c r="QFL16" s="449"/>
      <c r="QFM16" s="449"/>
      <c r="QFN16" s="449"/>
      <c r="QFO16" s="449"/>
      <c r="QFP16" s="449"/>
      <c r="QFQ16" s="449"/>
      <c r="QFR16" s="449"/>
      <c r="QFS16" s="449"/>
      <c r="QFT16" s="449"/>
      <c r="QFU16" s="449"/>
      <c r="QFV16" s="449"/>
      <c r="QFW16" s="449"/>
      <c r="QFX16" s="449"/>
      <c r="QFY16" s="449"/>
      <c r="QFZ16" s="449"/>
      <c r="QGA16" s="449"/>
      <c r="QGB16" s="449"/>
      <c r="QGC16" s="449"/>
      <c r="QGD16" s="449"/>
      <c r="QGE16" s="449"/>
      <c r="QGF16" s="449"/>
      <c r="QGG16" s="449"/>
      <c r="QGH16" s="449"/>
      <c r="QGI16" s="449"/>
      <c r="QGJ16" s="449"/>
      <c r="QGK16" s="449"/>
      <c r="QGL16" s="449"/>
      <c r="QGM16" s="449"/>
      <c r="QGN16" s="449"/>
      <c r="QGO16" s="449"/>
      <c r="QGP16" s="449"/>
      <c r="QGQ16" s="449"/>
      <c r="QGR16" s="449"/>
      <c r="QGS16" s="449"/>
      <c r="QGT16" s="449"/>
      <c r="QGU16" s="449"/>
      <c r="QGV16" s="449"/>
      <c r="QGW16" s="449"/>
      <c r="QGX16" s="449"/>
      <c r="QGY16" s="449"/>
      <c r="QGZ16" s="449"/>
      <c r="QHA16" s="449"/>
      <c r="QHB16" s="449"/>
      <c r="QHC16" s="449"/>
      <c r="QHD16" s="449"/>
      <c r="QHE16" s="449"/>
      <c r="QHF16" s="449"/>
      <c r="QHG16" s="449"/>
      <c r="QHH16" s="449"/>
      <c r="QHI16" s="449"/>
      <c r="QHJ16" s="449"/>
      <c r="QHK16" s="449"/>
      <c r="QHL16" s="449"/>
      <c r="QHM16" s="449"/>
      <c r="QHN16" s="449"/>
      <c r="QHO16" s="449"/>
      <c r="QHP16" s="449"/>
      <c r="QHQ16" s="449"/>
      <c r="QHR16" s="449"/>
      <c r="QHS16" s="449"/>
      <c r="QHT16" s="449"/>
      <c r="QHU16" s="449"/>
      <c r="QHV16" s="449"/>
      <c r="QHW16" s="449"/>
      <c r="QHX16" s="449"/>
      <c r="QHY16" s="449"/>
      <c r="QHZ16" s="449"/>
      <c r="QIA16" s="449"/>
      <c r="QIB16" s="449"/>
      <c r="QIC16" s="449"/>
      <c r="QID16" s="449"/>
      <c r="QIE16" s="449"/>
      <c r="QIF16" s="449"/>
      <c r="QIG16" s="449"/>
      <c r="QIH16" s="449"/>
      <c r="QII16" s="449"/>
      <c r="QIJ16" s="449"/>
      <c r="QIK16" s="449"/>
      <c r="QIL16" s="449"/>
      <c r="QIM16" s="449"/>
      <c r="QIN16" s="449"/>
      <c r="QIO16" s="449"/>
      <c r="QIP16" s="449"/>
      <c r="QIQ16" s="449"/>
      <c r="QIR16" s="449"/>
      <c r="QIS16" s="449"/>
      <c r="QIT16" s="449"/>
      <c r="QIU16" s="449"/>
      <c r="QIV16" s="449"/>
      <c r="QIW16" s="449"/>
      <c r="QIX16" s="449"/>
      <c r="QIY16" s="449"/>
      <c r="QIZ16" s="449"/>
      <c r="QJA16" s="449"/>
      <c r="QJB16" s="449"/>
      <c r="QJC16" s="449"/>
      <c r="QJD16" s="449"/>
      <c r="QJE16" s="449"/>
      <c r="QJF16" s="449"/>
      <c r="QJG16" s="449"/>
      <c r="QJH16" s="449"/>
      <c r="QJI16" s="449"/>
      <c r="QJJ16" s="449"/>
      <c r="QJK16" s="449"/>
      <c r="QJL16" s="449"/>
      <c r="QJM16" s="449"/>
      <c r="QJN16" s="449"/>
      <c r="QJO16" s="449"/>
      <c r="QJP16" s="449"/>
      <c r="QJQ16" s="449"/>
      <c r="QJR16" s="449"/>
      <c r="QJS16" s="449"/>
      <c r="QJT16" s="449"/>
      <c r="QJU16" s="449"/>
      <c r="QJV16" s="449"/>
      <c r="QJW16" s="449"/>
      <c r="QJX16" s="449"/>
      <c r="QJY16" s="449"/>
      <c r="QJZ16" s="449"/>
      <c r="QKA16" s="449"/>
      <c r="QKB16" s="449"/>
      <c r="QKC16" s="449"/>
      <c r="QKD16" s="449"/>
      <c r="QKE16" s="449"/>
      <c r="QKF16" s="449"/>
      <c r="QKG16" s="449"/>
      <c r="QKH16" s="449"/>
      <c r="QKI16" s="449"/>
      <c r="QKJ16" s="449"/>
      <c r="QKK16" s="449"/>
      <c r="QKL16" s="449"/>
      <c r="QKM16" s="449"/>
      <c r="QKN16" s="449"/>
      <c r="QKO16" s="449"/>
      <c r="QKP16" s="449"/>
      <c r="QKQ16" s="449"/>
      <c r="QKR16" s="449"/>
      <c r="QKS16" s="449"/>
      <c r="QKT16" s="449"/>
      <c r="QKU16" s="449"/>
      <c r="QKV16" s="449"/>
      <c r="QKW16" s="449"/>
      <c r="QKX16" s="449"/>
      <c r="QKY16" s="449"/>
      <c r="QKZ16" s="449"/>
      <c r="QLA16" s="449"/>
      <c r="QLB16" s="449"/>
      <c r="QLC16" s="449"/>
      <c r="QLD16" s="449"/>
      <c r="QLE16" s="449"/>
      <c r="QLF16" s="449"/>
      <c r="QLG16" s="449"/>
      <c r="QLH16" s="449"/>
      <c r="QLI16" s="449"/>
      <c r="QLJ16" s="449"/>
      <c r="QLK16" s="449"/>
      <c r="QLL16" s="449"/>
      <c r="QLM16" s="449"/>
      <c r="QLN16" s="449"/>
      <c r="QLO16" s="449"/>
      <c r="QLP16" s="449"/>
      <c r="QLQ16" s="449"/>
      <c r="QLR16" s="449"/>
      <c r="QLS16" s="449"/>
      <c r="QLT16" s="449"/>
      <c r="QLU16" s="449"/>
      <c r="QLV16" s="449"/>
      <c r="QLW16" s="449"/>
      <c r="QLX16" s="449"/>
      <c r="QLY16" s="449"/>
      <c r="QLZ16" s="449"/>
      <c r="QMA16" s="449"/>
      <c r="QMB16" s="449"/>
      <c r="QMC16" s="449"/>
      <c r="QMD16" s="449"/>
      <c r="QME16" s="449"/>
      <c r="QMF16" s="449"/>
      <c r="QMG16" s="449"/>
      <c r="QMH16" s="449"/>
      <c r="QMI16" s="449"/>
      <c r="QMJ16" s="449"/>
      <c r="QMK16" s="449"/>
      <c r="QML16" s="449"/>
      <c r="QMM16" s="449"/>
      <c r="QMN16" s="449"/>
      <c r="QMO16" s="449"/>
      <c r="QMP16" s="449"/>
      <c r="QMQ16" s="449"/>
      <c r="QMR16" s="449"/>
      <c r="QMS16" s="449"/>
      <c r="QMT16" s="449"/>
      <c r="QMU16" s="449"/>
      <c r="QMV16" s="449"/>
      <c r="QMW16" s="449"/>
      <c r="QMX16" s="449"/>
      <c r="QMY16" s="449"/>
      <c r="QMZ16" s="449"/>
      <c r="QNA16" s="449"/>
      <c r="QNB16" s="449"/>
      <c r="QNC16" s="449"/>
      <c r="QND16" s="449"/>
      <c r="QNE16" s="449"/>
      <c r="QNF16" s="449"/>
      <c r="QNG16" s="449"/>
      <c r="QNH16" s="449"/>
      <c r="QNI16" s="449"/>
      <c r="QNJ16" s="449"/>
      <c r="QNK16" s="449"/>
      <c r="QNL16" s="449"/>
      <c r="QNM16" s="449"/>
      <c r="QNN16" s="449"/>
      <c r="QNO16" s="449"/>
      <c r="QNP16" s="449"/>
      <c r="QNQ16" s="449"/>
      <c r="QNR16" s="449"/>
      <c r="QNS16" s="449"/>
      <c r="QNT16" s="449"/>
      <c r="QNU16" s="449"/>
      <c r="QNV16" s="449"/>
      <c r="QNW16" s="449"/>
      <c r="QNX16" s="449"/>
      <c r="QNY16" s="449"/>
      <c r="QNZ16" s="449"/>
      <c r="QOA16" s="449"/>
      <c r="QOB16" s="449"/>
      <c r="QOC16" s="449"/>
      <c r="QOD16" s="449"/>
      <c r="QOE16" s="449"/>
      <c r="QOF16" s="449"/>
      <c r="QOG16" s="449"/>
      <c r="QOH16" s="449"/>
      <c r="QOI16" s="449"/>
      <c r="QOJ16" s="449"/>
      <c r="QOK16" s="449"/>
      <c r="QOL16" s="449"/>
      <c r="QOM16" s="449"/>
      <c r="QON16" s="449"/>
      <c r="QOO16" s="449"/>
      <c r="QOP16" s="449"/>
      <c r="QOQ16" s="449"/>
      <c r="QOR16" s="449"/>
      <c r="QOS16" s="449"/>
      <c r="QOT16" s="449"/>
      <c r="QOU16" s="449"/>
      <c r="QOV16" s="449"/>
      <c r="QOW16" s="449"/>
      <c r="QOX16" s="449"/>
      <c r="QOY16" s="449"/>
      <c r="QOZ16" s="449"/>
      <c r="QPA16" s="449"/>
      <c r="QPB16" s="449"/>
      <c r="QPC16" s="449"/>
      <c r="QPD16" s="449"/>
      <c r="QPE16" s="449"/>
      <c r="QPF16" s="449"/>
      <c r="QPG16" s="449"/>
      <c r="QPH16" s="449"/>
      <c r="QPI16" s="449"/>
      <c r="QPJ16" s="449"/>
      <c r="QPK16" s="449"/>
      <c r="QPL16" s="449"/>
      <c r="QPM16" s="449"/>
      <c r="QPN16" s="449"/>
      <c r="QPO16" s="449"/>
      <c r="QPP16" s="449"/>
      <c r="QPQ16" s="449"/>
      <c r="QPR16" s="449"/>
      <c r="QPS16" s="449"/>
      <c r="QPT16" s="449"/>
      <c r="QPU16" s="449"/>
      <c r="QPV16" s="449"/>
      <c r="QPW16" s="449"/>
      <c r="QPX16" s="449"/>
      <c r="QPY16" s="449"/>
      <c r="QPZ16" s="449"/>
      <c r="QQA16" s="449"/>
      <c r="QQB16" s="449"/>
      <c r="QQC16" s="449"/>
      <c r="QQD16" s="449"/>
      <c r="QQE16" s="449"/>
      <c r="QQF16" s="449"/>
      <c r="QQG16" s="449"/>
      <c r="QQH16" s="449"/>
      <c r="QQI16" s="449"/>
      <c r="QQJ16" s="449"/>
      <c r="QQK16" s="449"/>
      <c r="QQL16" s="449"/>
      <c r="QQM16" s="449"/>
      <c r="QQN16" s="449"/>
      <c r="QQO16" s="449"/>
      <c r="QQP16" s="449"/>
      <c r="QQQ16" s="449"/>
      <c r="QQR16" s="449"/>
      <c r="QQS16" s="449"/>
      <c r="QQT16" s="449"/>
      <c r="QQU16" s="449"/>
      <c r="QQV16" s="449"/>
      <c r="QQW16" s="449"/>
      <c r="QQX16" s="449"/>
      <c r="QQY16" s="449"/>
      <c r="QQZ16" s="449"/>
      <c r="QRA16" s="449"/>
      <c r="QRB16" s="449"/>
      <c r="QRC16" s="449"/>
      <c r="QRD16" s="449"/>
      <c r="QRE16" s="449"/>
      <c r="QRF16" s="449"/>
      <c r="QRG16" s="449"/>
      <c r="QRH16" s="449"/>
      <c r="QRI16" s="449"/>
      <c r="QRJ16" s="449"/>
      <c r="QRK16" s="449"/>
      <c r="QRL16" s="449"/>
      <c r="QRM16" s="449"/>
      <c r="QRN16" s="449"/>
      <c r="QRO16" s="449"/>
      <c r="QRP16" s="449"/>
      <c r="QRQ16" s="449"/>
      <c r="QRR16" s="449"/>
      <c r="QRS16" s="449"/>
      <c r="QRT16" s="449"/>
      <c r="QRU16" s="449"/>
      <c r="QRV16" s="449"/>
      <c r="QRW16" s="449"/>
      <c r="QRX16" s="449"/>
      <c r="QRY16" s="449"/>
      <c r="QRZ16" s="449"/>
      <c r="QSA16" s="449"/>
      <c r="QSB16" s="449"/>
      <c r="QSC16" s="449"/>
      <c r="QSD16" s="449"/>
      <c r="QSE16" s="449"/>
      <c r="QSF16" s="449"/>
      <c r="QSG16" s="449"/>
      <c r="QSH16" s="449"/>
      <c r="QSI16" s="449"/>
      <c r="QSJ16" s="449"/>
      <c r="QSK16" s="449"/>
      <c r="QSL16" s="449"/>
      <c r="QSM16" s="449"/>
      <c r="QSN16" s="449"/>
      <c r="QSO16" s="449"/>
      <c r="QSP16" s="449"/>
      <c r="QSQ16" s="449"/>
      <c r="QSR16" s="449"/>
      <c r="QSS16" s="449"/>
      <c r="QST16" s="449"/>
      <c r="QSU16" s="449"/>
      <c r="QSV16" s="449"/>
      <c r="QSW16" s="449"/>
      <c r="QSX16" s="449"/>
      <c r="QSY16" s="449"/>
      <c r="QSZ16" s="449"/>
      <c r="QTA16" s="449"/>
      <c r="QTB16" s="449"/>
      <c r="QTC16" s="449"/>
      <c r="QTD16" s="449"/>
      <c r="QTE16" s="449"/>
      <c r="QTF16" s="449"/>
      <c r="QTG16" s="449"/>
      <c r="QTH16" s="449"/>
      <c r="QTI16" s="449"/>
      <c r="QTJ16" s="449"/>
      <c r="QTK16" s="449"/>
      <c r="QTL16" s="449"/>
      <c r="QTM16" s="449"/>
      <c r="QTN16" s="449"/>
      <c r="QTO16" s="449"/>
      <c r="QTP16" s="449"/>
      <c r="QTQ16" s="449"/>
      <c r="QTR16" s="449"/>
      <c r="QTS16" s="449"/>
      <c r="QTT16" s="449"/>
      <c r="QTU16" s="449"/>
      <c r="QTV16" s="449"/>
      <c r="QTW16" s="449"/>
      <c r="QTX16" s="449"/>
      <c r="QTY16" s="449"/>
      <c r="QTZ16" s="449"/>
      <c r="QUA16" s="449"/>
      <c r="QUB16" s="449"/>
      <c r="QUC16" s="449"/>
      <c r="QUD16" s="449"/>
      <c r="QUE16" s="449"/>
      <c r="QUF16" s="449"/>
      <c r="QUG16" s="449"/>
      <c r="QUH16" s="449"/>
      <c r="QUI16" s="449"/>
      <c r="QUJ16" s="449"/>
      <c r="QUK16" s="449"/>
      <c r="QUL16" s="449"/>
      <c r="QUM16" s="449"/>
      <c r="QUN16" s="449"/>
      <c r="QUO16" s="449"/>
      <c r="QUP16" s="449"/>
      <c r="QUQ16" s="449"/>
      <c r="QUR16" s="449"/>
      <c r="QUS16" s="449"/>
      <c r="QUT16" s="449"/>
      <c r="QUU16" s="449"/>
      <c r="QUV16" s="449"/>
      <c r="QUW16" s="449"/>
      <c r="QUX16" s="449"/>
      <c r="QUY16" s="449"/>
      <c r="QUZ16" s="449"/>
      <c r="QVA16" s="449"/>
      <c r="QVB16" s="449"/>
      <c r="QVC16" s="449"/>
      <c r="QVD16" s="449"/>
      <c r="QVE16" s="449"/>
      <c r="QVF16" s="449"/>
      <c r="QVG16" s="449"/>
      <c r="QVH16" s="449"/>
      <c r="QVI16" s="449"/>
      <c r="QVJ16" s="449"/>
      <c r="QVK16" s="449"/>
      <c r="QVL16" s="449"/>
      <c r="QVM16" s="449"/>
      <c r="QVN16" s="449"/>
      <c r="QVO16" s="449"/>
      <c r="QVP16" s="449"/>
      <c r="QVQ16" s="449"/>
      <c r="QVR16" s="449"/>
      <c r="QVS16" s="449"/>
      <c r="QVT16" s="449"/>
      <c r="QVU16" s="449"/>
      <c r="QVV16" s="449"/>
      <c r="QVW16" s="449"/>
      <c r="QVX16" s="449"/>
      <c r="QVY16" s="449"/>
      <c r="QVZ16" s="449"/>
      <c r="QWA16" s="449"/>
      <c r="QWB16" s="449"/>
      <c r="QWC16" s="449"/>
      <c r="QWD16" s="449"/>
      <c r="QWE16" s="449"/>
      <c r="QWF16" s="449"/>
      <c r="QWG16" s="449"/>
      <c r="QWH16" s="449"/>
      <c r="QWI16" s="449"/>
      <c r="QWJ16" s="449"/>
      <c r="QWK16" s="449"/>
      <c r="QWL16" s="449"/>
      <c r="QWM16" s="449"/>
      <c r="QWN16" s="449"/>
      <c r="QWO16" s="449"/>
      <c r="QWP16" s="449"/>
      <c r="QWQ16" s="449"/>
      <c r="QWR16" s="449"/>
      <c r="QWS16" s="449"/>
      <c r="QWT16" s="449"/>
      <c r="QWU16" s="449"/>
      <c r="QWV16" s="449"/>
      <c r="QWW16" s="449"/>
      <c r="QWX16" s="449"/>
      <c r="QWY16" s="449"/>
      <c r="QWZ16" s="449"/>
      <c r="QXA16" s="449"/>
      <c r="QXB16" s="449"/>
      <c r="QXC16" s="449"/>
      <c r="QXD16" s="449"/>
      <c r="QXE16" s="449"/>
      <c r="QXF16" s="449"/>
      <c r="QXG16" s="449"/>
      <c r="QXH16" s="449"/>
      <c r="QXI16" s="449"/>
      <c r="QXJ16" s="449"/>
      <c r="QXK16" s="449"/>
      <c r="QXL16" s="449"/>
      <c r="QXM16" s="449"/>
      <c r="QXN16" s="449"/>
      <c r="QXO16" s="449"/>
      <c r="QXP16" s="449"/>
      <c r="QXQ16" s="449"/>
      <c r="QXR16" s="449"/>
      <c r="QXS16" s="449"/>
      <c r="QXT16" s="449"/>
      <c r="QXU16" s="449"/>
      <c r="QXV16" s="449"/>
      <c r="QXW16" s="449"/>
      <c r="QXX16" s="449"/>
      <c r="QXY16" s="449"/>
      <c r="QXZ16" s="449"/>
      <c r="QYA16" s="449"/>
      <c r="QYB16" s="449"/>
      <c r="QYC16" s="449"/>
      <c r="QYD16" s="449"/>
      <c r="QYE16" s="449"/>
      <c r="QYF16" s="449"/>
      <c r="QYG16" s="449"/>
      <c r="QYH16" s="449"/>
      <c r="QYI16" s="449"/>
      <c r="QYJ16" s="449"/>
      <c r="QYK16" s="449"/>
      <c r="QYL16" s="449"/>
      <c r="QYM16" s="449"/>
      <c r="QYN16" s="449"/>
      <c r="QYO16" s="449"/>
      <c r="QYP16" s="449"/>
      <c r="QYQ16" s="449"/>
      <c r="QYR16" s="449"/>
      <c r="QYS16" s="449"/>
      <c r="QYT16" s="449"/>
      <c r="QYU16" s="449"/>
      <c r="QYV16" s="449"/>
      <c r="QYW16" s="449"/>
      <c r="QYX16" s="449"/>
      <c r="QYY16" s="449"/>
      <c r="QYZ16" s="449"/>
      <c r="QZA16" s="449"/>
      <c r="QZB16" s="449"/>
      <c r="QZC16" s="449"/>
      <c r="QZD16" s="449"/>
      <c r="QZE16" s="449"/>
      <c r="QZF16" s="449"/>
      <c r="QZG16" s="449"/>
      <c r="QZH16" s="449"/>
      <c r="QZI16" s="449"/>
      <c r="QZJ16" s="449"/>
      <c r="QZK16" s="449"/>
      <c r="QZL16" s="449"/>
      <c r="QZM16" s="449"/>
      <c r="QZN16" s="449"/>
      <c r="QZO16" s="449"/>
      <c r="QZP16" s="449"/>
      <c r="QZQ16" s="449"/>
      <c r="QZR16" s="449"/>
      <c r="QZS16" s="449"/>
      <c r="QZT16" s="449"/>
      <c r="QZU16" s="449"/>
      <c r="QZV16" s="449"/>
      <c r="QZW16" s="449"/>
      <c r="QZX16" s="449"/>
      <c r="QZY16" s="449"/>
      <c r="QZZ16" s="449"/>
      <c r="RAA16" s="449"/>
      <c r="RAB16" s="449"/>
      <c r="RAC16" s="449"/>
      <c r="RAD16" s="449"/>
      <c r="RAE16" s="449"/>
      <c r="RAF16" s="449"/>
      <c r="RAG16" s="449"/>
      <c r="RAH16" s="449"/>
      <c r="RAI16" s="449"/>
      <c r="RAJ16" s="449"/>
      <c r="RAK16" s="449"/>
      <c r="RAL16" s="449"/>
      <c r="RAM16" s="449"/>
      <c r="RAN16" s="449"/>
      <c r="RAO16" s="449"/>
      <c r="RAP16" s="449"/>
      <c r="RAQ16" s="449"/>
      <c r="RAR16" s="449"/>
      <c r="RAS16" s="449"/>
      <c r="RAT16" s="449"/>
      <c r="RAU16" s="449"/>
      <c r="RAV16" s="449"/>
      <c r="RAW16" s="449"/>
      <c r="RAX16" s="449"/>
      <c r="RAY16" s="449"/>
      <c r="RAZ16" s="449"/>
      <c r="RBA16" s="449"/>
      <c r="RBB16" s="449"/>
      <c r="RBC16" s="449"/>
      <c r="RBD16" s="449"/>
      <c r="RBE16" s="449"/>
      <c r="RBF16" s="449"/>
      <c r="RBG16" s="449"/>
      <c r="RBH16" s="449"/>
      <c r="RBI16" s="449"/>
      <c r="RBJ16" s="449"/>
      <c r="RBK16" s="449"/>
      <c r="RBL16" s="449"/>
      <c r="RBM16" s="449"/>
      <c r="RBN16" s="449"/>
      <c r="RBO16" s="449"/>
      <c r="RBP16" s="449"/>
      <c r="RBQ16" s="449"/>
      <c r="RBR16" s="449"/>
      <c r="RBS16" s="449"/>
      <c r="RBT16" s="449"/>
      <c r="RBU16" s="449"/>
      <c r="RBV16" s="449"/>
      <c r="RBW16" s="449"/>
      <c r="RBX16" s="449"/>
      <c r="RBY16" s="449"/>
      <c r="RBZ16" s="449"/>
      <c r="RCA16" s="449"/>
      <c r="RCB16" s="449"/>
      <c r="RCC16" s="449"/>
      <c r="RCD16" s="449"/>
      <c r="RCE16" s="449"/>
      <c r="RCF16" s="449"/>
      <c r="RCG16" s="449"/>
      <c r="RCH16" s="449"/>
      <c r="RCI16" s="449"/>
      <c r="RCJ16" s="449"/>
      <c r="RCK16" s="449"/>
      <c r="RCL16" s="449"/>
      <c r="RCM16" s="449"/>
      <c r="RCN16" s="449"/>
      <c r="RCO16" s="449"/>
      <c r="RCP16" s="449"/>
      <c r="RCQ16" s="449"/>
      <c r="RCR16" s="449"/>
      <c r="RCS16" s="449"/>
      <c r="RCT16" s="449"/>
      <c r="RCU16" s="449"/>
      <c r="RCV16" s="449"/>
      <c r="RCW16" s="449"/>
      <c r="RCX16" s="449"/>
      <c r="RCY16" s="449"/>
      <c r="RCZ16" s="449"/>
      <c r="RDA16" s="449"/>
      <c r="RDB16" s="449"/>
      <c r="RDC16" s="449"/>
      <c r="RDD16" s="449"/>
      <c r="RDE16" s="449"/>
      <c r="RDF16" s="449"/>
      <c r="RDG16" s="449"/>
      <c r="RDH16" s="449"/>
      <c r="RDI16" s="449"/>
      <c r="RDJ16" s="449"/>
      <c r="RDK16" s="449"/>
      <c r="RDL16" s="449"/>
      <c r="RDM16" s="449"/>
      <c r="RDN16" s="449"/>
      <c r="RDO16" s="449"/>
      <c r="RDP16" s="449"/>
      <c r="RDQ16" s="449"/>
      <c r="RDR16" s="449"/>
      <c r="RDS16" s="449"/>
      <c r="RDT16" s="449"/>
      <c r="RDU16" s="449"/>
      <c r="RDV16" s="449"/>
      <c r="RDW16" s="449"/>
      <c r="RDX16" s="449"/>
      <c r="RDY16" s="449"/>
      <c r="RDZ16" s="449"/>
      <c r="REA16" s="449"/>
      <c r="REB16" s="449"/>
      <c r="REC16" s="449"/>
      <c r="RED16" s="449"/>
      <c r="REE16" s="449"/>
      <c r="REF16" s="449"/>
      <c r="REG16" s="449"/>
      <c r="REH16" s="449"/>
      <c r="REI16" s="449"/>
      <c r="REJ16" s="449"/>
      <c r="REK16" s="449"/>
      <c r="REL16" s="449"/>
      <c r="REM16" s="449"/>
      <c r="REN16" s="449"/>
      <c r="REO16" s="449"/>
      <c r="REP16" s="449"/>
      <c r="REQ16" s="449"/>
      <c r="RER16" s="449"/>
      <c r="RES16" s="449"/>
      <c r="RET16" s="449"/>
      <c r="REU16" s="449"/>
      <c r="REV16" s="449"/>
      <c r="REW16" s="449"/>
      <c r="REX16" s="449"/>
      <c r="REY16" s="449"/>
      <c r="REZ16" s="449"/>
      <c r="RFA16" s="449"/>
      <c r="RFB16" s="449"/>
      <c r="RFC16" s="449"/>
      <c r="RFD16" s="449"/>
      <c r="RFE16" s="449"/>
      <c r="RFF16" s="449"/>
      <c r="RFG16" s="449"/>
      <c r="RFH16" s="449"/>
      <c r="RFI16" s="449"/>
      <c r="RFJ16" s="449"/>
      <c r="RFK16" s="449"/>
      <c r="RFL16" s="449"/>
      <c r="RFM16" s="449"/>
      <c r="RFN16" s="449"/>
      <c r="RFO16" s="449"/>
      <c r="RFP16" s="449"/>
      <c r="RFQ16" s="449"/>
      <c r="RFR16" s="449"/>
      <c r="RFS16" s="449"/>
      <c r="RFT16" s="449"/>
      <c r="RFU16" s="449"/>
      <c r="RFV16" s="449"/>
      <c r="RFW16" s="449"/>
      <c r="RFX16" s="449"/>
      <c r="RFY16" s="449"/>
      <c r="RFZ16" s="449"/>
      <c r="RGA16" s="449"/>
      <c r="RGB16" s="449"/>
      <c r="RGC16" s="449"/>
      <c r="RGD16" s="449"/>
      <c r="RGE16" s="449"/>
      <c r="RGF16" s="449"/>
      <c r="RGG16" s="449"/>
      <c r="RGH16" s="449"/>
      <c r="RGI16" s="449"/>
      <c r="RGJ16" s="449"/>
      <c r="RGK16" s="449"/>
      <c r="RGL16" s="449"/>
      <c r="RGM16" s="449"/>
      <c r="RGN16" s="449"/>
      <c r="RGO16" s="449"/>
      <c r="RGP16" s="449"/>
      <c r="RGQ16" s="449"/>
      <c r="RGR16" s="449"/>
      <c r="RGS16" s="449"/>
      <c r="RGT16" s="449"/>
      <c r="RGU16" s="449"/>
      <c r="RGV16" s="449"/>
      <c r="RGW16" s="449"/>
      <c r="RGX16" s="449"/>
      <c r="RGY16" s="449"/>
      <c r="RGZ16" s="449"/>
      <c r="RHA16" s="449"/>
      <c r="RHB16" s="449"/>
      <c r="RHC16" s="449"/>
      <c r="RHD16" s="449"/>
      <c r="RHE16" s="449"/>
      <c r="RHF16" s="449"/>
      <c r="RHG16" s="449"/>
      <c r="RHH16" s="449"/>
      <c r="RHI16" s="449"/>
      <c r="RHJ16" s="449"/>
      <c r="RHK16" s="449"/>
      <c r="RHL16" s="449"/>
      <c r="RHM16" s="449"/>
      <c r="RHN16" s="449"/>
      <c r="RHO16" s="449"/>
      <c r="RHP16" s="449"/>
      <c r="RHQ16" s="449"/>
      <c r="RHR16" s="449"/>
      <c r="RHS16" s="449"/>
      <c r="RHT16" s="449"/>
      <c r="RHU16" s="449"/>
      <c r="RHV16" s="449"/>
      <c r="RHW16" s="449"/>
      <c r="RHX16" s="449"/>
      <c r="RHY16" s="449"/>
      <c r="RHZ16" s="449"/>
      <c r="RIA16" s="449"/>
      <c r="RIB16" s="449"/>
      <c r="RIC16" s="449"/>
      <c r="RID16" s="449"/>
      <c r="RIE16" s="449"/>
      <c r="RIF16" s="449"/>
      <c r="RIG16" s="449"/>
      <c r="RIH16" s="449"/>
      <c r="RII16" s="449"/>
      <c r="RIJ16" s="449"/>
      <c r="RIK16" s="449"/>
      <c r="RIL16" s="449"/>
      <c r="RIM16" s="449"/>
      <c r="RIN16" s="449"/>
      <c r="RIO16" s="449"/>
      <c r="RIP16" s="449"/>
      <c r="RIQ16" s="449"/>
      <c r="RIR16" s="449"/>
      <c r="RIS16" s="449"/>
      <c r="RIT16" s="449"/>
      <c r="RIU16" s="449"/>
      <c r="RIV16" s="449"/>
      <c r="RIW16" s="449"/>
      <c r="RIX16" s="449"/>
      <c r="RIY16" s="449"/>
      <c r="RIZ16" s="449"/>
      <c r="RJA16" s="449"/>
      <c r="RJB16" s="449"/>
      <c r="RJC16" s="449"/>
      <c r="RJD16" s="449"/>
      <c r="RJE16" s="449"/>
      <c r="RJF16" s="449"/>
      <c r="RJG16" s="449"/>
      <c r="RJH16" s="449"/>
      <c r="RJI16" s="449"/>
      <c r="RJJ16" s="449"/>
      <c r="RJK16" s="449"/>
      <c r="RJL16" s="449"/>
      <c r="RJM16" s="449"/>
      <c r="RJN16" s="449"/>
      <c r="RJO16" s="449"/>
      <c r="RJP16" s="449"/>
      <c r="RJQ16" s="449"/>
      <c r="RJR16" s="449"/>
      <c r="RJS16" s="449"/>
      <c r="RJT16" s="449"/>
      <c r="RJU16" s="449"/>
      <c r="RJV16" s="449"/>
      <c r="RJW16" s="449"/>
      <c r="RJX16" s="449"/>
      <c r="RJY16" s="449"/>
      <c r="RJZ16" s="449"/>
      <c r="RKA16" s="449"/>
      <c r="RKB16" s="449"/>
      <c r="RKC16" s="449"/>
      <c r="RKD16" s="449"/>
      <c r="RKE16" s="449"/>
      <c r="RKF16" s="449"/>
      <c r="RKG16" s="449"/>
      <c r="RKH16" s="449"/>
      <c r="RKI16" s="449"/>
      <c r="RKJ16" s="449"/>
      <c r="RKK16" s="449"/>
      <c r="RKL16" s="449"/>
      <c r="RKM16" s="449"/>
      <c r="RKN16" s="449"/>
      <c r="RKO16" s="449"/>
      <c r="RKP16" s="449"/>
      <c r="RKQ16" s="449"/>
      <c r="RKR16" s="449"/>
      <c r="RKS16" s="449"/>
      <c r="RKT16" s="449"/>
      <c r="RKU16" s="449"/>
      <c r="RKV16" s="449"/>
      <c r="RKW16" s="449"/>
      <c r="RKX16" s="449"/>
      <c r="RKY16" s="449"/>
      <c r="RKZ16" s="449"/>
      <c r="RLA16" s="449"/>
      <c r="RLB16" s="449"/>
      <c r="RLC16" s="449"/>
      <c r="RLD16" s="449"/>
      <c r="RLE16" s="449"/>
      <c r="RLF16" s="449"/>
      <c r="RLG16" s="449"/>
      <c r="RLH16" s="449"/>
      <c r="RLI16" s="449"/>
      <c r="RLJ16" s="449"/>
      <c r="RLK16" s="449"/>
      <c r="RLL16" s="449"/>
      <c r="RLM16" s="449"/>
      <c r="RLN16" s="449"/>
      <c r="RLO16" s="449"/>
      <c r="RLP16" s="449"/>
      <c r="RLQ16" s="449"/>
      <c r="RLR16" s="449"/>
      <c r="RLS16" s="449"/>
      <c r="RLT16" s="449"/>
      <c r="RLU16" s="449"/>
      <c r="RLV16" s="449"/>
      <c r="RLW16" s="449"/>
      <c r="RLX16" s="449"/>
      <c r="RLY16" s="449"/>
      <c r="RLZ16" s="449"/>
      <c r="RMA16" s="449"/>
      <c r="RMB16" s="449"/>
      <c r="RMC16" s="449"/>
      <c r="RMD16" s="449"/>
      <c r="RME16" s="449"/>
      <c r="RMF16" s="449"/>
      <c r="RMG16" s="449"/>
      <c r="RMH16" s="449"/>
      <c r="RMI16" s="449"/>
      <c r="RMJ16" s="449"/>
      <c r="RMK16" s="449"/>
      <c r="RML16" s="449"/>
      <c r="RMM16" s="449"/>
      <c r="RMN16" s="449"/>
      <c r="RMO16" s="449"/>
      <c r="RMP16" s="449"/>
      <c r="RMQ16" s="449"/>
      <c r="RMR16" s="449"/>
      <c r="RMS16" s="449"/>
      <c r="RMT16" s="449"/>
      <c r="RMU16" s="449"/>
      <c r="RMV16" s="449"/>
      <c r="RMW16" s="449"/>
      <c r="RMX16" s="449"/>
      <c r="RMY16" s="449"/>
      <c r="RMZ16" s="449"/>
      <c r="RNA16" s="449"/>
      <c r="RNB16" s="449"/>
      <c r="RNC16" s="449"/>
      <c r="RND16" s="449"/>
      <c r="RNE16" s="449"/>
      <c r="RNF16" s="449"/>
      <c r="RNG16" s="449"/>
      <c r="RNH16" s="449"/>
      <c r="RNI16" s="449"/>
      <c r="RNJ16" s="449"/>
      <c r="RNK16" s="449"/>
      <c r="RNL16" s="449"/>
      <c r="RNM16" s="449"/>
      <c r="RNN16" s="449"/>
      <c r="RNO16" s="449"/>
      <c r="RNP16" s="449"/>
      <c r="RNQ16" s="449"/>
      <c r="RNR16" s="449"/>
      <c r="RNS16" s="449"/>
      <c r="RNT16" s="449"/>
      <c r="RNU16" s="449"/>
      <c r="RNV16" s="449"/>
      <c r="RNW16" s="449"/>
      <c r="RNX16" s="449"/>
      <c r="RNY16" s="449"/>
      <c r="RNZ16" s="449"/>
      <c r="ROA16" s="449"/>
      <c r="ROB16" s="449"/>
      <c r="ROC16" s="449"/>
      <c r="ROD16" s="449"/>
      <c r="ROE16" s="449"/>
      <c r="ROF16" s="449"/>
      <c r="ROG16" s="449"/>
      <c r="ROH16" s="449"/>
      <c r="ROI16" s="449"/>
      <c r="ROJ16" s="449"/>
      <c r="ROK16" s="449"/>
      <c r="ROL16" s="449"/>
      <c r="ROM16" s="449"/>
      <c r="RON16" s="449"/>
      <c r="ROO16" s="449"/>
      <c r="ROP16" s="449"/>
      <c r="ROQ16" s="449"/>
      <c r="ROR16" s="449"/>
      <c r="ROS16" s="449"/>
      <c r="ROT16" s="449"/>
      <c r="ROU16" s="449"/>
      <c r="ROV16" s="449"/>
      <c r="ROW16" s="449"/>
      <c r="ROX16" s="449"/>
      <c r="ROY16" s="449"/>
      <c r="ROZ16" s="449"/>
      <c r="RPA16" s="449"/>
      <c r="RPB16" s="449"/>
      <c r="RPC16" s="449"/>
      <c r="RPD16" s="449"/>
      <c r="RPE16" s="449"/>
      <c r="RPF16" s="449"/>
      <c r="RPG16" s="449"/>
      <c r="RPH16" s="449"/>
      <c r="RPI16" s="449"/>
      <c r="RPJ16" s="449"/>
      <c r="RPK16" s="449"/>
      <c r="RPL16" s="449"/>
      <c r="RPM16" s="449"/>
      <c r="RPN16" s="449"/>
      <c r="RPO16" s="449"/>
      <c r="RPP16" s="449"/>
      <c r="RPQ16" s="449"/>
      <c r="RPR16" s="449"/>
      <c r="RPS16" s="449"/>
      <c r="RPT16" s="449"/>
      <c r="RPU16" s="449"/>
      <c r="RPV16" s="449"/>
      <c r="RPW16" s="449"/>
      <c r="RPX16" s="449"/>
      <c r="RPY16" s="449"/>
      <c r="RPZ16" s="449"/>
      <c r="RQA16" s="449"/>
      <c r="RQB16" s="449"/>
      <c r="RQC16" s="449"/>
      <c r="RQD16" s="449"/>
      <c r="RQE16" s="449"/>
      <c r="RQF16" s="449"/>
      <c r="RQG16" s="449"/>
      <c r="RQH16" s="449"/>
      <c r="RQI16" s="449"/>
      <c r="RQJ16" s="449"/>
      <c r="RQK16" s="449"/>
      <c r="RQL16" s="449"/>
      <c r="RQM16" s="449"/>
      <c r="RQN16" s="449"/>
      <c r="RQO16" s="449"/>
      <c r="RQP16" s="449"/>
      <c r="RQQ16" s="449"/>
      <c r="RQR16" s="449"/>
      <c r="RQS16" s="449"/>
      <c r="RQT16" s="449"/>
      <c r="RQU16" s="449"/>
      <c r="RQV16" s="449"/>
      <c r="RQW16" s="449"/>
      <c r="RQX16" s="449"/>
      <c r="RQY16" s="449"/>
      <c r="RQZ16" s="449"/>
      <c r="RRA16" s="449"/>
      <c r="RRB16" s="449"/>
      <c r="RRC16" s="449"/>
      <c r="RRD16" s="449"/>
      <c r="RRE16" s="449"/>
      <c r="RRF16" s="449"/>
      <c r="RRG16" s="449"/>
      <c r="RRH16" s="449"/>
      <c r="RRI16" s="449"/>
      <c r="RRJ16" s="449"/>
      <c r="RRK16" s="449"/>
      <c r="RRL16" s="449"/>
      <c r="RRM16" s="449"/>
      <c r="RRN16" s="449"/>
      <c r="RRO16" s="449"/>
      <c r="RRP16" s="449"/>
      <c r="RRQ16" s="449"/>
      <c r="RRR16" s="449"/>
      <c r="RRS16" s="449"/>
      <c r="RRT16" s="449"/>
      <c r="RRU16" s="449"/>
      <c r="RRV16" s="449"/>
      <c r="RRW16" s="449"/>
      <c r="RRX16" s="449"/>
      <c r="RRY16" s="449"/>
      <c r="RRZ16" s="449"/>
      <c r="RSA16" s="449"/>
      <c r="RSB16" s="449"/>
      <c r="RSC16" s="449"/>
      <c r="RSD16" s="449"/>
      <c r="RSE16" s="449"/>
      <c r="RSF16" s="449"/>
      <c r="RSG16" s="449"/>
      <c r="RSH16" s="449"/>
      <c r="RSI16" s="449"/>
      <c r="RSJ16" s="449"/>
      <c r="RSK16" s="449"/>
      <c r="RSL16" s="449"/>
      <c r="RSM16" s="449"/>
      <c r="RSN16" s="449"/>
      <c r="RSO16" s="449"/>
      <c r="RSP16" s="449"/>
      <c r="RSQ16" s="449"/>
      <c r="RSR16" s="449"/>
      <c r="RSS16" s="449"/>
      <c r="RST16" s="449"/>
      <c r="RSU16" s="449"/>
      <c r="RSV16" s="449"/>
      <c r="RSW16" s="449"/>
      <c r="RSX16" s="449"/>
      <c r="RSY16" s="449"/>
      <c r="RSZ16" s="449"/>
      <c r="RTA16" s="449"/>
      <c r="RTB16" s="449"/>
      <c r="RTC16" s="449"/>
      <c r="RTD16" s="449"/>
      <c r="RTE16" s="449"/>
      <c r="RTF16" s="449"/>
      <c r="RTG16" s="449"/>
      <c r="RTH16" s="449"/>
      <c r="RTI16" s="449"/>
      <c r="RTJ16" s="449"/>
      <c r="RTK16" s="449"/>
      <c r="RTL16" s="449"/>
      <c r="RTM16" s="449"/>
      <c r="RTN16" s="449"/>
      <c r="RTO16" s="449"/>
      <c r="RTP16" s="449"/>
      <c r="RTQ16" s="449"/>
      <c r="RTR16" s="449"/>
      <c r="RTS16" s="449"/>
      <c r="RTT16" s="449"/>
      <c r="RTU16" s="449"/>
      <c r="RTV16" s="449"/>
      <c r="RTW16" s="449"/>
      <c r="RTX16" s="449"/>
      <c r="RTY16" s="449"/>
      <c r="RTZ16" s="449"/>
      <c r="RUA16" s="449"/>
      <c r="RUB16" s="449"/>
      <c r="RUC16" s="449"/>
      <c r="RUD16" s="449"/>
      <c r="RUE16" s="449"/>
      <c r="RUF16" s="449"/>
      <c r="RUG16" s="449"/>
      <c r="RUH16" s="449"/>
      <c r="RUI16" s="449"/>
      <c r="RUJ16" s="449"/>
      <c r="RUK16" s="449"/>
      <c r="RUL16" s="449"/>
      <c r="RUM16" s="449"/>
      <c r="RUN16" s="449"/>
      <c r="RUO16" s="449"/>
      <c r="RUP16" s="449"/>
      <c r="RUQ16" s="449"/>
      <c r="RUR16" s="449"/>
      <c r="RUS16" s="449"/>
      <c r="RUT16" s="449"/>
      <c r="RUU16" s="449"/>
      <c r="RUV16" s="449"/>
      <c r="RUW16" s="449"/>
      <c r="RUX16" s="449"/>
      <c r="RUY16" s="449"/>
      <c r="RUZ16" s="449"/>
      <c r="RVA16" s="449"/>
      <c r="RVB16" s="449"/>
      <c r="RVC16" s="449"/>
      <c r="RVD16" s="449"/>
      <c r="RVE16" s="449"/>
      <c r="RVF16" s="449"/>
      <c r="RVG16" s="449"/>
      <c r="RVH16" s="449"/>
      <c r="RVI16" s="449"/>
      <c r="RVJ16" s="449"/>
      <c r="RVK16" s="449"/>
      <c r="RVL16" s="449"/>
      <c r="RVM16" s="449"/>
      <c r="RVN16" s="449"/>
      <c r="RVO16" s="449"/>
      <c r="RVP16" s="449"/>
      <c r="RVQ16" s="449"/>
      <c r="RVR16" s="449"/>
      <c r="RVS16" s="449"/>
      <c r="RVT16" s="449"/>
      <c r="RVU16" s="449"/>
      <c r="RVV16" s="449"/>
      <c r="RVW16" s="449"/>
      <c r="RVX16" s="449"/>
      <c r="RVY16" s="449"/>
      <c r="RVZ16" s="449"/>
      <c r="RWA16" s="449"/>
      <c r="RWB16" s="449"/>
      <c r="RWC16" s="449"/>
      <c r="RWD16" s="449"/>
      <c r="RWE16" s="449"/>
      <c r="RWF16" s="449"/>
      <c r="RWG16" s="449"/>
      <c r="RWH16" s="449"/>
      <c r="RWI16" s="449"/>
      <c r="RWJ16" s="449"/>
      <c r="RWK16" s="449"/>
      <c r="RWL16" s="449"/>
      <c r="RWM16" s="449"/>
      <c r="RWN16" s="449"/>
      <c r="RWO16" s="449"/>
      <c r="RWP16" s="449"/>
      <c r="RWQ16" s="449"/>
      <c r="RWR16" s="449"/>
      <c r="RWS16" s="449"/>
      <c r="RWT16" s="449"/>
      <c r="RWU16" s="449"/>
      <c r="RWV16" s="449"/>
      <c r="RWW16" s="449"/>
      <c r="RWX16" s="449"/>
      <c r="RWY16" s="449"/>
      <c r="RWZ16" s="449"/>
      <c r="RXA16" s="449"/>
      <c r="RXB16" s="449"/>
      <c r="RXC16" s="449"/>
      <c r="RXD16" s="449"/>
      <c r="RXE16" s="449"/>
      <c r="RXF16" s="449"/>
      <c r="RXG16" s="449"/>
      <c r="RXH16" s="449"/>
      <c r="RXI16" s="449"/>
      <c r="RXJ16" s="449"/>
      <c r="RXK16" s="449"/>
      <c r="RXL16" s="449"/>
      <c r="RXM16" s="449"/>
      <c r="RXN16" s="449"/>
      <c r="RXO16" s="449"/>
      <c r="RXP16" s="449"/>
      <c r="RXQ16" s="449"/>
      <c r="RXR16" s="449"/>
      <c r="RXS16" s="449"/>
      <c r="RXT16" s="449"/>
      <c r="RXU16" s="449"/>
      <c r="RXV16" s="449"/>
      <c r="RXW16" s="449"/>
      <c r="RXX16" s="449"/>
      <c r="RXY16" s="449"/>
      <c r="RXZ16" s="449"/>
      <c r="RYA16" s="449"/>
      <c r="RYB16" s="449"/>
      <c r="RYC16" s="449"/>
      <c r="RYD16" s="449"/>
      <c r="RYE16" s="449"/>
      <c r="RYF16" s="449"/>
      <c r="RYG16" s="449"/>
      <c r="RYH16" s="449"/>
      <c r="RYI16" s="449"/>
      <c r="RYJ16" s="449"/>
      <c r="RYK16" s="449"/>
      <c r="RYL16" s="449"/>
      <c r="RYM16" s="449"/>
      <c r="RYN16" s="449"/>
      <c r="RYO16" s="449"/>
      <c r="RYP16" s="449"/>
      <c r="RYQ16" s="449"/>
      <c r="RYR16" s="449"/>
      <c r="RYS16" s="449"/>
      <c r="RYT16" s="449"/>
      <c r="RYU16" s="449"/>
      <c r="RYV16" s="449"/>
      <c r="RYW16" s="449"/>
      <c r="RYX16" s="449"/>
      <c r="RYY16" s="449"/>
      <c r="RYZ16" s="449"/>
      <c r="RZA16" s="449"/>
      <c r="RZB16" s="449"/>
      <c r="RZC16" s="449"/>
      <c r="RZD16" s="449"/>
      <c r="RZE16" s="449"/>
      <c r="RZF16" s="449"/>
      <c r="RZG16" s="449"/>
      <c r="RZH16" s="449"/>
      <c r="RZI16" s="449"/>
      <c r="RZJ16" s="449"/>
      <c r="RZK16" s="449"/>
      <c r="RZL16" s="449"/>
      <c r="RZM16" s="449"/>
      <c r="RZN16" s="449"/>
      <c r="RZO16" s="449"/>
      <c r="RZP16" s="449"/>
      <c r="RZQ16" s="449"/>
      <c r="RZR16" s="449"/>
      <c r="RZS16" s="449"/>
      <c r="RZT16" s="449"/>
      <c r="RZU16" s="449"/>
      <c r="RZV16" s="449"/>
      <c r="RZW16" s="449"/>
      <c r="RZX16" s="449"/>
      <c r="RZY16" s="449"/>
      <c r="RZZ16" s="449"/>
      <c r="SAA16" s="449"/>
      <c r="SAB16" s="449"/>
      <c r="SAC16" s="449"/>
      <c r="SAD16" s="449"/>
      <c r="SAE16" s="449"/>
      <c r="SAF16" s="449"/>
      <c r="SAG16" s="449"/>
      <c r="SAH16" s="449"/>
      <c r="SAI16" s="449"/>
      <c r="SAJ16" s="449"/>
      <c r="SAK16" s="449"/>
      <c r="SAL16" s="449"/>
      <c r="SAM16" s="449"/>
      <c r="SAN16" s="449"/>
      <c r="SAO16" s="449"/>
      <c r="SAP16" s="449"/>
      <c r="SAQ16" s="449"/>
      <c r="SAR16" s="449"/>
      <c r="SAS16" s="449"/>
      <c r="SAT16" s="449"/>
      <c r="SAU16" s="449"/>
      <c r="SAV16" s="449"/>
      <c r="SAW16" s="449"/>
      <c r="SAX16" s="449"/>
      <c r="SAY16" s="449"/>
      <c r="SAZ16" s="449"/>
      <c r="SBA16" s="449"/>
      <c r="SBB16" s="449"/>
      <c r="SBC16" s="449"/>
      <c r="SBD16" s="449"/>
      <c r="SBE16" s="449"/>
      <c r="SBF16" s="449"/>
      <c r="SBG16" s="449"/>
      <c r="SBH16" s="449"/>
      <c r="SBI16" s="449"/>
      <c r="SBJ16" s="449"/>
      <c r="SBK16" s="449"/>
      <c r="SBL16" s="449"/>
      <c r="SBM16" s="449"/>
      <c r="SBN16" s="449"/>
      <c r="SBO16" s="449"/>
      <c r="SBP16" s="449"/>
      <c r="SBQ16" s="449"/>
      <c r="SBR16" s="449"/>
      <c r="SBS16" s="449"/>
      <c r="SBT16" s="449"/>
      <c r="SBU16" s="449"/>
      <c r="SBV16" s="449"/>
      <c r="SBW16" s="449"/>
      <c r="SBX16" s="449"/>
      <c r="SBY16" s="449"/>
      <c r="SBZ16" s="449"/>
      <c r="SCA16" s="449"/>
      <c r="SCB16" s="449"/>
      <c r="SCC16" s="449"/>
      <c r="SCD16" s="449"/>
      <c r="SCE16" s="449"/>
      <c r="SCF16" s="449"/>
      <c r="SCG16" s="449"/>
      <c r="SCH16" s="449"/>
      <c r="SCI16" s="449"/>
      <c r="SCJ16" s="449"/>
      <c r="SCK16" s="449"/>
      <c r="SCL16" s="449"/>
      <c r="SCM16" s="449"/>
      <c r="SCN16" s="449"/>
      <c r="SCO16" s="449"/>
      <c r="SCP16" s="449"/>
      <c r="SCQ16" s="449"/>
      <c r="SCR16" s="449"/>
      <c r="SCS16" s="449"/>
      <c r="SCT16" s="449"/>
      <c r="SCU16" s="449"/>
      <c r="SCV16" s="449"/>
      <c r="SCW16" s="449"/>
      <c r="SCX16" s="449"/>
      <c r="SCY16" s="449"/>
      <c r="SCZ16" s="449"/>
      <c r="SDA16" s="449"/>
      <c r="SDB16" s="449"/>
      <c r="SDC16" s="449"/>
      <c r="SDD16" s="449"/>
      <c r="SDE16" s="449"/>
      <c r="SDF16" s="449"/>
      <c r="SDG16" s="449"/>
      <c r="SDH16" s="449"/>
      <c r="SDI16" s="449"/>
      <c r="SDJ16" s="449"/>
      <c r="SDK16" s="449"/>
      <c r="SDL16" s="449"/>
      <c r="SDM16" s="449"/>
      <c r="SDN16" s="449"/>
      <c r="SDO16" s="449"/>
      <c r="SDP16" s="449"/>
      <c r="SDQ16" s="449"/>
      <c r="SDR16" s="449"/>
      <c r="SDS16" s="449"/>
      <c r="SDT16" s="449"/>
      <c r="SDU16" s="449"/>
      <c r="SDV16" s="449"/>
      <c r="SDW16" s="449"/>
      <c r="SDX16" s="449"/>
      <c r="SDY16" s="449"/>
      <c r="SDZ16" s="449"/>
      <c r="SEA16" s="449"/>
      <c r="SEB16" s="449"/>
      <c r="SEC16" s="449"/>
      <c r="SED16" s="449"/>
      <c r="SEE16" s="449"/>
      <c r="SEF16" s="449"/>
      <c r="SEG16" s="449"/>
      <c r="SEH16" s="449"/>
      <c r="SEI16" s="449"/>
      <c r="SEJ16" s="449"/>
      <c r="SEK16" s="449"/>
      <c r="SEL16" s="449"/>
      <c r="SEM16" s="449"/>
      <c r="SEN16" s="449"/>
      <c r="SEO16" s="449"/>
      <c r="SEP16" s="449"/>
      <c r="SEQ16" s="449"/>
      <c r="SER16" s="449"/>
      <c r="SES16" s="449"/>
      <c r="SET16" s="449"/>
      <c r="SEU16" s="449"/>
      <c r="SEV16" s="449"/>
      <c r="SEW16" s="449"/>
      <c r="SEX16" s="449"/>
      <c r="SEY16" s="449"/>
      <c r="SEZ16" s="449"/>
      <c r="SFA16" s="449"/>
      <c r="SFB16" s="449"/>
      <c r="SFC16" s="449"/>
      <c r="SFD16" s="449"/>
      <c r="SFE16" s="449"/>
      <c r="SFF16" s="449"/>
      <c r="SFG16" s="449"/>
      <c r="SFH16" s="449"/>
      <c r="SFI16" s="449"/>
      <c r="SFJ16" s="449"/>
      <c r="SFK16" s="449"/>
      <c r="SFL16" s="449"/>
      <c r="SFM16" s="449"/>
      <c r="SFN16" s="449"/>
      <c r="SFO16" s="449"/>
      <c r="SFP16" s="449"/>
      <c r="SFQ16" s="449"/>
      <c r="SFR16" s="449"/>
      <c r="SFS16" s="449"/>
      <c r="SFT16" s="449"/>
      <c r="SFU16" s="449"/>
      <c r="SFV16" s="449"/>
      <c r="SFW16" s="449"/>
      <c r="SFX16" s="449"/>
      <c r="SFY16" s="449"/>
      <c r="SFZ16" s="449"/>
      <c r="SGA16" s="449"/>
      <c r="SGB16" s="449"/>
      <c r="SGC16" s="449"/>
      <c r="SGD16" s="449"/>
      <c r="SGE16" s="449"/>
      <c r="SGF16" s="449"/>
      <c r="SGG16" s="449"/>
      <c r="SGH16" s="449"/>
      <c r="SGI16" s="449"/>
      <c r="SGJ16" s="449"/>
      <c r="SGK16" s="449"/>
      <c r="SGL16" s="449"/>
      <c r="SGM16" s="449"/>
      <c r="SGN16" s="449"/>
      <c r="SGO16" s="449"/>
      <c r="SGP16" s="449"/>
      <c r="SGQ16" s="449"/>
      <c r="SGR16" s="449"/>
      <c r="SGS16" s="449"/>
      <c r="SGT16" s="449"/>
      <c r="SGU16" s="449"/>
      <c r="SGV16" s="449"/>
      <c r="SGW16" s="449"/>
      <c r="SGX16" s="449"/>
      <c r="SGY16" s="449"/>
      <c r="SGZ16" s="449"/>
      <c r="SHA16" s="449"/>
      <c r="SHB16" s="449"/>
      <c r="SHC16" s="449"/>
      <c r="SHD16" s="449"/>
      <c r="SHE16" s="449"/>
      <c r="SHF16" s="449"/>
      <c r="SHG16" s="449"/>
      <c r="SHH16" s="449"/>
      <c r="SHI16" s="449"/>
      <c r="SHJ16" s="449"/>
      <c r="SHK16" s="449"/>
      <c r="SHL16" s="449"/>
      <c r="SHM16" s="449"/>
      <c r="SHN16" s="449"/>
      <c r="SHO16" s="449"/>
      <c r="SHP16" s="449"/>
      <c r="SHQ16" s="449"/>
      <c r="SHR16" s="449"/>
      <c r="SHS16" s="449"/>
      <c r="SHT16" s="449"/>
      <c r="SHU16" s="449"/>
      <c r="SHV16" s="449"/>
      <c r="SHW16" s="449"/>
      <c r="SHX16" s="449"/>
      <c r="SHY16" s="449"/>
      <c r="SHZ16" s="449"/>
      <c r="SIA16" s="449"/>
      <c r="SIB16" s="449"/>
      <c r="SIC16" s="449"/>
      <c r="SID16" s="449"/>
      <c r="SIE16" s="449"/>
      <c r="SIF16" s="449"/>
      <c r="SIG16" s="449"/>
      <c r="SIH16" s="449"/>
      <c r="SII16" s="449"/>
      <c r="SIJ16" s="449"/>
      <c r="SIK16" s="449"/>
      <c r="SIL16" s="449"/>
      <c r="SIM16" s="449"/>
      <c r="SIN16" s="449"/>
      <c r="SIO16" s="449"/>
      <c r="SIP16" s="449"/>
      <c r="SIQ16" s="449"/>
      <c r="SIR16" s="449"/>
      <c r="SIS16" s="449"/>
      <c r="SIT16" s="449"/>
      <c r="SIU16" s="449"/>
      <c r="SIV16" s="449"/>
      <c r="SIW16" s="449"/>
      <c r="SIX16" s="449"/>
      <c r="SIY16" s="449"/>
      <c r="SIZ16" s="449"/>
      <c r="SJA16" s="449"/>
      <c r="SJB16" s="449"/>
      <c r="SJC16" s="449"/>
      <c r="SJD16" s="449"/>
      <c r="SJE16" s="449"/>
      <c r="SJF16" s="449"/>
      <c r="SJG16" s="449"/>
      <c r="SJH16" s="449"/>
      <c r="SJI16" s="449"/>
      <c r="SJJ16" s="449"/>
      <c r="SJK16" s="449"/>
      <c r="SJL16" s="449"/>
      <c r="SJM16" s="449"/>
      <c r="SJN16" s="449"/>
      <c r="SJO16" s="449"/>
      <c r="SJP16" s="449"/>
      <c r="SJQ16" s="449"/>
      <c r="SJR16" s="449"/>
      <c r="SJS16" s="449"/>
      <c r="SJT16" s="449"/>
      <c r="SJU16" s="449"/>
      <c r="SJV16" s="449"/>
      <c r="SJW16" s="449"/>
      <c r="SJX16" s="449"/>
      <c r="SJY16" s="449"/>
      <c r="SJZ16" s="449"/>
      <c r="SKA16" s="449"/>
      <c r="SKB16" s="449"/>
      <c r="SKC16" s="449"/>
      <c r="SKD16" s="449"/>
      <c r="SKE16" s="449"/>
      <c r="SKF16" s="449"/>
      <c r="SKG16" s="449"/>
      <c r="SKH16" s="449"/>
      <c r="SKI16" s="449"/>
      <c r="SKJ16" s="449"/>
      <c r="SKK16" s="449"/>
      <c r="SKL16" s="449"/>
      <c r="SKM16" s="449"/>
      <c r="SKN16" s="449"/>
      <c r="SKO16" s="449"/>
      <c r="SKP16" s="449"/>
      <c r="SKQ16" s="449"/>
      <c r="SKR16" s="449"/>
      <c r="SKS16" s="449"/>
      <c r="SKT16" s="449"/>
      <c r="SKU16" s="449"/>
      <c r="SKV16" s="449"/>
      <c r="SKW16" s="449"/>
      <c r="SKX16" s="449"/>
      <c r="SKY16" s="449"/>
      <c r="SKZ16" s="449"/>
      <c r="SLA16" s="449"/>
      <c r="SLB16" s="449"/>
      <c r="SLC16" s="449"/>
      <c r="SLD16" s="449"/>
      <c r="SLE16" s="449"/>
      <c r="SLF16" s="449"/>
      <c r="SLG16" s="449"/>
      <c r="SLH16" s="449"/>
      <c r="SLI16" s="449"/>
      <c r="SLJ16" s="449"/>
      <c r="SLK16" s="449"/>
      <c r="SLL16" s="449"/>
      <c r="SLM16" s="449"/>
      <c r="SLN16" s="449"/>
      <c r="SLO16" s="449"/>
      <c r="SLP16" s="449"/>
      <c r="SLQ16" s="449"/>
      <c r="SLR16" s="449"/>
      <c r="SLS16" s="449"/>
      <c r="SLT16" s="449"/>
      <c r="SLU16" s="449"/>
      <c r="SLV16" s="449"/>
      <c r="SLW16" s="449"/>
      <c r="SLX16" s="449"/>
      <c r="SLY16" s="449"/>
      <c r="SLZ16" s="449"/>
      <c r="SMA16" s="449"/>
      <c r="SMB16" s="449"/>
      <c r="SMC16" s="449"/>
      <c r="SMD16" s="449"/>
      <c r="SME16" s="449"/>
      <c r="SMF16" s="449"/>
      <c r="SMG16" s="449"/>
      <c r="SMH16" s="449"/>
      <c r="SMI16" s="449"/>
      <c r="SMJ16" s="449"/>
      <c r="SMK16" s="449"/>
      <c r="SML16" s="449"/>
      <c r="SMM16" s="449"/>
      <c r="SMN16" s="449"/>
      <c r="SMO16" s="449"/>
      <c r="SMP16" s="449"/>
      <c r="SMQ16" s="449"/>
      <c r="SMR16" s="449"/>
      <c r="SMS16" s="449"/>
      <c r="SMT16" s="449"/>
      <c r="SMU16" s="449"/>
      <c r="SMV16" s="449"/>
      <c r="SMW16" s="449"/>
      <c r="SMX16" s="449"/>
      <c r="SMY16" s="449"/>
      <c r="SMZ16" s="449"/>
      <c r="SNA16" s="449"/>
      <c r="SNB16" s="449"/>
      <c r="SNC16" s="449"/>
      <c r="SND16" s="449"/>
      <c r="SNE16" s="449"/>
      <c r="SNF16" s="449"/>
      <c r="SNG16" s="449"/>
      <c r="SNH16" s="449"/>
      <c r="SNI16" s="449"/>
      <c r="SNJ16" s="449"/>
      <c r="SNK16" s="449"/>
      <c r="SNL16" s="449"/>
      <c r="SNM16" s="449"/>
      <c r="SNN16" s="449"/>
      <c r="SNO16" s="449"/>
      <c r="SNP16" s="449"/>
      <c r="SNQ16" s="449"/>
      <c r="SNR16" s="449"/>
      <c r="SNS16" s="449"/>
      <c r="SNT16" s="449"/>
      <c r="SNU16" s="449"/>
      <c r="SNV16" s="449"/>
      <c r="SNW16" s="449"/>
      <c r="SNX16" s="449"/>
      <c r="SNY16" s="449"/>
      <c r="SNZ16" s="449"/>
      <c r="SOA16" s="449"/>
      <c r="SOB16" s="449"/>
      <c r="SOC16" s="449"/>
      <c r="SOD16" s="449"/>
      <c r="SOE16" s="449"/>
      <c r="SOF16" s="449"/>
      <c r="SOG16" s="449"/>
      <c r="SOH16" s="449"/>
      <c r="SOI16" s="449"/>
      <c r="SOJ16" s="449"/>
      <c r="SOK16" s="449"/>
      <c r="SOL16" s="449"/>
      <c r="SOM16" s="449"/>
      <c r="SON16" s="449"/>
      <c r="SOO16" s="449"/>
      <c r="SOP16" s="449"/>
      <c r="SOQ16" s="449"/>
      <c r="SOR16" s="449"/>
      <c r="SOS16" s="449"/>
      <c r="SOT16" s="449"/>
      <c r="SOU16" s="449"/>
      <c r="SOV16" s="449"/>
      <c r="SOW16" s="449"/>
      <c r="SOX16" s="449"/>
      <c r="SOY16" s="449"/>
      <c r="SOZ16" s="449"/>
      <c r="SPA16" s="449"/>
      <c r="SPB16" s="449"/>
      <c r="SPC16" s="449"/>
      <c r="SPD16" s="449"/>
      <c r="SPE16" s="449"/>
      <c r="SPF16" s="449"/>
      <c r="SPG16" s="449"/>
      <c r="SPH16" s="449"/>
      <c r="SPI16" s="449"/>
      <c r="SPJ16" s="449"/>
      <c r="SPK16" s="449"/>
      <c r="SPL16" s="449"/>
      <c r="SPM16" s="449"/>
      <c r="SPN16" s="449"/>
      <c r="SPO16" s="449"/>
      <c r="SPP16" s="449"/>
      <c r="SPQ16" s="449"/>
      <c r="SPR16" s="449"/>
      <c r="SPS16" s="449"/>
      <c r="SPT16" s="449"/>
      <c r="SPU16" s="449"/>
      <c r="SPV16" s="449"/>
      <c r="SPW16" s="449"/>
      <c r="SPX16" s="449"/>
      <c r="SPY16" s="449"/>
      <c r="SPZ16" s="449"/>
      <c r="SQA16" s="449"/>
      <c r="SQB16" s="449"/>
      <c r="SQC16" s="449"/>
      <c r="SQD16" s="449"/>
      <c r="SQE16" s="449"/>
      <c r="SQF16" s="449"/>
      <c r="SQG16" s="449"/>
      <c r="SQH16" s="449"/>
      <c r="SQI16" s="449"/>
      <c r="SQJ16" s="449"/>
      <c r="SQK16" s="449"/>
      <c r="SQL16" s="449"/>
      <c r="SQM16" s="449"/>
      <c r="SQN16" s="449"/>
      <c r="SQO16" s="449"/>
      <c r="SQP16" s="449"/>
      <c r="SQQ16" s="449"/>
      <c r="SQR16" s="449"/>
      <c r="SQS16" s="449"/>
      <c r="SQT16" s="449"/>
      <c r="SQU16" s="449"/>
      <c r="SQV16" s="449"/>
      <c r="SQW16" s="449"/>
      <c r="SQX16" s="449"/>
      <c r="SQY16" s="449"/>
      <c r="SQZ16" s="449"/>
      <c r="SRA16" s="449"/>
      <c r="SRB16" s="449"/>
      <c r="SRC16" s="449"/>
      <c r="SRD16" s="449"/>
      <c r="SRE16" s="449"/>
      <c r="SRF16" s="449"/>
      <c r="SRG16" s="449"/>
      <c r="SRH16" s="449"/>
      <c r="SRI16" s="449"/>
      <c r="SRJ16" s="449"/>
      <c r="SRK16" s="449"/>
      <c r="SRL16" s="449"/>
      <c r="SRM16" s="449"/>
      <c r="SRN16" s="449"/>
      <c r="SRO16" s="449"/>
      <c r="SRP16" s="449"/>
      <c r="SRQ16" s="449"/>
      <c r="SRR16" s="449"/>
      <c r="SRS16" s="449"/>
      <c r="SRT16" s="449"/>
      <c r="SRU16" s="449"/>
      <c r="SRV16" s="449"/>
      <c r="SRW16" s="449"/>
      <c r="SRX16" s="449"/>
      <c r="SRY16" s="449"/>
      <c r="SRZ16" s="449"/>
      <c r="SSA16" s="449"/>
      <c r="SSB16" s="449"/>
      <c r="SSC16" s="449"/>
      <c r="SSD16" s="449"/>
      <c r="SSE16" s="449"/>
      <c r="SSF16" s="449"/>
      <c r="SSG16" s="449"/>
      <c r="SSH16" s="449"/>
      <c r="SSI16" s="449"/>
      <c r="SSJ16" s="449"/>
      <c r="SSK16" s="449"/>
      <c r="SSL16" s="449"/>
      <c r="SSM16" s="449"/>
      <c r="SSN16" s="449"/>
      <c r="SSO16" s="449"/>
      <c r="SSP16" s="449"/>
      <c r="SSQ16" s="449"/>
      <c r="SSR16" s="449"/>
      <c r="SSS16" s="449"/>
      <c r="SST16" s="449"/>
      <c r="SSU16" s="449"/>
      <c r="SSV16" s="449"/>
      <c r="SSW16" s="449"/>
      <c r="SSX16" s="449"/>
      <c r="SSY16" s="449"/>
      <c r="SSZ16" s="449"/>
      <c r="STA16" s="449"/>
      <c r="STB16" s="449"/>
      <c r="STC16" s="449"/>
      <c r="STD16" s="449"/>
      <c r="STE16" s="449"/>
      <c r="STF16" s="449"/>
      <c r="STG16" s="449"/>
      <c r="STH16" s="449"/>
      <c r="STI16" s="449"/>
      <c r="STJ16" s="449"/>
      <c r="STK16" s="449"/>
      <c r="STL16" s="449"/>
      <c r="STM16" s="449"/>
      <c r="STN16" s="449"/>
      <c r="STO16" s="449"/>
      <c r="STP16" s="449"/>
      <c r="STQ16" s="449"/>
      <c r="STR16" s="449"/>
      <c r="STS16" s="449"/>
      <c r="STT16" s="449"/>
      <c r="STU16" s="449"/>
      <c r="STV16" s="449"/>
      <c r="STW16" s="449"/>
      <c r="STX16" s="449"/>
      <c r="STY16" s="449"/>
      <c r="STZ16" s="449"/>
      <c r="SUA16" s="449"/>
      <c r="SUB16" s="449"/>
      <c r="SUC16" s="449"/>
      <c r="SUD16" s="449"/>
      <c r="SUE16" s="449"/>
      <c r="SUF16" s="449"/>
      <c r="SUG16" s="449"/>
      <c r="SUH16" s="449"/>
      <c r="SUI16" s="449"/>
      <c r="SUJ16" s="449"/>
      <c r="SUK16" s="449"/>
      <c r="SUL16" s="449"/>
      <c r="SUM16" s="449"/>
      <c r="SUN16" s="449"/>
      <c r="SUO16" s="449"/>
      <c r="SUP16" s="449"/>
      <c r="SUQ16" s="449"/>
      <c r="SUR16" s="449"/>
      <c r="SUS16" s="449"/>
      <c r="SUT16" s="449"/>
      <c r="SUU16" s="449"/>
      <c r="SUV16" s="449"/>
      <c r="SUW16" s="449"/>
      <c r="SUX16" s="449"/>
      <c r="SUY16" s="449"/>
      <c r="SUZ16" s="449"/>
      <c r="SVA16" s="449"/>
      <c r="SVB16" s="449"/>
      <c r="SVC16" s="449"/>
      <c r="SVD16" s="449"/>
      <c r="SVE16" s="449"/>
      <c r="SVF16" s="449"/>
      <c r="SVG16" s="449"/>
      <c r="SVH16" s="449"/>
      <c r="SVI16" s="449"/>
      <c r="SVJ16" s="449"/>
      <c r="SVK16" s="449"/>
      <c r="SVL16" s="449"/>
      <c r="SVM16" s="449"/>
      <c r="SVN16" s="449"/>
      <c r="SVO16" s="449"/>
      <c r="SVP16" s="449"/>
      <c r="SVQ16" s="449"/>
      <c r="SVR16" s="449"/>
      <c r="SVS16" s="449"/>
      <c r="SVT16" s="449"/>
      <c r="SVU16" s="449"/>
      <c r="SVV16" s="449"/>
      <c r="SVW16" s="449"/>
      <c r="SVX16" s="449"/>
      <c r="SVY16" s="449"/>
      <c r="SVZ16" s="449"/>
      <c r="SWA16" s="449"/>
      <c r="SWB16" s="449"/>
      <c r="SWC16" s="449"/>
      <c r="SWD16" s="449"/>
      <c r="SWE16" s="449"/>
      <c r="SWF16" s="449"/>
      <c r="SWG16" s="449"/>
      <c r="SWH16" s="449"/>
      <c r="SWI16" s="449"/>
      <c r="SWJ16" s="449"/>
      <c r="SWK16" s="449"/>
      <c r="SWL16" s="449"/>
      <c r="SWM16" s="449"/>
      <c r="SWN16" s="449"/>
      <c r="SWO16" s="449"/>
      <c r="SWP16" s="449"/>
      <c r="SWQ16" s="449"/>
      <c r="SWR16" s="449"/>
      <c r="SWS16" s="449"/>
      <c r="SWT16" s="449"/>
      <c r="SWU16" s="449"/>
      <c r="SWV16" s="449"/>
      <c r="SWW16" s="449"/>
      <c r="SWX16" s="449"/>
      <c r="SWY16" s="449"/>
      <c r="SWZ16" s="449"/>
      <c r="SXA16" s="449"/>
      <c r="SXB16" s="449"/>
      <c r="SXC16" s="449"/>
      <c r="SXD16" s="449"/>
      <c r="SXE16" s="449"/>
      <c r="SXF16" s="449"/>
      <c r="SXG16" s="449"/>
      <c r="SXH16" s="449"/>
      <c r="SXI16" s="449"/>
      <c r="SXJ16" s="449"/>
      <c r="SXK16" s="449"/>
      <c r="SXL16" s="449"/>
      <c r="SXM16" s="449"/>
      <c r="SXN16" s="449"/>
      <c r="SXO16" s="449"/>
      <c r="SXP16" s="449"/>
      <c r="SXQ16" s="449"/>
      <c r="SXR16" s="449"/>
      <c r="SXS16" s="449"/>
      <c r="SXT16" s="449"/>
      <c r="SXU16" s="449"/>
      <c r="SXV16" s="449"/>
      <c r="SXW16" s="449"/>
      <c r="SXX16" s="449"/>
      <c r="SXY16" s="449"/>
      <c r="SXZ16" s="449"/>
      <c r="SYA16" s="449"/>
      <c r="SYB16" s="449"/>
      <c r="SYC16" s="449"/>
      <c r="SYD16" s="449"/>
      <c r="SYE16" s="449"/>
      <c r="SYF16" s="449"/>
      <c r="SYG16" s="449"/>
      <c r="SYH16" s="449"/>
      <c r="SYI16" s="449"/>
      <c r="SYJ16" s="449"/>
      <c r="SYK16" s="449"/>
      <c r="SYL16" s="449"/>
      <c r="SYM16" s="449"/>
      <c r="SYN16" s="449"/>
      <c r="SYO16" s="449"/>
      <c r="SYP16" s="449"/>
      <c r="SYQ16" s="449"/>
      <c r="SYR16" s="449"/>
      <c r="SYS16" s="449"/>
      <c r="SYT16" s="449"/>
      <c r="SYU16" s="449"/>
      <c r="SYV16" s="449"/>
      <c r="SYW16" s="449"/>
      <c r="SYX16" s="449"/>
      <c r="SYY16" s="449"/>
      <c r="SYZ16" s="449"/>
      <c r="SZA16" s="449"/>
      <c r="SZB16" s="449"/>
      <c r="SZC16" s="449"/>
      <c r="SZD16" s="449"/>
      <c r="SZE16" s="449"/>
      <c r="SZF16" s="449"/>
      <c r="SZG16" s="449"/>
      <c r="SZH16" s="449"/>
      <c r="SZI16" s="449"/>
      <c r="SZJ16" s="449"/>
      <c r="SZK16" s="449"/>
      <c r="SZL16" s="449"/>
      <c r="SZM16" s="449"/>
      <c r="SZN16" s="449"/>
      <c r="SZO16" s="449"/>
      <c r="SZP16" s="449"/>
      <c r="SZQ16" s="449"/>
      <c r="SZR16" s="449"/>
      <c r="SZS16" s="449"/>
      <c r="SZT16" s="449"/>
      <c r="SZU16" s="449"/>
      <c r="SZV16" s="449"/>
      <c r="SZW16" s="449"/>
      <c r="SZX16" s="449"/>
      <c r="SZY16" s="449"/>
      <c r="SZZ16" s="449"/>
      <c r="TAA16" s="449"/>
      <c r="TAB16" s="449"/>
      <c r="TAC16" s="449"/>
      <c r="TAD16" s="449"/>
      <c r="TAE16" s="449"/>
      <c r="TAF16" s="449"/>
      <c r="TAG16" s="449"/>
      <c r="TAH16" s="449"/>
      <c r="TAI16" s="449"/>
      <c r="TAJ16" s="449"/>
      <c r="TAK16" s="449"/>
      <c r="TAL16" s="449"/>
      <c r="TAM16" s="449"/>
      <c r="TAN16" s="449"/>
      <c r="TAO16" s="449"/>
      <c r="TAP16" s="449"/>
      <c r="TAQ16" s="449"/>
      <c r="TAR16" s="449"/>
      <c r="TAS16" s="449"/>
      <c r="TAT16" s="449"/>
      <c r="TAU16" s="449"/>
      <c r="TAV16" s="449"/>
      <c r="TAW16" s="449"/>
      <c r="TAX16" s="449"/>
      <c r="TAY16" s="449"/>
      <c r="TAZ16" s="449"/>
      <c r="TBA16" s="449"/>
      <c r="TBB16" s="449"/>
      <c r="TBC16" s="449"/>
      <c r="TBD16" s="449"/>
      <c r="TBE16" s="449"/>
      <c r="TBF16" s="449"/>
      <c r="TBG16" s="449"/>
      <c r="TBH16" s="449"/>
      <c r="TBI16" s="449"/>
      <c r="TBJ16" s="449"/>
      <c r="TBK16" s="449"/>
      <c r="TBL16" s="449"/>
      <c r="TBM16" s="449"/>
      <c r="TBN16" s="449"/>
      <c r="TBO16" s="449"/>
      <c r="TBP16" s="449"/>
      <c r="TBQ16" s="449"/>
      <c r="TBR16" s="449"/>
      <c r="TBS16" s="449"/>
      <c r="TBT16" s="449"/>
      <c r="TBU16" s="449"/>
      <c r="TBV16" s="449"/>
      <c r="TBW16" s="449"/>
      <c r="TBX16" s="449"/>
      <c r="TBY16" s="449"/>
      <c r="TBZ16" s="449"/>
      <c r="TCA16" s="449"/>
      <c r="TCB16" s="449"/>
      <c r="TCC16" s="449"/>
      <c r="TCD16" s="449"/>
      <c r="TCE16" s="449"/>
      <c r="TCF16" s="449"/>
      <c r="TCG16" s="449"/>
      <c r="TCH16" s="449"/>
      <c r="TCI16" s="449"/>
      <c r="TCJ16" s="449"/>
      <c r="TCK16" s="449"/>
      <c r="TCL16" s="449"/>
      <c r="TCM16" s="449"/>
      <c r="TCN16" s="449"/>
      <c r="TCO16" s="449"/>
      <c r="TCP16" s="449"/>
      <c r="TCQ16" s="449"/>
      <c r="TCR16" s="449"/>
      <c r="TCS16" s="449"/>
      <c r="TCT16" s="449"/>
      <c r="TCU16" s="449"/>
      <c r="TCV16" s="449"/>
      <c r="TCW16" s="449"/>
      <c r="TCX16" s="449"/>
      <c r="TCY16" s="449"/>
      <c r="TCZ16" s="449"/>
      <c r="TDA16" s="449"/>
      <c r="TDB16" s="449"/>
      <c r="TDC16" s="449"/>
      <c r="TDD16" s="449"/>
      <c r="TDE16" s="449"/>
      <c r="TDF16" s="449"/>
      <c r="TDG16" s="449"/>
      <c r="TDH16" s="449"/>
      <c r="TDI16" s="449"/>
      <c r="TDJ16" s="449"/>
      <c r="TDK16" s="449"/>
      <c r="TDL16" s="449"/>
      <c r="TDM16" s="449"/>
      <c r="TDN16" s="449"/>
      <c r="TDO16" s="449"/>
      <c r="TDP16" s="449"/>
      <c r="TDQ16" s="449"/>
      <c r="TDR16" s="449"/>
      <c r="TDS16" s="449"/>
      <c r="TDT16" s="449"/>
      <c r="TDU16" s="449"/>
      <c r="TDV16" s="449"/>
      <c r="TDW16" s="449"/>
      <c r="TDX16" s="449"/>
      <c r="TDY16" s="449"/>
      <c r="TDZ16" s="449"/>
      <c r="TEA16" s="449"/>
      <c r="TEB16" s="449"/>
      <c r="TEC16" s="449"/>
      <c r="TED16" s="449"/>
      <c r="TEE16" s="449"/>
      <c r="TEF16" s="449"/>
      <c r="TEG16" s="449"/>
      <c r="TEH16" s="449"/>
      <c r="TEI16" s="449"/>
      <c r="TEJ16" s="449"/>
      <c r="TEK16" s="449"/>
      <c r="TEL16" s="449"/>
      <c r="TEM16" s="449"/>
      <c r="TEN16" s="449"/>
      <c r="TEO16" s="449"/>
      <c r="TEP16" s="449"/>
      <c r="TEQ16" s="449"/>
      <c r="TER16" s="449"/>
      <c r="TES16" s="449"/>
      <c r="TET16" s="449"/>
      <c r="TEU16" s="449"/>
      <c r="TEV16" s="449"/>
      <c r="TEW16" s="449"/>
      <c r="TEX16" s="449"/>
      <c r="TEY16" s="449"/>
      <c r="TEZ16" s="449"/>
      <c r="TFA16" s="449"/>
      <c r="TFB16" s="449"/>
      <c r="TFC16" s="449"/>
      <c r="TFD16" s="449"/>
      <c r="TFE16" s="449"/>
      <c r="TFF16" s="449"/>
      <c r="TFG16" s="449"/>
      <c r="TFH16" s="449"/>
      <c r="TFI16" s="449"/>
      <c r="TFJ16" s="449"/>
      <c r="TFK16" s="449"/>
      <c r="TFL16" s="449"/>
      <c r="TFM16" s="449"/>
      <c r="TFN16" s="449"/>
      <c r="TFO16" s="449"/>
      <c r="TFP16" s="449"/>
      <c r="TFQ16" s="449"/>
      <c r="TFR16" s="449"/>
      <c r="TFS16" s="449"/>
      <c r="TFT16" s="449"/>
      <c r="TFU16" s="449"/>
      <c r="TFV16" s="449"/>
      <c r="TFW16" s="449"/>
      <c r="TFX16" s="449"/>
      <c r="TFY16" s="449"/>
      <c r="TFZ16" s="449"/>
      <c r="TGA16" s="449"/>
      <c r="TGB16" s="449"/>
      <c r="TGC16" s="449"/>
      <c r="TGD16" s="449"/>
      <c r="TGE16" s="449"/>
      <c r="TGF16" s="449"/>
      <c r="TGG16" s="449"/>
      <c r="TGH16" s="449"/>
      <c r="TGI16" s="449"/>
      <c r="TGJ16" s="449"/>
      <c r="TGK16" s="449"/>
      <c r="TGL16" s="449"/>
      <c r="TGM16" s="449"/>
      <c r="TGN16" s="449"/>
      <c r="TGO16" s="449"/>
      <c r="TGP16" s="449"/>
      <c r="TGQ16" s="449"/>
      <c r="TGR16" s="449"/>
      <c r="TGS16" s="449"/>
      <c r="TGT16" s="449"/>
      <c r="TGU16" s="449"/>
      <c r="TGV16" s="449"/>
      <c r="TGW16" s="449"/>
      <c r="TGX16" s="449"/>
      <c r="TGY16" s="449"/>
      <c r="TGZ16" s="449"/>
      <c r="THA16" s="449"/>
      <c r="THB16" s="449"/>
      <c r="THC16" s="449"/>
      <c r="THD16" s="449"/>
      <c r="THE16" s="449"/>
      <c r="THF16" s="449"/>
      <c r="THG16" s="449"/>
      <c r="THH16" s="449"/>
      <c r="THI16" s="449"/>
      <c r="THJ16" s="449"/>
      <c r="THK16" s="449"/>
      <c r="THL16" s="449"/>
      <c r="THM16" s="449"/>
      <c r="THN16" s="449"/>
      <c r="THO16" s="449"/>
      <c r="THP16" s="449"/>
      <c r="THQ16" s="449"/>
      <c r="THR16" s="449"/>
      <c r="THS16" s="449"/>
      <c r="THT16" s="449"/>
      <c r="THU16" s="449"/>
      <c r="THV16" s="449"/>
      <c r="THW16" s="449"/>
      <c r="THX16" s="449"/>
      <c r="THY16" s="449"/>
      <c r="THZ16" s="449"/>
      <c r="TIA16" s="449"/>
      <c r="TIB16" s="449"/>
      <c r="TIC16" s="449"/>
      <c r="TID16" s="449"/>
      <c r="TIE16" s="449"/>
      <c r="TIF16" s="449"/>
      <c r="TIG16" s="449"/>
      <c r="TIH16" s="449"/>
      <c r="TII16" s="449"/>
      <c r="TIJ16" s="449"/>
      <c r="TIK16" s="449"/>
      <c r="TIL16" s="449"/>
      <c r="TIM16" s="449"/>
      <c r="TIN16" s="449"/>
      <c r="TIO16" s="449"/>
      <c r="TIP16" s="449"/>
      <c r="TIQ16" s="449"/>
      <c r="TIR16" s="449"/>
      <c r="TIS16" s="449"/>
      <c r="TIT16" s="449"/>
      <c r="TIU16" s="449"/>
      <c r="TIV16" s="449"/>
      <c r="TIW16" s="449"/>
      <c r="TIX16" s="449"/>
      <c r="TIY16" s="449"/>
      <c r="TIZ16" s="449"/>
      <c r="TJA16" s="449"/>
      <c r="TJB16" s="449"/>
      <c r="TJC16" s="449"/>
      <c r="TJD16" s="449"/>
      <c r="TJE16" s="449"/>
      <c r="TJF16" s="449"/>
      <c r="TJG16" s="449"/>
      <c r="TJH16" s="449"/>
      <c r="TJI16" s="449"/>
      <c r="TJJ16" s="449"/>
      <c r="TJK16" s="449"/>
      <c r="TJL16" s="449"/>
      <c r="TJM16" s="449"/>
      <c r="TJN16" s="449"/>
      <c r="TJO16" s="449"/>
      <c r="TJP16" s="449"/>
      <c r="TJQ16" s="449"/>
      <c r="TJR16" s="449"/>
      <c r="TJS16" s="449"/>
      <c r="TJT16" s="449"/>
      <c r="TJU16" s="449"/>
      <c r="TJV16" s="449"/>
      <c r="TJW16" s="449"/>
      <c r="TJX16" s="449"/>
      <c r="TJY16" s="449"/>
      <c r="TJZ16" s="449"/>
      <c r="TKA16" s="449"/>
      <c r="TKB16" s="449"/>
      <c r="TKC16" s="449"/>
      <c r="TKD16" s="449"/>
      <c r="TKE16" s="449"/>
      <c r="TKF16" s="449"/>
      <c r="TKG16" s="449"/>
      <c r="TKH16" s="449"/>
      <c r="TKI16" s="449"/>
      <c r="TKJ16" s="449"/>
      <c r="TKK16" s="449"/>
      <c r="TKL16" s="449"/>
      <c r="TKM16" s="449"/>
      <c r="TKN16" s="449"/>
      <c r="TKO16" s="449"/>
      <c r="TKP16" s="449"/>
      <c r="TKQ16" s="449"/>
      <c r="TKR16" s="449"/>
      <c r="TKS16" s="449"/>
      <c r="TKT16" s="449"/>
      <c r="TKU16" s="449"/>
      <c r="TKV16" s="449"/>
      <c r="TKW16" s="449"/>
      <c r="TKX16" s="449"/>
      <c r="TKY16" s="449"/>
      <c r="TKZ16" s="449"/>
      <c r="TLA16" s="449"/>
      <c r="TLB16" s="449"/>
      <c r="TLC16" s="449"/>
      <c r="TLD16" s="449"/>
      <c r="TLE16" s="449"/>
      <c r="TLF16" s="449"/>
      <c r="TLG16" s="449"/>
      <c r="TLH16" s="449"/>
      <c r="TLI16" s="449"/>
      <c r="TLJ16" s="449"/>
      <c r="TLK16" s="449"/>
      <c r="TLL16" s="449"/>
      <c r="TLM16" s="449"/>
      <c r="TLN16" s="449"/>
      <c r="TLO16" s="449"/>
      <c r="TLP16" s="449"/>
      <c r="TLQ16" s="449"/>
      <c r="TLR16" s="449"/>
      <c r="TLS16" s="449"/>
      <c r="TLT16" s="449"/>
      <c r="TLU16" s="449"/>
      <c r="TLV16" s="449"/>
      <c r="TLW16" s="449"/>
      <c r="TLX16" s="449"/>
      <c r="TLY16" s="449"/>
      <c r="TLZ16" s="449"/>
      <c r="TMA16" s="449"/>
      <c r="TMB16" s="449"/>
      <c r="TMC16" s="449"/>
      <c r="TMD16" s="449"/>
      <c r="TME16" s="449"/>
      <c r="TMF16" s="449"/>
      <c r="TMG16" s="449"/>
      <c r="TMH16" s="449"/>
      <c r="TMI16" s="449"/>
      <c r="TMJ16" s="449"/>
      <c r="TMK16" s="449"/>
      <c r="TML16" s="449"/>
      <c r="TMM16" s="449"/>
      <c r="TMN16" s="449"/>
      <c r="TMO16" s="449"/>
      <c r="TMP16" s="449"/>
      <c r="TMQ16" s="449"/>
      <c r="TMR16" s="449"/>
      <c r="TMS16" s="449"/>
      <c r="TMT16" s="449"/>
      <c r="TMU16" s="449"/>
      <c r="TMV16" s="449"/>
      <c r="TMW16" s="449"/>
      <c r="TMX16" s="449"/>
      <c r="TMY16" s="449"/>
      <c r="TMZ16" s="449"/>
      <c r="TNA16" s="449"/>
      <c r="TNB16" s="449"/>
      <c r="TNC16" s="449"/>
      <c r="TND16" s="449"/>
      <c r="TNE16" s="449"/>
      <c r="TNF16" s="449"/>
      <c r="TNG16" s="449"/>
      <c r="TNH16" s="449"/>
      <c r="TNI16" s="449"/>
      <c r="TNJ16" s="449"/>
      <c r="TNK16" s="449"/>
      <c r="TNL16" s="449"/>
      <c r="TNM16" s="449"/>
      <c r="TNN16" s="449"/>
      <c r="TNO16" s="449"/>
      <c r="TNP16" s="449"/>
      <c r="TNQ16" s="449"/>
      <c r="TNR16" s="449"/>
      <c r="TNS16" s="449"/>
      <c r="TNT16" s="449"/>
      <c r="TNU16" s="449"/>
      <c r="TNV16" s="449"/>
      <c r="TNW16" s="449"/>
      <c r="TNX16" s="449"/>
      <c r="TNY16" s="449"/>
      <c r="TNZ16" s="449"/>
      <c r="TOA16" s="449"/>
      <c r="TOB16" s="449"/>
      <c r="TOC16" s="449"/>
      <c r="TOD16" s="449"/>
      <c r="TOE16" s="449"/>
      <c r="TOF16" s="449"/>
      <c r="TOG16" s="449"/>
      <c r="TOH16" s="449"/>
      <c r="TOI16" s="449"/>
      <c r="TOJ16" s="449"/>
      <c r="TOK16" s="449"/>
      <c r="TOL16" s="449"/>
      <c r="TOM16" s="449"/>
      <c r="TON16" s="449"/>
      <c r="TOO16" s="449"/>
      <c r="TOP16" s="449"/>
      <c r="TOQ16" s="449"/>
      <c r="TOR16" s="449"/>
      <c r="TOS16" s="449"/>
      <c r="TOT16" s="449"/>
      <c r="TOU16" s="449"/>
      <c r="TOV16" s="449"/>
      <c r="TOW16" s="449"/>
      <c r="TOX16" s="449"/>
      <c r="TOY16" s="449"/>
      <c r="TOZ16" s="449"/>
      <c r="TPA16" s="449"/>
      <c r="TPB16" s="449"/>
      <c r="TPC16" s="449"/>
      <c r="TPD16" s="449"/>
      <c r="TPE16" s="449"/>
      <c r="TPF16" s="449"/>
      <c r="TPG16" s="449"/>
      <c r="TPH16" s="449"/>
      <c r="TPI16" s="449"/>
      <c r="TPJ16" s="449"/>
      <c r="TPK16" s="449"/>
      <c r="TPL16" s="449"/>
      <c r="TPM16" s="449"/>
      <c r="TPN16" s="449"/>
      <c r="TPO16" s="449"/>
      <c r="TPP16" s="449"/>
      <c r="TPQ16" s="449"/>
      <c r="TPR16" s="449"/>
      <c r="TPS16" s="449"/>
      <c r="TPT16" s="449"/>
      <c r="TPU16" s="449"/>
      <c r="TPV16" s="449"/>
      <c r="TPW16" s="449"/>
      <c r="TPX16" s="449"/>
      <c r="TPY16" s="449"/>
      <c r="TPZ16" s="449"/>
      <c r="TQA16" s="449"/>
      <c r="TQB16" s="449"/>
      <c r="TQC16" s="449"/>
      <c r="TQD16" s="449"/>
      <c r="TQE16" s="449"/>
      <c r="TQF16" s="449"/>
      <c r="TQG16" s="449"/>
      <c r="TQH16" s="449"/>
      <c r="TQI16" s="449"/>
      <c r="TQJ16" s="449"/>
      <c r="TQK16" s="449"/>
      <c r="TQL16" s="449"/>
      <c r="TQM16" s="449"/>
      <c r="TQN16" s="449"/>
      <c r="TQO16" s="449"/>
      <c r="TQP16" s="449"/>
      <c r="TQQ16" s="449"/>
      <c r="TQR16" s="449"/>
      <c r="TQS16" s="449"/>
      <c r="TQT16" s="449"/>
      <c r="TQU16" s="449"/>
      <c r="TQV16" s="449"/>
      <c r="TQW16" s="449"/>
      <c r="TQX16" s="449"/>
      <c r="TQY16" s="449"/>
      <c r="TQZ16" s="449"/>
      <c r="TRA16" s="449"/>
      <c r="TRB16" s="449"/>
      <c r="TRC16" s="449"/>
      <c r="TRD16" s="449"/>
      <c r="TRE16" s="449"/>
      <c r="TRF16" s="449"/>
      <c r="TRG16" s="449"/>
      <c r="TRH16" s="449"/>
      <c r="TRI16" s="449"/>
      <c r="TRJ16" s="449"/>
      <c r="TRK16" s="449"/>
      <c r="TRL16" s="449"/>
      <c r="TRM16" s="449"/>
      <c r="TRN16" s="449"/>
      <c r="TRO16" s="449"/>
      <c r="TRP16" s="449"/>
      <c r="TRQ16" s="449"/>
      <c r="TRR16" s="449"/>
      <c r="TRS16" s="449"/>
      <c r="TRT16" s="449"/>
      <c r="TRU16" s="449"/>
      <c r="TRV16" s="449"/>
      <c r="TRW16" s="449"/>
      <c r="TRX16" s="449"/>
      <c r="TRY16" s="449"/>
      <c r="TRZ16" s="449"/>
      <c r="TSA16" s="449"/>
      <c r="TSB16" s="449"/>
      <c r="TSC16" s="449"/>
      <c r="TSD16" s="449"/>
      <c r="TSE16" s="449"/>
      <c r="TSF16" s="449"/>
      <c r="TSG16" s="449"/>
      <c r="TSH16" s="449"/>
      <c r="TSI16" s="449"/>
      <c r="TSJ16" s="449"/>
      <c r="TSK16" s="449"/>
      <c r="TSL16" s="449"/>
      <c r="TSM16" s="449"/>
      <c r="TSN16" s="449"/>
      <c r="TSO16" s="449"/>
      <c r="TSP16" s="449"/>
      <c r="TSQ16" s="449"/>
      <c r="TSR16" s="449"/>
      <c r="TSS16" s="449"/>
      <c r="TST16" s="449"/>
      <c r="TSU16" s="449"/>
      <c r="TSV16" s="449"/>
      <c r="TSW16" s="449"/>
      <c r="TSX16" s="449"/>
      <c r="TSY16" s="449"/>
      <c r="TSZ16" s="449"/>
      <c r="TTA16" s="449"/>
      <c r="TTB16" s="449"/>
      <c r="TTC16" s="449"/>
      <c r="TTD16" s="449"/>
      <c r="TTE16" s="449"/>
      <c r="TTF16" s="449"/>
      <c r="TTG16" s="449"/>
      <c r="TTH16" s="449"/>
      <c r="TTI16" s="449"/>
      <c r="TTJ16" s="449"/>
      <c r="TTK16" s="449"/>
      <c r="TTL16" s="449"/>
      <c r="TTM16" s="449"/>
      <c r="TTN16" s="449"/>
      <c r="TTO16" s="449"/>
      <c r="TTP16" s="449"/>
      <c r="TTQ16" s="449"/>
      <c r="TTR16" s="449"/>
      <c r="TTS16" s="449"/>
      <c r="TTT16" s="449"/>
      <c r="TTU16" s="449"/>
      <c r="TTV16" s="449"/>
      <c r="TTW16" s="449"/>
      <c r="TTX16" s="449"/>
      <c r="TTY16" s="449"/>
      <c r="TTZ16" s="449"/>
      <c r="TUA16" s="449"/>
      <c r="TUB16" s="449"/>
      <c r="TUC16" s="449"/>
      <c r="TUD16" s="449"/>
      <c r="TUE16" s="449"/>
      <c r="TUF16" s="449"/>
      <c r="TUG16" s="449"/>
      <c r="TUH16" s="449"/>
      <c r="TUI16" s="449"/>
      <c r="TUJ16" s="449"/>
      <c r="TUK16" s="449"/>
      <c r="TUL16" s="449"/>
      <c r="TUM16" s="449"/>
      <c r="TUN16" s="449"/>
      <c r="TUO16" s="449"/>
      <c r="TUP16" s="449"/>
      <c r="TUQ16" s="449"/>
      <c r="TUR16" s="449"/>
      <c r="TUS16" s="449"/>
      <c r="TUT16" s="449"/>
      <c r="TUU16" s="449"/>
      <c r="TUV16" s="449"/>
      <c r="TUW16" s="449"/>
      <c r="TUX16" s="449"/>
      <c r="TUY16" s="449"/>
      <c r="TUZ16" s="449"/>
      <c r="TVA16" s="449"/>
      <c r="TVB16" s="449"/>
      <c r="TVC16" s="449"/>
      <c r="TVD16" s="449"/>
      <c r="TVE16" s="449"/>
      <c r="TVF16" s="449"/>
      <c r="TVG16" s="449"/>
      <c r="TVH16" s="449"/>
      <c r="TVI16" s="449"/>
      <c r="TVJ16" s="449"/>
      <c r="TVK16" s="449"/>
      <c r="TVL16" s="449"/>
      <c r="TVM16" s="449"/>
      <c r="TVN16" s="449"/>
      <c r="TVO16" s="449"/>
      <c r="TVP16" s="449"/>
      <c r="TVQ16" s="449"/>
      <c r="TVR16" s="449"/>
      <c r="TVS16" s="449"/>
      <c r="TVT16" s="449"/>
      <c r="TVU16" s="449"/>
      <c r="TVV16" s="449"/>
      <c r="TVW16" s="449"/>
      <c r="TVX16" s="449"/>
      <c r="TVY16" s="449"/>
      <c r="TVZ16" s="449"/>
      <c r="TWA16" s="449"/>
      <c r="TWB16" s="449"/>
      <c r="TWC16" s="449"/>
      <c r="TWD16" s="449"/>
      <c r="TWE16" s="449"/>
      <c r="TWF16" s="449"/>
      <c r="TWG16" s="449"/>
      <c r="TWH16" s="449"/>
      <c r="TWI16" s="449"/>
      <c r="TWJ16" s="449"/>
      <c r="TWK16" s="449"/>
      <c r="TWL16" s="449"/>
      <c r="TWM16" s="449"/>
      <c r="TWN16" s="449"/>
      <c r="TWO16" s="449"/>
      <c r="TWP16" s="449"/>
      <c r="TWQ16" s="449"/>
      <c r="TWR16" s="449"/>
      <c r="TWS16" s="449"/>
      <c r="TWT16" s="449"/>
      <c r="TWU16" s="449"/>
      <c r="TWV16" s="449"/>
      <c r="TWW16" s="449"/>
      <c r="TWX16" s="449"/>
      <c r="TWY16" s="449"/>
      <c r="TWZ16" s="449"/>
      <c r="TXA16" s="449"/>
      <c r="TXB16" s="449"/>
      <c r="TXC16" s="449"/>
      <c r="TXD16" s="449"/>
      <c r="TXE16" s="449"/>
      <c r="TXF16" s="449"/>
      <c r="TXG16" s="449"/>
      <c r="TXH16" s="449"/>
      <c r="TXI16" s="449"/>
      <c r="TXJ16" s="449"/>
      <c r="TXK16" s="449"/>
      <c r="TXL16" s="449"/>
      <c r="TXM16" s="449"/>
      <c r="TXN16" s="449"/>
      <c r="TXO16" s="449"/>
      <c r="TXP16" s="449"/>
      <c r="TXQ16" s="449"/>
      <c r="TXR16" s="449"/>
      <c r="TXS16" s="449"/>
      <c r="TXT16" s="449"/>
      <c r="TXU16" s="449"/>
      <c r="TXV16" s="449"/>
      <c r="TXW16" s="449"/>
      <c r="TXX16" s="449"/>
      <c r="TXY16" s="449"/>
      <c r="TXZ16" s="449"/>
      <c r="TYA16" s="449"/>
      <c r="TYB16" s="449"/>
      <c r="TYC16" s="449"/>
      <c r="TYD16" s="449"/>
      <c r="TYE16" s="449"/>
      <c r="TYF16" s="449"/>
      <c r="TYG16" s="449"/>
      <c r="TYH16" s="449"/>
      <c r="TYI16" s="449"/>
      <c r="TYJ16" s="449"/>
      <c r="TYK16" s="449"/>
      <c r="TYL16" s="449"/>
      <c r="TYM16" s="449"/>
      <c r="TYN16" s="449"/>
      <c r="TYO16" s="449"/>
      <c r="TYP16" s="449"/>
      <c r="TYQ16" s="449"/>
      <c r="TYR16" s="449"/>
      <c r="TYS16" s="449"/>
      <c r="TYT16" s="449"/>
      <c r="TYU16" s="449"/>
      <c r="TYV16" s="449"/>
      <c r="TYW16" s="449"/>
      <c r="TYX16" s="449"/>
      <c r="TYY16" s="449"/>
      <c r="TYZ16" s="449"/>
      <c r="TZA16" s="449"/>
      <c r="TZB16" s="449"/>
      <c r="TZC16" s="449"/>
      <c r="TZD16" s="449"/>
      <c r="TZE16" s="449"/>
      <c r="TZF16" s="449"/>
      <c r="TZG16" s="449"/>
      <c r="TZH16" s="449"/>
      <c r="TZI16" s="449"/>
      <c r="TZJ16" s="449"/>
      <c r="TZK16" s="449"/>
      <c r="TZL16" s="449"/>
      <c r="TZM16" s="449"/>
      <c r="TZN16" s="449"/>
      <c r="TZO16" s="449"/>
      <c r="TZP16" s="449"/>
      <c r="TZQ16" s="449"/>
      <c r="TZR16" s="449"/>
      <c r="TZS16" s="449"/>
      <c r="TZT16" s="449"/>
      <c r="TZU16" s="449"/>
      <c r="TZV16" s="449"/>
      <c r="TZW16" s="449"/>
      <c r="TZX16" s="449"/>
      <c r="TZY16" s="449"/>
      <c r="TZZ16" s="449"/>
      <c r="UAA16" s="449"/>
      <c r="UAB16" s="449"/>
      <c r="UAC16" s="449"/>
      <c r="UAD16" s="449"/>
      <c r="UAE16" s="449"/>
      <c r="UAF16" s="449"/>
      <c r="UAG16" s="449"/>
      <c r="UAH16" s="449"/>
      <c r="UAI16" s="449"/>
      <c r="UAJ16" s="449"/>
      <c r="UAK16" s="449"/>
      <c r="UAL16" s="449"/>
      <c r="UAM16" s="449"/>
      <c r="UAN16" s="449"/>
      <c r="UAO16" s="449"/>
      <c r="UAP16" s="449"/>
      <c r="UAQ16" s="449"/>
      <c r="UAR16" s="449"/>
      <c r="UAS16" s="449"/>
      <c r="UAT16" s="449"/>
      <c r="UAU16" s="449"/>
      <c r="UAV16" s="449"/>
      <c r="UAW16" s="449"/>
      <c r="UAX16" s="449"/>
      <c r="UAY16" s="449"/>
      <c r="UAZ16" s="449"/>
      <c r="UBA16" s="449"/>
      <c r="UBB16" s="449"/>
      <c r="UBC16" s="449"/>
      <c r="UBD16" s="449"/>
      <c r="UBE16" s="449"/>
      <c r="UBF16" s="449"/>
      <c r="UBG16" s="449"/>
      <c r="UBH16" s="449"/>
      <c r="UBI16" s="449"/>
      <c r="UBJ16" s="449"/>
      <c r="UBK16" s="449"/>
      <c r="UBL16" s="449"/>
      <c r="UBM16" s="449"/>
      <c r="UBN16" s="449"/>
      <c r="UBO16" s="449"/>
      <c r="UBP16" s="449"/>
      <c r="UBQ16" s="449"/>
      <c r="UBR16" s="449"/>
      <c r="UBS16" s="449"/>
      <c r="UBT16" s="449"/>
      <c r="UBU16" s="449"/>
      <c r="UBV16" s="449"/>
      <c r="UBW16" s="449"/>
      <c r="UBX16" s="449"/>
      <c r="UBY16" s="449"/>
      <c r="UBZ16" s="449"/>
      <c r="UCA16" s="449"/>
      <c r="UCB16" s="449"/>
      <c r="UCC16" s="449"/>
      <c r="UCD16" s="449"/>
      <c r="UCE16" s="449"/>
      <c r="UCF16" s="449"/>
      <c r="UCG16" s="449"/>
      <c r="UCH16" s="449"/>
      <c r="UCI16" s="449"/>
      <c r="UCJ16" s="449"/>
      <c r="UCK16" s="449"/>
      <c r="UCL16" s="449"/>
      <c r="UCM16" s="449"/>
      <c r="UCN16" s="449"/>
      <c r="UCO16" s="449"/>
      <c r="UCP16" s="449"/>
      <c r="UCQ16" s="449"/>
      <c r="UCR16" s="449"/>
      <c r="UCS16" s="449"/>
      <c r="UCT16" s="449"/>
      <c r="UCU16" s="449"/>
      <c r="UCV16" s="449"/>
      <c r="UCW16" s="449"/>
      <c r="UCX16" s="449"/>
      <c r="UCY16" s="449"/>
      <c r="UCZ16" s="449"/>
      <c r="UDA16" s="449"/>
      <c r="UDB16" s="449"/>
      <c r="UDC16" s="449"/>
      <c r="UDD16" s="449"/>
      <c r="UDE16" s="449"/>
      <c r="UDF16" s="449"/>
      <c r="UDG16" s="449"/>
      <c r="UDH16" s="449"/>
      <c r="UDI16" s="449"/>
      <c r="UDJ16" s="449"/>
      <c r="UDK16" s="449"/>
      <c r="UDL16" s="449"/>
      <c r="UDM16" s="449"/>
      <c r="UDN16" s="449"/>
      <c r="UDO16" s="449"/>
      <c r="UDP16" s="449"/>
      <c r="UDQ16" s="449"/>
      <c r="UDR16" s="449"/>
      <c r="UDS16" s="449"/>
      <c r="UDT16" s="449"/>
      <c r="UDU16" s="449"/>
      <c r="UDV16" s="449"/>
      <c r="UDW16" s="449"/>
      <c r="UDX16" s="449"/>
      <c r="UDY16" s="449"/>
      <c r="UDZ16" s="449"/>
      <c r="UEA16" s="449"/>
      <c r="UEB16" s="449"/>
      <c r="UEC16" s="449"/>
      <c r="UED16" s="449"/>
      <c r="UEE16" s="449"/>
      <c r="UEF16" s="449"/>
      <c r="UEG16" s="449"/>
      <c r="UEH16" s="449"/>
      <c r="UEI16" s="449"/>
      <c r="UEJ16" s="449"/>
      <c r="UEK16" s="449"/>
      <c r="UEL16" s="449"/>
      <c r="UEM16" s="449"/>
      <c r="UEN16" s="449"/>
      <c r="UEO16" s="449"/>
      <c r="UEP16" s="449"/>
      <c r="UEQ16" s="449"/>
      <c r="UER16" s="449"/>
      <c r="UES16" s="449"/>
      <c r="UET16" s="449"/>
      <c r="UEU16" s="449"/>
      <c r="UEV16" s="449"/>
      <c r="UEW16" s="449"/>
      <c r="UEX16" s="449"/>
      <c r="UEY16" s="449"/>
      <c r="UEZ16" s="449"/>
      <c r="UFA16" s="449"/>
      <c r="UFB16" s="449"/>
      <c r="UFC16" s="449"/>
      <c r="UFD16" s="449"/>
      <c r="UFE16" s="449"/>
      <c r="UFF16" s="449"/>
      <c r="UFG16" s="449"/>
      <c r="UFH16" s="449"/>
      <c r="UFI16" s="449"/>
      <c r="UFJ16" s="449"/>
      <c r="UFK16" s="449"/>
      <c r="UFL16" s="449"/>
      <c r="UFM16" s="449"/>
      <c r="UFN16" s="449"/>
      <c r="UFO16" s="449"/>
      <c r="UFP16" s="449"/>
      <c r="UFQ16" s="449"/>
      <c r="UFR16" s="449"/>
      <c r="UFS16" s="449"/>
      <c r="UFT16" s="449"/>
      <c r="UFU16" s="449"/>
      <c r="UFV16" s="449"/>
      <c r="UFW16" s="449"/>
      <c r="UFX16" s="449"/>
      <c r="UFY16" s="449"/>
      <c r="UFZ16" s="449"/>
      <c r="UGA16" s="449"/>
      <c r="UGB16" s="449"/>
      <c r="UGC16" s="449"/>
      <c r="UGD16" s="449"/>
      <c r="UGE16" s="449"/>
      <c r="UGF16" s="449"/>
      <c r="UGG16" s="449"/>
      <c r="UGH16" s="449"/>
      <c r="UGI16" s="449"/>
      <c r="UGJ16" s="449"/>
      <c r="UGK16" s="449"/>
      <c r="UGL16" s="449"/>
      <c r="UGM16" s="449"/>
      <c r="UGN16" s="449"/>
      <c r="UGO16" s="449"/>
      <c r="UGP16" s="449"/>
      <c r="UGQ16" s="449"/>
      <c r="UGR16" s="449"/>
      <c r="UGS16" s="449"/>
      <c r="UGT16" s="449"/>
      <c r="UGU16" s="449"/>
      <c r="UGV16" s="449"/>
      <c r="UGW16" s="449"/>
      <c r="UGX16" s="449"/>
      <c r="UGY16" s="449"/>
      <c r="UGZ16" s="449"/>
      <c r="UHA16" s="449"/>
      <c r="UHB16" s="449"/>
      <c r="UHC16" s="449"/>
      <c r="UHD16" s="449"/>
      <c r="UHE16" s="449"/>
      <c r="UHF16" s="449"/>
      <c r="UHG16" s="449"/>
      <c r="UHH16" s="449"/>
      <c r="UHI16" s="449"/>
      <c r="UHJ16" s="449"/>
      <c r="UHK16" s="449"/>
      <c r="UHL16" s="449"/>
      <c r="UHM16" s="449"/>
      <c r="UHN16" s="449"/>
      <c r="UHO16" s="449"/>
      <c r="UHP16" s="449"/>
      <c r="UHQ16" s="449"/>
      <c r="UHR16" s="449"/>
      <c r="UHS16" s="449"/>
      <c r="UHT16" s="449"/>
      <c r="UHU16" s="449"/>
      <c r="UHV16" s="449"/>
      <c r="UHW16" s="449"/>
      <c r="UHX16" s="449"/>
      <c r="UHY16" s="449"/>
      <c r="UHZ16" s="449"/>
      <c r="UIA16" s="449"/>
      <c r="UIB16" s="449"/>
      <c r="UIC16" s="449"/>
      <c r="UID16" s="449"/>
      <c r="UIE16" s="449"/>
      <c r="UIF16" s="449"/>
      <c r="UIG16" s="449"/>
      <c r="UIH16" s="449"/>
      <c r="UII16" s="449"/>
      <c r="UIJ16" s="449"/>
      <c r="UIK16" s="449"/>
      <c r="UIL16" s="449"/>
      <c r="UIM16" s="449"/>
      <c r="UIN16" s="449"/>
      <c r="UIO16" s="449"/>
      <c r="UIP16" s="449"/>
      <c r="UIQ16" s="449"/>
      <c r="UIR16" s="449"/>
      <c r="UIS16" s="449"/>
      <c r="UIT16" s="449"/>
      <c r="UIU16" s="449"/>
      <c r="UIV16" s="449"/>
      <c r="UIW16" s="449"/>
      <c r="UIX16" s="449"/>
      <c r="UIY16" s="449"/>
      <c r="UIZ16" s="449"/>
      <c r="UJA16" s="449"/>
      <c r="UJB16" s="449"/>
      <c r="UJC16" s="449"/>
      <c r="UJD16" s="449"/>
      <c r="UJE16" s="449"/>
      <c r="UJF16" s="449"/>
      <c r="UJG16" s="449"/>
      <c r="UJH16" s="449"/>
      <c r="UJI16" s="449"/>
      <c r="UJJ16" s="449"/>
      <c r="UJK16" s="449"/>
      <c r="UJL16" s="449"/>
      <c r="UJM16" s="449"/>
      <c r="UJN16" s="449"/>
      <c r="UJO16" s="449"/>
      <c r="UJP16" s="449"/>
      <c r="UJQ16" s="449"/>
      <c r="UJR16" s="449"/>
      <c r="UJS16" s="449"/>
      <c r="UJT16" s="449"/>
      <c r="UJU16" s="449"/>
      <c r="UJV16" s="449"/>
      <c r="UJW16" s="449"/>
      <c r="UJX16" s="449"/>
      <c r="UJY16" s="449"/>
      <c r="UJZ16" s="449"/>
      <c r="UKA16" s="449"/>
      <c r="UKB16" s="449"/>
      <c r="UKC16" s="449"/>
      <c r="UKD16" s="449"/>
      <c r="UKE16" s="449"/>
      <c r="UKF16" s="449"/>
      <c r="UKG16" s="449"/>
      <c r="UKH16" s="449"/>
      <c r="UKI16" s="449"/>
      <c r="UKJ16" s="449"/>
      <c r="UKK16" s="449"/>
      <c r="UKL16" s="449"/>
      <c r="UKM16" s="449"/>
      <c r="UKN16" s="449"/>
      <c r="UKO16" s="449"/>
      <c r="UKP16" s="449"/>
      <c r="UKQ16" s="449"/>
      <c r="UKR16" s="449"/>
      <c r="UKS16" s="449"/>
      <c r="UKT16" s="449"/>
      <c r="UKU16" s="449"/>
      <c r="UKV16" s="449"/>
      <c r="UKW16" s="449"/>
      <c r="UKX16" s="449"/>
      <c r="UKY16" s="449"/>
      <c r="UKZ16" s="449"/>
      <c r="ULA16" s="449"/>
      <c r="ULB16" s="449"/>
      <c r="ULC16" s="449"/>
      <c r="ULD16" s="449"/>
      <c r="ULE16" s="449"/>
      <c r="ULF16" s="449"/>
      <c r="ULG16" s="449"/>
      <c r="ULH16" s="449"/>
      <c r="ULI16" s="449"/>
      <c r="ULJ16" s="449"/>
      <c r="ULK16" s="449"/>
      <c r="ULL16" s="449"/>
      <c r="ULM16" s="449"/>
      <c r="ULN16" s="449"/>
      <c r="ULO16" s="449"/>
      <c r="ULP16" s="449"/>
      <c r="ULQ16" s="449"/>
      <c r="ULR16" s="449"/>
      <c r="ULS16" s="449"/>
      <c r="ULT16" s="449"/>
      <c r="ULU16" s="449"/>
      <c r="ULV16" s="449"/>
      <c r="ULW16" s="449"/>
      <c r="ULX16" s="449"/>
      <c r="ULY16" s="449"/>
      <c r="ULZ16" s="449"/>
      <c r="UMA16" s="449"/>
      <c r="UMB16" s="449"/>
      <c r="UMC16" s="449"/>
      <c r="UMD16" s="449"/>
      <c r="UME16" s="449"/>
      <c r="UMF16" s="449"/>
      <c r="UMG16" s="449"/>
      <c r="UMH16" s="449"/>
      <c r="UMI16" s="449"/>
      <c r="UMJ16" s="449"/>
      <c r="UMK16" s="449"/>
      <c r="UML16" s="449"/>
      <c r="UMM16" s="449"/>
      <c r="UMN16" s="449"/>
      <c r="UMO16" s="449"/>
      <c r="UMP16" s="449"/>
      <c r="UMQ16" s="449"/>
      <c r="UMR16" s="449"/>
      <c r="UMS16" s="449"/>
      <c r="UMT16" s="449"/>
      <c r="UMU16" s="449"/>
      <c r="UMV16" s="449"/>
      <c r="UMW16" s="449"/>
      <c r="UMX16" s="449"/>
      <c r="UMY16" s="449"/>
      <c r="UMZ16" s="449"/>
      <c r="UNA16" s="449"/>
      <c r="UNB16" s="449"/>
      <c r="UNC16" s="449"/>
      <c r="UND16" s="449"/>
      <c r="UNE16" s="449"/>
      <c r="UNF16" s="449"/>
      <c r="UNG16" s="449"/>
      <c r="UNH16" s="449"/>
      <c r="UNI16" s="449"/>
      <c r="UNJ16" s="449"/>
      <c r="UNK16" s="449"/>
      <c r="UNL16" s="449"/>
      <c r="UNM16" s="449"/>
      <c r="UNN16" s="449"/>
      <c r="UNO16" s="449"/>
      <c r="UNP16" s="449"/>
      <c r="UNQ16" s="449"/>
      <c r="UNR16" s="449"/>
      <c r="UNS16" s="449"/>
      <c r="UNT16" s="449"/>
      <c r="UNU16" s="449"/>
      <c r="UNV16" s="449"/>
      <c r="UNW16" s="449"/>
      <c r="UNX16" s="449"/>
      <c r="UNY16" s="449"/>
      <c r="UNZ16" s="449"/>
      <c r="UOA16" s="449"/>
      <c r="UOB16" s="449"/>
      <c r="UOC16" s="449"/>
      <c r="UOD16" s="449"/>
      <c r="UOE16" s="449"/>
      <c r="UOF16" s="449"/>
      <c r="UOG16" s="449"/>
      <c r="UOH16" s="449"/>
      <c r="UOI16" s="449"/>
      <c r="UOJ16" s="449"/>
      <c r="UOK16" s="449"/>
      <c r="UOL16" s="449"/>
      <c r="UOM16" s="449"/>
      <c r="UON16" s="449"/>
      <c r="UOO16" s="449"/>
      <c r="UOP16" s="449"/>
      <c r="UOQ16" s="449"/>
      <c r="UOR16" s="449"/>
      <c r="UOS16" s="449"/>
      <c r="UOT16" s="449"/>
      <c r="UOU16" s="449"/>
      <c r="UOV16" s="449"/>
      <c r="UOW16" s="449"/>
      <c r="UOX16" s="449"/>
      <c r="UOY16" s="449"/>
      <c r="UOZ16" s="449"/>
      <c r="UPA16" s="449"/>
      <c r="UPB16" s="449"/>
      <c r="UPC16" s="449"/>
      <c r="UPD16" s="449"/>
      <c r="UPE16" s="449"/>
      <c r="UPF16" s="449"/>
      <c r="UPG16" s="449"/>
      <c r="UPH16" s="449"/>
      <c r="UPI16" s="449"/>
      <c r="UPJ16" s="449"/>
      <c r="UPK16" s="449"/>
      <c r="UPL16" s="449"/>
      <c r="UPM16" s="449"/>
      <c r="UPN16" s="449"/>
      <c r="UPO16" s="449"/>
      <c r="UPP16" s="449"/>
      <c r="UPQ16" s="449"/>
      <c r="UPR16" s="449"/>
      <c r="UPS16" s="449"/>
      <c r="UPT16" s="449"/>
      <c r="UPU16" s="449"/>
      <c r="UPV16" s="449"/>
      <c r="UPW16" s="449"/>
      <c r="UPX16" s="449"/>
      <c r="UPY16" s="449"/>
      <c r="UPZ16" s="449"/>
      <c r="UQA16" s="449"/>
      <c r="UQB16" s="449"/>
      <c r="UQC16" s="449"/>
      <c r="UQD16" s="449"/>
      <c r="UQE16" s="449"/>
      <c r="UQF16" s="449"/>
      <c r="UQG16" s="449"/>
      <c r="UQH16" s="449"/>
      <c r="UQI16" s="449"/>
      <c r="UQJ16" s="449"/>
      <c r="UQK16" s="449"/>
      <c r="UQL16" s="449"/>
      <c r="UQM16" s="449"/>
      <c r="UQN16" s="449"/>
      <c r="UQO16" s="449"/>
      <c r="UQP16" s="449"/>
      <c r="UQQ16" s="449"/>
      <c r="UQR16" s="449"/>
      <c r="UQS16" s="449"/>
      <c r="UQT16" s="449"/>
      <c r="UQU16" s="449"/>
      <c r="UQV16" s="449"/>
      <c r="UQW16" s="449"/>
      <c r="UQX16" s="449"/>
      <c r="UQY16" s="449"/>
      <c r="UQZ16" s="449"/>
      <c r="URA16" s="449"/>
      <c r="URB16" s="449"/>
      <c r="URC16" s="449"/>
      <c r="URD16" s="449"/>
      <c r="URE16" s="449"/>
      <c r="URF16" s="449"/>
      <c r="URG16" s="449"/>
      <c r="URH16" s="449"/>
      <c r="URI16" s="449"/>
      <c r="URJ16" s="449"/>
      <c r="URK16" s="449"/>
      <c r="URL16" s="449"/>
      <c r="URM16" s="449"/>
      <c r="URN16" s="449"/>
      <c r="URO16" s="449"/>
      <c r="URP16" s="449"/>
      <c r="URQ16" s="449"/>
      <c r="URR16" s="449"/>
      <c r="URS16" s="449"/>
      <c r="URT16" s="449"/>
      <c r="URU16" s="449"/>
      <c r="URV16" s="449"/>
      <c r="URW16" s="449"/>
      <c r="URX16" s="449"/>
      <c r="URY16" s="449"/>
      <c r="URZ16" s="449"/>
      <c r="USA16" s="449"/>
      <c r="USB16" s="449"/>
      <c r="USC16" s="449"/>
      <c r="USD16" s="449"/>
      <c r="USE16" s="449"/>
      <c r="USF16" s="449"/>
      <c r="USG16" s="449"/>
      <c r="USH16" s="449"/>
      <c r="USI16" s="449"/>
      <c r="USJ16" s="449"/>
      <c r="USK16" s="449"/>
      <c r="USL16" s="449"/>
      <c r="USM16" s="449"/>
      <c r="USN16" s="449"/>
      <c r="USO16" s="449"/>
      <c r="USP16" s="449"/>
      <c r="USQ16" s="449"/>
      <c r="USR16" s="449"/>
      <c r="USS16" s="449"/>
      <c r="UST16" s="449"/>
      <c r="USU16" s="449"/>
      <c r="USV16" s="449"/>
      <c r="USW16" s="449"/>
      <c r="USX16" s="449"/>
      <c r="USY16" s="449"/>
      <c r="USZ16" s="449"/>
      <c r="UTA16" s="449"/>
      <c r="UTB16" s="449"/>
      <c r="UTC16" s="449"/>
      <c r="UTD16" s="449"/>
      <c r="UTE16" s="449"/>
      <c r="UTF16" s="449"/>
      <c r="UTG16" s="449"/>
      <c r="UTH16" s="449"/>
      <c r="UTI16" s="449"/>
      <c r="UTJ16" s="449"/>
      <c r="UTK16" s="449"/>
      <c r="UTL16" s="449"/>
      <c r="UTM16" s="449"/>
      <c r="UTN16" s="449"/>
      <c r="UTO16" s="449"/>
      <c r="UTP16" s="449"/>
      <c r="UTQ16" s="449"/>
      <c r="UTR16" s="449"/>
      <c r="UTS16" s="449"/>
      <c r="UTT16" s="449"/>
      <c r="UTU16" s="449"/>
      <c r="UTV16" s="449"/>
      <c r="UTW16" s="449"/>
      <c r="UTX16" s="449"/>
      <c r="UTY16" s="449"/>
      <c r="UTZ16" s="449"/>
      <c r="UUA16" s="449"/>
      <c r="UUB16" s="449"/>
      <c r="UUC16" s="449"/>
      <c r="UUD16" s="449"/>
      <c r="UUE16" s="449"/>
      <c r="UUF16" s="449"/>
      <c r="UUG16" s="449"/>
      <c r="UUH16" s="449"/>
      <c r="UUI16" s="449"/>
      <c r="UUJ16" s="449"/>
      <c r="UUK16" s="449"/>
      <c r="UUL16" s="449"/>
      <c r="UUM16" s="449"/>
      <c r="UUN16" s="449"/>
      <c r="UUO16" s="449"/>
      <c r="UUP16" s="449"/>
      <c r="UUQ16" s="449"/>
      <c r="UUR16" s="449"/>
      <c r="UUS16" s="449"/>
      <c r="UUT16" s="449"/>
      <c r="UUU16" s="449"/>
      <c r="UUV16" s="449"/>
      <c r="UUW16" s="449"/>
      <c r="UUX16" s="449"/>
      <c r="UUY16" s="449"/>
      <c r="UUZ16" s="449"/>
      <c r="UVA16" s="449"/>
      <c r="UVB16" s="449"/>
      <c r="UVC16" s="449"/>
      <c r="UVD16" s="449"/>
      <c r="UVE16" s="449"/>
      <c r="UVF16" s="449"/>
      <c r="UVG16" s="449"/>
      <c r="UVH16" s="449"/>
      <c r="UVI16" s="449"/>
      <c r="UVJ16" s="449"/>
      <c r="UVK16" s="449"/>
      <c r="UVL16" s="449"/>
      <c r="UVM16" s="449"/>
      <c r="UVN16" s="449"/>
      <c r="UVO16" s="449"/>
      <c r="UVP16" s="449"/>
      <c r="UVQ16" s="449"/>
      <c r="UVR16" s="449"/>
      <c r="UVS16" s="449"/>
      <c r="UVT16" s="449"/>
      <c r="UVU16" s="449"/>
      <c r="UVV16" s="449"/>
      <c r="UVW16" s="449"/>
      <c r="UVX16" s="449"/>
      <c r="UVY16" s="449"/>
      <c r="UVZ16" s="449"/>
      <c r="UWA16" s="449"/>
      <c r="UWB16" s="449"/>
      <c r="UWC16" s="449"/>
      <c r="UWD16" s="449"/>
      <c r="UWE16" s="449"/>
      <c r="UWF16" s="449"/>
      <c r="UWG16" s="449"/>
      <c r="UWH16" s="449"/>
      <c r="UWI16" s="449"/>
      <c r="UWJ16" s="449"/>
      <c r="UWK16" s="449"/>
      <c r="UWL16" s="449"/>
      <c r="UWM16" s="449"/>
      <c r="UWN16" s="449"/>
      <c r="UWO16" s="449"/>
      <c r="UWP16" s="449"/>
      <c r="UWQ16" s="449"/>
      <c r="UWR16" s="449"/>
      <c r="UWS16" s="449"/>
      <c r="UWT16" s="449"/>
      <c r="UWU16" s="449"/>
      <c r="UWV16" s="449"/>
      <c r="UWW16" s="449"/>
      <c r="UWX16" s="449"/>
      <c r="UWY16" s="449"/>
      <c r="UWZ16" s="449"/>
      <c r="UXA16" s="449"/>
      <c r="UXB16" s="449"/>
      <c r="UXC16" s="449"/>
      <c r="UXD16" s="449"/>
      <c r="UXE16" s="449"/>
      <c r="UXF16" s="449"/>
      <c r="UXG16" s="449"/>
      <c r="UXH16" s="449"/>
      <c r="UXI16" s="449"/>
      <c r="UXJ16" s="449"/>
      <c r="UXK16" s="449"/>
      <c r="UXL16" s="449"/>
      <c r="UXM16" s="449"/>
      <c r="UXN16" s="449"/>
      <c r="UXO16" s="449"/>
      <c r="UXP16" s="449"/>
      <c r="UXQ16" s="449"/>
      <c r="UXR16" s="449"/>
      <c r="UXS16" s="449"/>
      <c r="UXT16" s="449"/>
      <c r="UXU16" s="449"/>
      <c r="UXV16" s="449"/>
      <c r="UXW16" s="449"/>
      <c r="UXX16" s="449"/>
      <c r="UXY16" s="449"/>
      <c r="UXZ16" s="449"/>
      <c r="UYA16" s="449"/>
      <c r="UYB16" s="449"/>
      <c r="UYC16" s="449"/>
      <c r="UYD16" s="449"/>
      <c r="UYE16" s="449"/>
      <c r="UYF16" s="449"/>
      <c r="UYG16" s="449"/>
      <c r="UYH16" s="449"/>
      <c r="UYI16" s="449"/>
      <c r="UYJ16" s="449"/>
      <c r="UYK16" s="449"/>
      <c r="UYL16" s="449"/>
      <c r="UYM16" s="449"/>
      <c r="UYN16" s="449"/>
      <c r="UYO16" s="449"/>
      <c r="UYP16" s="449"/>
      <c r="UYQ16" s="449"/>
      <c r="UYR16" s="449"/>
      <c r="UYS16" s="449"/>
      <c r="UYT16" s="449"/>
      <c r="UYU16" s="449"/>
      <c r="UYV16" s="449"/>
      <c r="UYW16" s="449"/>
      <c r="UYX16" s="449"/>
      <c r="UYY16" s="449"/>
      <c r="UYZ16" s="449"/>
      <c r="UZA16" s="449"/>
      <c r="UZB16" s="449"/>
      <c r="UZC16" s="449"/>
      <c r="UZD16" s="449"/>
      <c r="UZE16" s="449"/>
      <c r="UZF16" s="449"/>
      <c r="UZG16" s="449"/>
      <c r="UZH16" s="449"/>
      <c r="UZI16" s="449"/>
      <c r="UZJ16" s="449"/>
      <c r="UZK16" s="449"/>
      <c r="UZL16" s="449"/>
      <c r="UZM16" s="449"/>
      <c r="UZN16" s="449"/>
      <c r="UZO16" s="449"/>
      <c r="UZP16" s="449"/>
      <c r="UZQ16" s="449"/>
      <c r="UZR16" s="449"/>
      <c r="UZS16" s="449"/>
      <c r="UZT16" s="449"/>
      <c r="UZU16" s="449"/>
      <c r="UZV16" s="449"/>
      <c r="UZW16" s="449"/>
      <c r="UZX16" s="449"/>
      <c r="UZY16" s="449"/>
      <c r="UZZ16" s="449"/>
      <c r="VAA16" s="449"/>
      <c r="VAB16" s="449"/>
      <c r="VAC16" s="449"/>
      <c r="VAD16" s="449"/>
      <c r="VAE16" s="449"/>
      <c r="VAF16" s="449"/>
      <c r="VAG16" s="449"/>
      <c r="VAH16" s="449"/>
      <c r="VAI16" s="449"/>
      <c r="VAJ16" s="449"/>
      <c r="VAK16" s="449"/>
      <c r="VAL16" s="449"/>
      <c r="VAM16" s="449"/>
      <c r="VAN16" s="449"/>
      <c r="VAO16" s="449"/>
      <c r="VAP16" s="449"/>
      <c r="VAQ16" s="449"/>
      <c r="VAR16" s="449"/>
      <c r="VAS16" s="449"/>
      <c r="VAT16" s="449"/>
      <c r="VAU16" s="449"/>
      <c r="VAV16" s="449"/>
      <c r="VAW16" s="449"/>
      <c r="VAX16" s="449"/>
      <c r="VAY16" s="449"/>
      <c r="VAZ16" s="449"/>
      <c r="VBA16" s="449"/>
      <c r="VBB16" s="449"/>
      <c r="VBC16" s="449"/>
      <c r="VBD16" s="449"/>
      <c r="VBE16" s="449"/>
      <c r="VBF16" s="449"/>
      <c r="VBG16" s="449"/>
      <c r="VBH16" s="449"/>
      <c r="VBI16" s="449"/>
      <c r="VBJ16" s="449"/>
      <c r="VBK16" s="449"/>
      <c r="VBL16" s="449"/>
      <c r="VBM16" s="449"/>
      <c r="VBN16" s="449"/>
      <c r="VBO16" s="449"/>
      <c r="VBP16" s="449"/>
      <c r="VBQ16" s="449"/>
      <c r="VBR16" s="449"/>
      <c r="VBS16" s="449"/>
      <c r="VBT16" s="449"/>
      <c r="VBU16" s="449"/>
      <c r="VBV16" s="449"/>
      <c r="VBW16" s="449"/>
      <c r="VBX16" s="449"/>
      <c r="VBY16" s="449"/>
      <c r="VBZ16" s="449"/>
      <c r="VCA16" s="449"/>
      <c r="VCB16" s="449"/>
      <c r="VCC16" s="449"/>
      <c r="VCD16" s="449"/>
      <c r="VCE16" s="449"/>
      <c r="VCF16" s="449"/>
      <c r="VCG16" s="449"/>
      <c r="VCH16" s="449"/>
      <c r="VCI16" s="449"/>
      <c r="VCJ16" s="449"/>
      <c r="VCK16" s="449"/>
      <c r="VCL16" s="449"/>
      <c r="VCM16" s="449"/>
      <c r="VCN16" s="449"/>
      <c r="VCO16" s="449"/>
      <c r="VCP16" s="449"/>
      <c r="VCQ16" s="449"/>
      <c r="VCR16" s="449"/>
      <c r="VCS16" s="449"/>
      <c r="VCT16" s="449"/>
      <c r="VCU16" s="449"/>
      <c r="VCV16" s="449"/>
      <c r="VCW16" s="449"/>
      <c r="VCX16" s="449"/>
      <c r="VCY16" s="449"/>
      <c r="VCZ16" s="449"/>
      <c r="VDA16" s="449"/>
      <c r="VDB16" s="449"/>
      <c r="VDC16" s="449"/>
      <c r="VDD16" s="449"/>
      <c r="VDE16" s="449"/>
      <c r="VDF16" s="449"/>
      <c r="VDG16" s="449"/>
      <c r="VDH16" s="449"/>
      <c r="VDI16" s="449"/>
      <c r="VDJ16" s="449"/>
      <c r="VDK16" s="449"/>
      <c r="VDL16" s="449"/>
      <c r="VDM16" s="449"/>
      <c r="VDN16" s="449"/>
      <c r="VDO16" s="449"/>
      <c r="VDP16" s="449"/>
      <c r="VDQ16" s="449"/>
      <c r="VDR16" s="449"/>
      <c r="VDS16" s="449"/>
      <c r="VDT16" s="449"/>
      <c r="VDU16" s="449"/>
      <c r="VDV16" s="449"/>
      <c r="VDW16" s="449"/>
      <c r="VDX16" s="449"/>
      <c r="VDY16" s="449"/>
      <c r="VDZ16" s="449"/>
      <c r="VEA16" s="449"/>
      <c r="VEB16" s="449"/>
      <c r="VEC16" s="449"/>
      <c r="VED16" s="449"/>
      <c r="VEE16" s="449"/>
      <c r="VEF16" s="449"/>
      <c r="VEG16" s="449"/>
      <c r="VEH16" s="449"/>
      <c r="VEI16" s="449"/>
      <c r="VEJ16" s="449"/>
      <c r="VEK16" s="449"/>
      <c r="VEL16" s="449"/>
      <c r="VEM16" s="449"/>
      <c r="VEN16" s="449"/>
      <c r="VEO16" s="449"/>
      <c r="VEP16" s="449"/>
      <c r="VEQ16" s="449"/>
      <c r="VER16" s="449"/>
      <c r="VES16" s="449"/>
      <c r="VET16" s="449"/>
      <c r="VEU16" s="449"/>
      <c r="VEV16" s="449"/>
      <c r="VEW16" s="449"/>
      <c r="VEX16" s="449"/>
      <c r="VEY16" s="449"/>
      <c r="VEZ16" s="449"/>
      <c r="VFA16" s="449"/>
      <c r="VFB16" s="449"/>
      <c r="VFC16" s="449"/>
      <c r="VFD16" s="449"/>
      <c r="VFE16" s="449"/>
      <c r="VFF16" s="449"/>
      <c r="VFG16" s="449"/>
      <c r="VFH16" s="449"/>
      <c r="VFI16" s="449"/>
      <c r="VFJ16" s="449"/>
      <c r="VFK16" s="449"/>
      <c r="VFL16" s="449"/>
      <c r="VFM16" s="449"/>
      <c r="VFN16" s="449"/>
      <c r="VFO16" s="449"/>
      <c r="VFP16" s="449"/>
      <c r="VFQ16" s="449"/>
      <c r="VFR16" s="449"/>
      <c r="VFS16" s="449"/>
      <c r="VFT16" s="449"/>
      <c r="VFU16" s="449"/>
      <c r="VFV16" s="449"/>
      <c r="VFW16" s="449"/>
      <c r="VFX16" s="449"/>
      <c r="VFY16" s="449"/>
      <c r="VFZ16" s="449"/>
      <c r="VGA16" s="449"/>
      <c r="VGB16" s="449"/>
      <c r="VGC16" s="449"/>
      <c r="VGD16" s="449"/>
      <c r="VGE16" s="449"/>
      <c r="VGF16" s="449"/>
      <c r="VGG16" s="449"/>
      <c r="VGH16" s="449"/>
      <c r="VGI16" s="449"/>
      <c r="VGJ16" s="449"/>
      <c r="VGK16" s="449"/>
      <c r="VGL16" s="449"/>
      <c r="VGM16" s="449"/>
      <c r="VGN16" s="449"/>
      <c r="VGO16" s="449"/>
      <c r="VGP16" s="449"/>
      <c r="VGQ16" s="449"/>
      <c r="VGR16" s="449"/>
      <c r="VGS16" s="449"/>
      <c r="VGT16" s="449"/>
      <c r="VGU16" s="449"/>
      <c r="VGV16" s="449"/>
      <c r="VGW16" s="449"/>
      <c r="VGX16" s="449"/>
      <c r="VGY16" s="449"/>
      <c r="VGZ16" s="449"/>
      <c r="VHA16" s="449"/>
      <c r="VHB16" s="449"/>
      <c r="VHC16" s="449"/>
      <c r="VHD16" s="449"/>
      <c r="VHE16" s="449"/>
      <c r="VHF16" s="449"/>
      <c r="VHG16" s="449"/>
      <c r="VHH16" s="449"/>
      <c r="VHI16" s="449"/>
      <c r="VHJ16" s="449"/>
      <c r="VHK16" s="449"/>
      <c r="VHL16" s="449"/>
      <c r="VHM16" s="449"/>
      <c r="VHN16" s="449"/>
      <c r="VHO16" s="449"/>
      <c r="VHP16" s="449"/>
      <c r="VHQ16" s="449"/>
      <c r="VHR16" s="449"/>
      <c r="VHS16" s="449"/>
      <c r="VHT16" s="449"/>
      <c r="VHU16" s="449"/>
      <c r="VHV16" s="449"/>
      <c r="VHW16" s="449"/>
      <c r="VHX16" s="449"/>
      <c r="VHY16" s="449"/>
      <c r="VHZ16" s="449"/>
      <c r="VIA16" s="449"/>
      <c r="VIB16" s="449"/>
      <c r="VIC16" s="449"/>
      <c r="VID16" s="449"/>
      <c r="VIE16" s="449"/>
      <c r="VIF16" s="449"/>
      <c r="VIG16" s="449"/>
      <c r="VIH16" s="449"/>
      <c r="VII16" s="449"/>
      <c r="VIJ16" s="449"/>
      <c r="VIK16" s="449"/>
      <c r="VIL16" s="449"/>
      <c r="VIM16" s="449"/>
      <c r="VIN16" s="449"/>
      <c r="VIO16" s="449"/>
      <c r="VIP16" s="449"/>
      <c r="VIQ16" s="449"/>
      <c r="VIR16" s="449"/>
      <c r="VIS16" s="449"/>
      <c r="VIT16" s="449"/>
      <c r="VIU16" s="449"/>
      <c r="VIV16" s="449"/>
      <c r="VIW16" s="449"/>
      <c r="VIX16" s="449"/>
      <c r="VIY16" s="449"/>
      <c r="VIZ16" s="449"/>
      <c r="VJA16" s="449"/>
      <c r="VJB16" s="449"/>
      <c r="VJC16" s="449"/>
      <c r="VJD16" s="449"/>
      <c r="VJE16" s="449"/>
      <c r="VJF16" s="449"/>
      <c r="VJG16" s="449"/>
      <c r="VJH16" s="449"/>
      <c r="VJI16" s="449"/>
      <c r="VJJ16" s="449"/>
      <c r="VJK16" s="449"/>
      <c r="VJL16" s="449"/>
      <c r="VJM16" s="449"/>
      <c r="VJN16" s="449"/>
      <c r="VJO16" s="449"/>
      <c r="VJP16" s="449"/>
      <c r="VJQ16" s="449"/>
      <c r="VJR16" s="449"/>
      <c r="VJS16" s="449"/>
      <c r="VJT16" s="449"/>
      <c r="VJU16" s="449"/>
      <c r="VJV16" s="449"/>
      <c r="VJW16" s="449"/>
      <c r="VJX16" s="449"/>
      <c r="VJY16" s="449"/>
      <c r="VJZ16" s="449"/>
      <c r="VKA16" s="449"/>
      <c r="VKB16" s="449"/>
      <c r="VKC16" s="449"/>
      <c r="VKD16" s="449"/>
      <c r="VKE16" s="449"/>
      <c r="VKF16" s="449"/>
      <c r="VKG16" s="449"/>
      <c r="VKH16" s="449"/>
      <c r="VKI16" s="449"/>
      <c r="VKJ16" s="449"/>
      <c r="VKK16" s="449"/>
      <c r="VKL16" s="449"/>
      <c r="VKM16" s="449"/>
      <c r="VKN16" s="449"/>
      <c r="VKO16" s="449"/>
      <c r="VKP16" s="449"/>
      <c r="VKQ16" s="449"/>
      <c r="VKR16" s="449"/>
      <c r="VKS16" s="449"/>
      <c r="VKT16" s="449"/>
      <c r="VKU16" s="449"/>
      <c r="VKV16" s="449"/>
      <c r="VKW16" s="449"/>
      <c r="VKX16" s="449"/>
      <c r="VKY16" s="449"/>
      <c r="VKZ16" s="449"/>
      <c r="VLA16" s="449"/>
      <c r="VLB16" s="449"/>
      <c r="VLC16" s="449"/>
      <c r="VLD16" s="449"/>
      <c r="VLE16" s="449"/>
      <c r="VLF16" s="449"/>
      <c r="VLG16" s="449"/>
      <c r="VLH16" s="449"/>
      <c r="VLI16" s="449"/>
      <c r="VLJ16" s="449"/>
      <c r="VLK16" s="449"/>
      <c r="VLL16" s="449"/>
      <c r="VLM16" s="449"/>
      <c r="VLN16" s="449"/>
      <c r="VLO16" s="449"/>
      <c r="VLP16" s="449"/>
      <c r="VLQ16" s="449"/>
      <c r="VLR16" s="449"/>
      <c r="VLS16" s="449"/>
      <c r="VLT16" s="449"/>
      <c r="VLU16" s="449"/>
      <c r="VLV16" s="449"/>
      <c r="VLW16" s="449"/>
      <c r="VLX16" s="449"/>
      <c r="VLY16" s="449"/>
      <c r="VLZ16" s="449"/>
      <c r="VMA16" s="449"/>
      <c r="VMB16" s="449"/>
      <c r="VMC16" s="449"/>
      <c r="VMD16" s="449"/>
      <c r="VME16" s="449"/>
      <c r="VMF16" s="449"/>
      <c r="VMG16" s="449"/>
      <c r="VMH16" s="449"/>
      <c r="VMI16" s="449"/>
      <c r="VMJ16" s="449"/>
      <c r="VMK16" s="449"/>
      <c r="VML16" s="449"/>
      <c r="VMM16" s="449"/>
      <c r="VMN16" s="449"/>
      <c r="VMO16" s="449"/>
      <c r="VMP16" s="449"/>
      <c r="VMQ16" s="449"/>
      <c r="VMR16" s="449"/>
      <c r="VMS16" s="449"/>
      <c r="VMT16" s="449"/>
      <c r="VMU16" s="449"/>
      <c r="VMV16" s="449"/>
      <c r="VMW16" s="449"/>
      <c r="VMX16" s="449"/>
      <c r="VMY16" s="449"/>
      <c r="VMZ16" s="449"/>
      <c r="VNA16" s="449"/>
      <c r="VNB16" s="449"/>
      <c r="VNC16" s="449"/>
      <c r="VND16" s="449"/>
      <c r="VNE16" s="449"/>
      <c r="VNF16" s="449"/>
      <c r="VNG16" s="449"/>
      <c r="VNH16" s="449"/>
      <c r="VNI16" s="449"/>
      <c r="VNJ16" s="449"/>
      <c r="VNK16" s="449"/>
      <c r="VNL16" s="449"/>
      <c r="VNM16" s="449"/>
      <c r="VNN16" s="449"/>
      <c r="VNO16" s="449"/>
      <c r="VNP16" s="449"/>
      <c r="VNQ16" s="449"/>
      <c r="VNR16" s="449"/>
      <c r="VNS16" s="449"/>
      <c r="VNT16" s="449"/>
      <c r="VNU16" s="449"/>
      <c r="VNV16" s="449"/>
      <c r="VNW16" s="449"/>
      <c r="VNX16" s="449"/>
      <c r="VNY16" s="449"/>
      <c r="VNZ16" s="449"/>
      <c r="VOA16" s="449"/>
      <c r="VOB16" s="449"/>
      <c r="VOC16" s="449"/>
      <c r="VOD16" s="449"/>
      <c r="VOE16" s="449"/>
      <c r="VOF16" s="449"/>
      <c r="VOG16" s="449"/>
      <c r="VOH16" s="449"/>
      <c r="VOI16" s="449"/>
      <c r="VOJ16" s="449"/>
      <c r="VOK16" s="449"/>
      <c r="VOL16" s="449"/>
      <c r="VOM16" s="449"/>
      <c r="VON16" s="449"/>
      <c r="VOO16" s="449"/>
      <c r="VOP16" s="449"/>
      <c r="VOQ16" s="449"/>
      <c r="VOR16" s="449"/>
      <c r="VOS16" s="449"/>
      <c r="VOT16" s="449"/>
      <c r="VOU16" s="449"/>
      <c r="VOV16" s="449"/>
      <c r="VOW16" s="449"/>
      <c r="VOX16" s="449"/>
      <c r="VOY16" s="449"/>
      <c r="VOZ16" s="449"/>
      <c r="VPA16" s="449"/>
      <c r="VPB16" s="449"/>
      <c r="VPC16" s="449"/>
      <c r="VPD16" s="449"/>
      <c r="VPE16" s="449"/>
      <c r="VPF16" s="449"/>
      <c r="VPG16" s="449"/>
      <c r="VPH16" s="449"/>
      <c r="VPI16" s="449"/>
      <c r="VPJ16" s="449"/>
      <c r="VPK16" s="449"/>
      <c r="VPL16" s="449"/>
      <c r="VPM16" s="449"/>
      <c r="VPN16" s="449"/>
      <c r="VPO16" s="449"/>
      <c r="VPP16" s="449"/>
      <c r="VPQ16" s="449"/>
      <c r="VPR16" s="449"/>
      <c r="VPS16" s="449"/>
      <c r="VPT16" s="449"/>
      <c r="VPU16" s="449"/>
      <c r="VPV16" s="449"/>
      <c r="VPW16" s="449"/>
      <c r="VPX16" s="449"/>
      <c r="VPY16" s="449"/>
      <c r="VPZ16" s="449"/>
      <c r="VQA16" s="449"/>
      <c r="VQB16" s="449"/>
      <c r="VQC16" s="449"/>
      <c r="VQD16" s="449"/>
      <c r="VQE16" s="449"/>
      <c r="VQF16" s="449"/>
      <c r="VQG16" s="449"/>
      <c r="VQH16" s="449"/>
      <c r="VQI16" s="449"/>
      <c r="VQJ16" s="449"/>
      <c r="VQK16" s="449"/>
      <c r="VQL16" s="449"/>
      <c r="VQM16" s="449"/>
      <c r="VQN16" s="449"/>
      <c r="VQO16" s="449"/>
      <c r="VQP16" s="449"/>
      <c r="VQQ16" s="449"/>
      <c r="VQR16" s="449"/>
      <c r="VQS16" s="449"/>
      <c r="VQT16" s="449"/>
      <c r="VQU16" s="449"/>
      <c r="VQV16" s="449"/>
      <c r="VQW16" s="449"/>
      <c r="VQX16" s="449"/>
      <c r="VQY16" s="449"/>
      <c r="VQZ16" s="449"/>
      <c r="VRA16" s="449"/>
      <c r="VRB16" s="449"/>
      <c r="VRC16" s="449"/>
      <c r="VRD16" s="449"/>
      <c r="VRE16" s="449"/>
      <c r="VRF16" s="449"/>
      <c r="VRG16" s="449"/>
      <c r="VRH16" s="449"/>
      <c r="VRI16" s="449"/>
      <c r="VRJ16" s="449"/>
      <c r="VRK16" s="449"/>
      <c r="VRL16" s="449"/>
      <c r="VRM16" s="449"/>
      <c r="VRN16" s="449"/>
      <c r="VRO16" s="449"/>
      <c r="VRP16" s="449"/>
      <c r="VRQ16" s="449"/>
      <c r="VRR16" s="449"/>
      <c r="VRS16" s="449"/>
      <c r="VRT16" s="449"/>
      <c r="VRU16" s="449"/>
      <c r="VRV16" s="449"/>
      <c r="VRW16" s="449"/>
      <c r="VRX16" s="449"/>
      <c r="VRY16" s="449"/>
      <c r="VRZ16" s="449"/>
      <c r="VSA16" s="449"/>
      <c r="VSB16" s="449"/>
      <c r="VSC16" s="449"/>
      <c r="VSD16" s="449"/>
      <c r="VSE16" s="449"/>
      <c r="VSF16" s="449"/>
      <c r="VSG16" s="449"/>
      <c r="VSH16" s="449"/>
      <c r="VSI16" s="449"/>
      <c r="VSJ16" s="449"/>
      <c r="VSK16" s="449"/>
      <c r="VSL16" s="449"/>
      <c r="VSM16" s="449"/>
      <c r="VSN16" s="449"/>
      <c r="VSO16" s="449"/>
      <c r="VSP16" s="449"/>
      <c r="VSQ16" s="449"/>
      <c r="VSR16" s="449"/>
      <c r="VSS16" s="449"/>
      <c r="VST16" s="449"/>
      <c r="VSU16" s="449"/>
      <c r="VSV16" s="449"/>
      <c r="VSW16" s="449"/>
      <c r="VSX16" s="449"/>
      <c r="VSY16" s="449"/>
      <c r="VSZ16" s="449"/>
      <c r="VTA16" s="449"/>
      <c r="VTB16" s="449"/>
      <c r="VTC16" s="449"/>
      <c r="VTD16" s="449"/>
      <c r="VTE16" s="449"/>
      <c r="VTF16" s="449"/>
      <c r="VTG16" s="449"/>
      <c r="VTH16" s="449"/>
      <c r="VTI16" s="449"/>
      <c r="VTJ16" s="449"/>
      <c r="VTK16" s="449"/>
      <c r="VTL16" s="449"/>
      <c r="VTM16" s="449"/>
      <c r="VTN16" s="449"/>
      <c r="VTO16" s="449"/>
      <c r="VTP16" s="449"/>
      <c r="VTQ16" s="449"/>
      <c r="VTR16" s="449"/>
      <c r="VTS16" s="449"/>
      <c r="VTT16" s="449"/>
      <c r="VTU16" s="449"/>
      <c r="VTV16" s="449"/>
      <c r="VTW16" s="449"/>
      <c r="VTX16" s="449"/>
      <c r="VTY16" s="449"/>
      <c r="VTZ16" s="449"/>
      <c r="VUA16" s="449"/>
      <c r="VUB16" s="449"/>
      <c r="VUC16" s="449"/>
      <c r="VUD16" s="449"/>
      <c r="VUE16" s="449"/>
      <c r="VUF16" s="449"/>
      <c r="VUG16" s="449"/>
      <c r="VUH16" s="449"/>
      <c r="VUI16" s="449"/>
      <c r="VUJ16" s="449"/>
      <c r="VUK16" s="449"/>
      <c r="VUL16" s="449"/>
      <c r="VUM16" s="449"/>
      <c r="VUN16" s="449"/>
      <c r="VUO16" s="449"/>
      <c r="VUP16" s="449"/>
      <c r="VUQ16" s="449"/>
      <c r="VUR16" s="449"/>
      <c r="VUS16" s="449"/>
      <c r="VUT16" s="449"/>
      <c r="VUU16" s="449"/>
      <c r="VUV16" s="449"/>
      <c r="VUW16" s="449"/>
      <c r="VUX16" s="449"/>
      <c r="VUY16" s="449"/>
      <c r="VUZ16" s="449"/>
      <c r="VVA16" s="449"/>
      <c r="VVB16" s="449"/>
      <c r="VVC16" s="449"/>
      <c r="VVD16" s="449"/>
      <c r="VVE16" s="449"/>
      <c r="VVF16" s="449"/>
      <c r="VVG16" s="449"/>
      <c r="VVH16" s="449"/>
      <c r="VVI16" s="449"/>
      <c r="VVJ16" s="449"/>
      <c r="VVK16" s="449"/>
      <c r="VVL16" s="449"/>
      <c r="VVM16" s="449"/>
      <c r="VVN16" s="449"/>
      <c r="VVO16" s="449"/>
      <c r="VVP16" s="449"/>
      <c r="VVQ16" s="449"/>
      <c r="VVR16" s="449"/>
      <c r="VVS16" s="449"/>
      <c r="VVT16" s="449"/>
      <c r="VVU16" s="449"/>
      <c r="VVV16" s="449"/>
      <c r="VVW16" s="449"/>
      <c r="VVX16" s="449"/>
      <c r="VVY16" s="449"/>
      <c r="VVZ16" s="449"/>
      <c r="VWA16" s="449"/>
      <c r="VWB16" s="449"/>
      <c r="VWC16" s="449"/>
      <c r="VWD16" s="449"/>
      <c r="VWE16" s="449"/>
      <c r="VWF16" s="449"/>
      <c r="VWG16" s="449"/>
      <c r="VWH16" s="449"/>
      <c r="VWI16" s="449"/>
      <c r="VWJ16" s="449"/>
      <c r="VWK16" s="449"/>
      <c r="VWL16" s="449"/>
      <c r="VWM16" s="449"/>
      <c r="VWN16" s="449"/>
      <c r="VWO16" s="449"/>
      <c r="VWP16" s="449"/>
      <c r="VWQ16" s="449"/>
      <c r="VWR16" s="449"/>
      <c r="VWS16" s="449"/>
      <c r="VWT16" s="449"/>
      <c r="VWU16" s="449"/>
      <c r="VWV16" s="449"/>
      <c r="VWW16" s="449"/>
      <c r="VWX16" s="449"/>
      <c r="VWY16" s="449"/>
      <c r="VWZ16" s="449"/>
      <c r="VXA16" s="449"/>
      <c r="VXB16" s="449"/>
      <c r="VXC16" s="449"/>
      <c r="VXD16" s="449"/>
      <c r="VXE16" s="449"/>
      <c r="VXF16" s="449"/>
      <c r="VXG16" s="449"/>
      <c r="VXH16" s="449"/>
      <c r="VXI16" s="449"/>
      <c r="VXJ16" s="449"/>
      <c r="VXK16" s="449"/>
      <c r="VXL16" s="449"/>
      <c r="VXM16" s="449"/>
      <c r="VXN16" s="449"/>
      <c r="VXO16" s="449"/>
      <c r="VXP16" s="449"/>
      <c r="VXQ16" s="449"/>
      <c r="VXR16" s="449"/>
      <c r="VXS16" s="449"/>
      <c r="VXT16" s="449"/>
      <c r="VXU16" s="449"/>
      <c r="VXV16" s="449"/>
      <c r="VXW16" s="449"/>
      <c r="VXX16" s="449"/>
      <c r="VXY16" s="449"/>
      <c r="VXZ16" s="449"/>
      <c r="VYA16" s="449"/>
      <c r="VYB16" s="449"/>
      <c r="VYC16" s="449"/>
      <c r="VYD16" s="449"/>
      <c r="VYE16" s="449"/>
      <c r="VYF16" s="449"/>
      <c r="VYG16" s="449"/>
      <c r="VYH16" s="449"/>
      <c r="VYI16" s="449"/>
      <c r="VYJ16" s="449"/>
      <c r="VYK16" s="449"/>
      <c r="VYL16" s="449"/>
      <c r="VYM16" s="449"/>
      <c r="VYN16" s="449"/>
      <c r="VYO16" s="449"/>
      <c r="VYP16" s="449"/>
      <c r="VYQ16" s="449"/>
      <c r="VYR16" s="449"/>
      <c r="VYS16" s="449"/>
      <c r="VYT16" s="449"/>
      <c r="VYU16" s="449"/>
      <c r="VYV16" s="449"/>
      <c r="VYW16" s="449"/>
      <c r="VYX16" s="449"/>
      <c r="VYY16" s="449"/>
      <c r="VYZ16" s="449"/>
      <c r="VZA16" s="449"/>
      <c r="VZB16" s="449"/>
      <c r="VZC16" s="449"/>
      <c r="VZD16" s="449"/>
      <c r="VZE16" s="449"/>
      <c r="VZF16" s="449"/>
      <c r="VZG16" s="449"/>
      <c r="VZH16" s="449"/>
      <c r="VZI16" s="449"/>
      <c r="VZJ16" s="449"/>
      <c r="VZK16" s="449"/>
      <c r="VZL16" s="449"/>
      <c r="VZM16" s="449"/>
      <c r="VZN16" s="449"/>
      <c r="VZO16" s="449"/>
      <c r="VZP16" s="449"/>
      <c r="VZQ16" s="449"/>
      <c r="VZR16" s="449"/>
      <c r="VZS16" s="449"/>
      <c r="VZT16" s="449"/>
      <c r="VZU16" s="449"/>
      <c r="VZV16" s="449"/>
      <c r="VZW16" s="449"/>
      <c r="VZX16" s="449"/>
      <c r="VZY16" s="449"/>
      <c r="VZZ16" s="449"/>
      <c r="WAA16" s="449"/>
      <c r="WAB16" s="449"/>
      <c r="WAC16" s="449"/>
      <c r="WAD16" s="449"/>
      <c r="WAE16" s="449"/>
      <c r="WAF16" s="449"/>
      <c r="WAG16" s="449"/>
      <c r="WAH16" s="449"/>
      <c r="WAI16" s="449"/>
      <c r="WAJ16" s="449"/>
      <c r="WAK16" s="449"/>
      <c r="WAL16" s="449"/>
      <c r="WAM16" s="449"/>
      <c r="WAN16" s="449"/>
      <c r="WAO16" s="449"/>
      <c r="WAP16" s="449"/>
      <c r="WAQ16" s="449"/>
      <c r="WAR16" s="449"/>
      <c r="WAS16" s="449"/>
      <c r="WAT16" s="449"/>
      <c r="WAU16" s="449"/>
      <c r="WAV16" s="449"/>
      <c r="WAW16" s="449"/>
      <c r="WAX16" s="449"/>
      <c r="WAY16" s="449"/>
      <c r="WAZ16" s="449"/>
      <c r="WBA16" s="449"/>
      <c r="WBB16" s="449"/>
      <c r="WBC16" s="449"/>
      <c r="WBD16" s="449"/>
      <c r="WBE16" s="449"/>
      <c r="WBF16" s="449"/>
      <c r="WBG16" s="449"/>
      <c r="WBH16" s="449"/>
      <c r="WBI16" s="449"/>
      <c r="WBJ16" s="449"/>
      <c r="WBK16" s="449"/>
      <c r="WBL16" s="449"/>
      <c r="WBM16" s="449"/>
      <c r="WBN16" s="449"/>
      <c r="WBO16" s="449"/>
      <c r="WBP16" s="449"/>
      <c r="WBQ16" s="449"/>
      <c r="WBR16" s="449"/>
      <c r="WBS16" s="449"/>
      <c r="WBT16" s="449"/>
      <c r="WBU16" s="449"/>
      <c r="WBV16" s="449"/>
      <c r="WBW16" s="449"/>
      <c r="WBX16" s="449"/>
      <c r="WBY16" s="449"/>
      <c r="WBZ16" s="449"/>
      <c r="WCA16" s="449"/>
      <c r="WCB16" s="449"/>
      <c r="WCC16" s="449"/>
      <c r="WCD16" s="449"/>
      <c r="WCE16" s="449"/>
      <c r="WCF16" s="449"/>
      <c r="WCG16" s="449"/>
      <c r="WCH16" s="449"/>
      <c r="WCI16" s="449"/>
      <c r="WCJ16" s="449"/>
      <c r="WCK16" s="449"/>
      <c r="WCL16" s="449"/>
      <c r="WCM16" s="449"/>
      <c r="WCN16" s="449"/>
      <c r="WCO16" s="449"/>
      <c r="WCP16" s="449"/>
      <c r="WCQ16" s="449"/>
      <c r="WCR16" s="449"/>
      <c r="WCS16" s="449"/>
      <c r="WCT16" s="449"/>
      <c r="WCU16" s="449"/>
      <c r="WCV16" s="449"/>
      <c r="WCW16" s="449"/>
      <c r="WCX16" s="449"/>
      <c r="WCY16" s="449"/>
      <c r="WCZ16" s="449"/>
      <c r="WDA16" s="449"/>
      <c r="WDB16" s="449"/>
      <c r="WDC16" s="449"/>
      <c r="WDD16" s="449"/>
      <c r="WDE16" s="449"/>
      <c r="WDF16" s="449"/>
      <c r="WDG16" s="449"/>
      <c r="WDH16" s="449"/>
      <c r="WDI16" s="449"/>
      <c r="WDJ16" s="449"/>
      <c r="WDK16" s="449"/>
      <c r="WDL16" s="449"/>
      <c r="WDM16" s="449"/>
      <c r="WDN16" s="449"/>
      <c r="WDO16" s="449"/>
      <c r="WDP16" s="449"/>
      <c r="WDQ16" s="449"/>
      <c r="WDR16" s="449"/>
      <c r="WDS16" s="449"/>
      <c r="WDT16" s="449"/>
      <c r="WDU16" s="449"/>
      <c r="WDV16" s="449"/>
      <c r="WDW16" s="449"/>
      <c r="WDX16" s="449"/>
      <c r="WDY16" s="449"/>
      <c r="WDZ16" s="449"/>
      <c r="WEA16" s="449"/>
      <c r="WEB16" s="449"/>
      <c r="WEC16" s="449"/>
      <c r="WED16" s="449"/>
      <c r="WEE16" s="449"/>
      <c r="WEF16" s="449"/>
      <c r="WEG16" s="449"/>
      <c r="WEH16" s="449"/>
      <c r="WEI16" s="449"/>
      <c r="WEJ16" s="449"/>
      <c r="WEK16" s="449"/>
      <c r="WEL16" s="449"/>
      <c r="WEM16" s="449"/>
      <c r="WEN16" s="449"/>
      <c r="WEO16" s="449"/>
      <c r="WEP16" s="449"/>
      <c r="WEQ16" s="449"/>
      <c r="WER16" s="449"/>
      <c r="WES16" s="449"/>
      <c r="WET16" s="449"/>
      <c r="WEU16" s="449"/>
      <c r="WEV16" s="449"/>
      <c r="WEW16" s="449"/>
      <c r="WEX16" s="449"/>
      <c r="WEY16" s="449"/>
      <c r="WEZ16" s="449"/>
      <c r="WFA16" s="449"/>
      <c r="WFB16" s="449"/>
      <c r="WFC16" s="449"/>
      <c r="WFD16" s="449"/>
      <c r="WFE16" s="449"/>
      <c r="WFF16" s="449"/>
      <c r="WFG16" s="449"/>
      <c r="WFH16" s="449"/>
      <c r="WFI16" s="449"/>
      <c r="WFJ16" s="449"/>
      <c r="WFK16" s="449"/>
      <c r="WFL16" s="449"/>
      <c r="WFM16" s="449"/>
      <c r="WFN16" s="449"/>
      <c r="WFO16" s="449"/>
      <c r="WFP16" s="449"/>
      <c r="WFQ16" s="449"/>
      <c r="WFR16" s="449"/>
      <c r="WFS16" s="449"/>
      <c r="WFT16" s="449"/>
      <c r="WFU16" s="449"/>
      <c r="WFV16" s="449"/>
      <c r="WFW16" s="449"/>
      <c r="WFX16" s="449"/>
      <c r="WFY16" s="449"/>
      <c r="WFZ16" s="449"/>
      <c r="WGA16" s="449"/>
      <c r="WGB16" s="449"/>
      <c r="WGC16" s="449"/>
      <c r="WGD16" s="449"/>
      <c r="WGE16" s="449"/>
      <c r="WGF16" s="449"/>
      <c r="WGG16" s="449"/>
      <c r="WGH16" s="449"/>
      <c r="WGI16" s="449"/>
      <c r="WGJ16" s="449"/>
      <c r="WGK16" s="449"/>
      <c r="WGL16" s="449"/>
      <c r="WGM16" s="449"/>
      <c r="WGN16" s="449"/>
      <c r="WGO16" s="449"/>
      <c r="WGP16" s="449"/>
      <c r="WGQ16" s="449"/>
      <c r="WGR16" s="449"/>
      <c r="WGS16" s="449"/>
      <c r="WGT16" s="449"/>
      <c r="WGU16" s="449"/>
      <c r="WGV16" s="449"/>
      <c r="WGW16" s="449"/>
      <c r="WGX16" s="449"/>
      <c r="WGY16" s="449"/>
      <c r="WGZ16" s="449"/>
      <c r="WHA16" s="449"/>
      <c r="WHB16" s="449"/>
      <c r="WHC16" s="449"/>
      <c r="WHD16" s="449"/>
      <c r="WHE16" s="449"/>
      <c r="WHF16" s="449"/>
      <c r="WHG16" s="449"/>
      <c r="WHH16" s="449"/>
      <c r="WHI16" s="449"/>
      <c r="WHJ16" s="449"/>
      <c r="WHK16" s="449"/>
      <c r="WHL16" s="449"/>
      <c r="WHM16" s="449"/>
      <c r="WHN16" s="449"/>
      <c r="WHO16" s="449"/>
      <c r="WHP16" s="449"/>
      <c r="WHQ16" s="449"/>
      <c r="WHR16" s="449"/>
      <c r="WHS16" s="449"/>
      <c r="WHT16" s="449"/>
      <c r="WHU16" s="449"/>
      <c r="WHV16" s="449"/>
      <c r="WHW16" s="449"/>
      <c r="WHX16" s="449"/>
      <c r="WHY16" s="449"/>
      <c r="WHZ16" s="449"/>
      <c r="WIA16" s="449"/>
      <c r="WIB16" s="449"/>
      <c r="WIC16" s="449"/>
      <c r="WID16" s="449"/>
      <c r="WIE16" s="449"/>
      <c r="WIF16" s="449"/>
      <c r="WIG16" s="449"/>
      <c r="WIH16" s="449"/>
      <c r="WII16" s="449"/>
      <c r="WIJ16" s="449"/>
      <c r="WIK16" s="449"/>
      <c r="WIL16" s="449"/>
      <c r="WIM16" s="449"/>
      <c r="WIN16" s="449"/>
      <c r="WIO16" s="449"/>
      <c r="WIP16" s="449"/>
      <c r="WIQ16" s="449"/>
      <c r="WIR16" s="449"/>
      <c r="WIS16" s="449"/>
      <c r="WIT16" s="449"/>
      <c r="WIU16" s="449"/>
      <c r="WIV16" s="449"/>
      <c r="WIW16" s="449"/>
      <c r="WIX16" s="449"/>
      <c r="WIY16" s="449"/>
      <c r="WIZ16" s="449"/>
      <c r="WJA16" s="449"/>
      <c r="WJB16" s="449"/>
      <c r="WJC16" s="449"/>
      <c r="WJD16" s="449"/>
      <c r="WJE16" s="449"/>
      <c r="WJF16" s="449"/>
      <c r="WJG16" s="449"/>
      <c r="WJH16" s="449"/>
      <c r="WJI16" s="449"/>
      <c r="WJJ16" s="449"/>
      <c r="WJK16" s="449"/>
      <c r="WJL16" s="449"/>
      <c r="WJM16" s="449"/>
      <c r="WJN16" s="449"/>
      <c r="WJO16" s="449"/>
      <c r="WJP16" s="449"/>
      <c r="WJQ16" s="449"/>
      <c r="WJR16" s="449"/>
      <c r="WJS16" s="449"/>
      <c r="WJT16" s="449"/>
      <c r="WJU16" s="449"/>
      <c r="WJV16" s="449"/>
      <c r="WJW16" s="449"/>
      <c r="WJX16" s="449"/>
      <c r="WJY16" s="449"/>
      <c r="WJZ16" s="449"/>
      <c r="WKA16" s="449"/>
      <c r="WKB16" s="449"/>
      <c r="WKC16" s="449"/>
      <c r="WKD16" s="449"/>
      <c r="WKE16" s="449"/>
      <c r="WKF16" s="449"/>
      <c r="WKG16" s="449"/>
      <c r="WKH16" s="449"/>
      <c r="WKI16" s="449"/>
      <c r="WKJ16" s="449"/>
      <c r="WKK16" s="449"/>
      <c r="WKL16" s="449"/>
      <c r="WKM16" s="449"/>
      <c r="WKN16" s="449"/>
      <c r="WKO16" s="449"/>
      <c r="WKP16" s="449"/>
      <c r="WKQ16" s="449"/>
      <c r="WKR16" s="449"/>
      <c r="WKS16" s="449"/>
      <c r="WKT16" s="449"/>
      <c r="WKU16" s="449"/>
      <c r="WKV16" s="449"/>
      <c r="WKW16" s="449"/>
      <c r="WKX16" s="449"/>
      <c r="WKY16" s="449"/>
      <c r="WKZ16" s="449"/>
      <c r="WLA16" s="449"/>
      <c r="WLB16" s="449"/>
      <c r="WLC16" s="449"/>
      <c r="WLD16" s="449"/>
      <c r="WLE16" s="449"/>
      <c r="WLF16" s="449"/>
      <c r="WLG16" s="449"/>
      <c r="WLH16" s="449"/>
      <c r="WLI16" s="449"/>
      <c r="WLJ16" s="449"/>
      <c r="WLK16" s="449"/>
      <c r="WLL16" s="449"/>
      <c r="WLM16" s="449"/>
      <c r="WLN16" s="449"/>
      <c r="WLO16" s="449"/>
      <c r="WLP16" s="449"/>
      <c r="WLQ16" s="449"/>
      <c r="WLR16" s="449"/>
      <c r="WLS16" s="449"/>
      <c r="WLT16" s="449"/>
      <c r="WLU16" s="449"/>
      <c r="WLV16" s="449"/>
      <c r="WLW16" s="449"/>
      <c r="WLX16" s="449"/>
      <c r="WLY16" s="449"/>
      <c r="WLZ16" s="449"/>
      <c r="WMA16" s="449"/>
      <c r="WMB16" s="449"/>
      <c r="WMC16" s="449"/>
      <c r="WMD16" s="449"/>
      <c r="WME16" s="449"/>
      <c r="WMF16" s="449"/>
      <c r="WMG16" s="449"/>
      <c r="WMH16" s="449"/>
      <c r="WMI16" s="449"/>
      <c r="WMJ16" s="449"/>
      <c r="WMK16" s="449"/>
      <c r="WML16" s="449"/>
      <c r="WMM16" s="449"/>
      <c r="WMN16" s="449"/>
      <c r="WMO16" s="449"/>
      <c r="WMP16" s="449"/>
      <c r="WMQ16" s="449"/>
      <c r="WMR16" s="449"/>
      <c r="WMS16" s="449"/>
      <c r="WMT16" s="449"/>
      <c r="WMU16" s="449"/>
      <c r="WMV16" s="449"/>
      <c r="WMW16" s="449"/>
      <c r="WMX16" s="449"/>
      <c r="WMY16" s="449"/>
      <c r="WMZ16" s="449"/>
      <c r="WNA16" s="449"/>
      <c r="WNB16" s="449"/>
      <c r="WNC16" s="449"/>
      <c r="WND16" s="449"/>
      <c r="WNE16" s="449"/>
      <c r="WNF16" s="449"/>
      <c r="WNG16" s="449"/>
      <c r="WNH16" s="449"/>
      <c r="WNI16" s="449"/>
      <c r="WNJ16" s="449"/>
      <c r="WNK16" s="449"/>
      <c r="WNL16" s="449"/>
      <c r="WNM16" s="449"/>
      <c r="WNN16" s="449"/>
      <c r="WNO16" s="449"/>
      <c r="WNP16" s="449"/>
      <c r="WNQ16" s="449"/>
      <c r="WNR16" s="449"/>
      <c r="WNS16" s="449"/>
      <c r="WNT16" s="449"/>
      <c r="WNU16" s="449"/>
      <c r="WNV16" s="449"/>
      <c r="WNW16" s="449"/>
      <c r="WNX16" s="449"/>
      <c r="WNY16" s="449"/>
      <c r="WNZ16" s="449"/>
      <c r="WOA16" s="449"/>
      <c r="WOB16" s="449"/>
      <c r="WOC16" s="449"/>
      <c r="WOD16" s="449"/>
      <c r="WOE16" s="449"/>
      <c r="WOF16" s="449"/>
      <c r="WOG16" s="449"/>
      <c r="WOH16" s="449"/>
      <c r="WOI16" s="449"/>
      <c r="WOJ16" s="449"/>
      <c r="WOK16" s="449"/>
      <c r="WOL16" s="449"/>
      <c r="WOM16" s="449"/>
      <c r="WON16" s="449"/>
      <c r="WOO16" s="449"/>
      <c r="WOP16" s="449"/>
      <c r="WOQ16" s="449"/>
      <c r="WOR16" s="449"/>
      <c r="WOS16" s="449"/>
      <c r="WOT16" s="449"/>
      <c r="WOU16" s="449"/>
      <c r="WOV16" s="449"/>
      <c r="WOW16" s="449"/>
      <c r="WOX16" s="449"/>
      <c r="WOY16" s="449"/>
      <c r="WOZ16" s="449"/>
      <c r="WPA16" s="449"/>
      <c r="WPB16" s="449"/>
      <c r="WPC16" s="449"/>
      <c r="WPD16" s="449"/>
      <c r="WPE16" s="449"/>
      <c r="WPF16" s="449"/>
      <c r="WPG16" s="449"/>
      <c r="WPH16" s="449"/>
      <c r="WPI16" s="449"/>
      <c r="WPJ16" s="449"/>
      <c r="WPK16" s="449"/>
      <c r="WPL16" s="449"/>
      <c r="WPM16" s="449"/>
      <c r="WPN16" s="449"/>
      <c r="WPO16" s="449"/>
      <c r="WPP16" s="449"/>
      <c r="WPQ16" s="449"/>
      <c r="WPR16" s="449"/>
      <c r="WPS16" s="449"/>
      <c r="WPT16" s="449"/>
      <c r="WPU16" s="449"/>
      <c r="WPV16" s="449"/>
      <c r="WPW16" s="449"/>
      <c r="WPX16" s="449"/>
      <c r="WPY16" s="449"/>
      <c r="WPZ16" s="449"/>
      <c r="WQA16" s="449"/>
      <c r="WQB16" s="449"/>
      <c r="WQC16" s="449"/>
      <c r="WQD16" s="449"/>
      <c r="WQE16" s="449"/>
      <c r="WQF16" s="449"/>
      <c r="WQG16" s="449"/>
      <c r="WQH16" s="449"/>
      <c r="WQI16" s="449"/>
      <c r="WQJ16" s="449"/>
      <c r="WQK16" s="449"/>
      <c r="WQL16" s="449"/>
      <c r="WQM16" s="449"/>
      <c r="WQN16" s="449"/>
      <c r="WQO16" s="449"/>
      <c r="WQP16" s="449"/>
      <c r="WQQ16" s="449"/>
      <c r="WQR16" s="449"/>
      <c r="WQS16" s="449"/>
      <c r="WQT16" s="449"/>
      <c r="WQU16" s="449"/>
      <c r="WQV16" s="449"/>
      <c r="WQW16" s="449"/>
      <c r="WQX16" s="449"/>
      <c r="WQY16" s="449"/>
      <c r="WQZ16" s="449"/>
      <c r="WRA16" s="449"/>
      <c r="WRB16" s="449"/>
      <c r="WRC16" s="449"/>
      <c r="WRD16" s="449"/>
      <c r="WRE16" s="449"/>
      <c r="WRF16" s="449"/>
      <c r="WRG16" s="449"/>
      <c r="WRH16" s="449"/>
      <c r="WRI16" s="449"/>
      <c r="WRJ16" s="449"/>
      <c r="WRK16" s="449"/>
      <c r="WRL16" s="449"/>
      <c r="WRM16" s="449"/>
      <c r="WRN16" s="449"/>
      <c r="WRO16" s="449"/>
      <c r="WRP16" s="449"/>
      <c r="WRQ16" s="449"/>
      <c r="WRR16" s="449"/>
      <c r="WRS16" s="449"/>
      <c r="WRT16" s="449"/>
      <c r="WRU16" s="449"/>
      <c r="WRV16" s="449"/>
      <c r="WRW16" s="449"/>
      <c r="WRX16" s="449"/>
      <c r="WRY16" s="449"/>
      <c r="WRZ16" s="449"/>
      <c r="WSA16" s="449"/>
      <c r="WSB16" s="449"/>
      <c r="WSC16" s="449"/>
      <c r="WSD16" s="449"/>
      <c r="WSE16" s="449"/>
      <c r="WSF16" s="449"/>
      <c r="WSG16" s="449"/>
      <c r="WSH16" s="449"/>
      <c r="WSI16" s="449"/>
      <c r="WSJ16" s="449"/>
      <c r="WSK16" s="449"/>
      <c r="WSL16" s="449"/>
      <c r="WSM16" s="449"/>
      <c r="WSN16" s="449"/>
      <c r="WSO16" s="449"/>
      <c r="WSP16" s="449"/>
      <c r="WSQ16" s="449"/>
      <c r="WSR16" s="449"/>
      <c r="WSS16" s="449"/>
      <c r="WST16" s="449"/>
      <c r="WSU16" s="449"/>
      <c r="WSV16" s="449"/>
      <c r="WSW16" s="449"/>
      <c r="WSX16" s="449"/>
      <c r="WSY16" s="449"/>
      <c r="WSZ16" s="449"/>
      <c r="WTA16" s="449"/>
      <c r="WTB16" s="449"/>
      <c r="WTC16" s="449"/>
      <c r="WTD16" s="449"/>
      <c r="WTE16" s="449"/>
      <c r="WTF16" s="449"/>
      <c r="WTG16" s="449"/>
      <c r="WTH16" s="449"/>
      <c r="WTI16" s="449"/>
      <c r="WTJ16" s="449"/>
      <c r="WTK16" s="449"/>
      <c r="WTL16" s="449"/>
      <c r="WTM16" s="449"/>
      <c r="WTN16" s="449"/>
      <c r="WTO16" s="449"/>
      <c r="WTP16" s="449"/>
      <c r="WTQ16" s="449"/>
      <c r="WTR16" s="449"/>
      <c r="WTS16" s="449"/>
      <c r="WTT16" s="449"/>
      <c r="WTU16" s="449"/>
      <c r="WTV16" s="449"/>
      <c r="WTW16" s="449"/>
      <c r="WTX16" s="449"/>
      <c r="WTY16" s="449"/>
      <c r="WTZ16" s="449"/>
      <c r="WUA16" s="449"/>
      <c r="WUB16" s="449"/>
      <c r="WUC16" s="449"/>
      <c r="WUD16" s="449"/>
      <c r="WUE16" s="449"/>
      <c r="WUF16" s="449"/>
      <c r="WUG16" s="449"/>
      <c r="WUH16" s="449"/>
      <c r="WUI16" s="449"/>
      <c r="WUJ16" s="449"/>
      <c r="WUK16" s="449"/>
      <c r="WUL16" s="449"/>
      <c r="WUM16" s="449"/>
      <c r="WUN16" s="449"/>
      <c r="WUO16" s="449"/>
      <c r="WUP16" s="449"/>
      <c r="WUQ16" s="449"/>
      <c r="WUR16" s="449"/>
      <c r="WUS16" s="449"/>
      <c r="WUT16" s="449"/>
      <c r="WUU16" s="449"/>
      <c r="WUV16" s="449"/>
      <c r="WUW16" s="449"/>
      <c r="WUX16" s="449"/>
      <c r="WUY16" s="449"/>
      <c r="WUZ16" s="449"/>
      <c r="WVA16" s="449"/>
      <c r="WVB16" s="449"/>
      <c r="WVC16" s="449"/>
      <c r="WVD16" s="449"/>
      <c r="WVE16" s="449"/>
      <c r="WVF16" s="449"/>
      <c r="WVG16" s="449"/>
      <c r="WVH16" s="449"/>
      <c r="WVI16" s="449"/>
      <c r="WVJ16" s="449"/>
      <c r="WVK16" s="449"/>
      <c r="WVL16" s="449"/>
      <c r="WVM16" s="449"/>
      <c r="WVN16" s="449"/>
      <c r="WVO16" s="449"/>
      <c r="WVP16" s="449"/>
      <c r="WVQ16" s="449"/>
      <c r="WVR16" s="449"/>
      <c r="WVS16" s="449"/>
      <c r="WVT16" s="449"/>
      <c r="WVU16" s="449"/>
      <c r="WVV16" s="449"/>
      <c r="WVW16" s="449"/>
      <c r="WVX16" s="449"/>
      <c r="WVY16" s="449"/>
      <c r="WVZ16" s="449"/>
      <c r="WWA16" s="449"/>
      <c r="WWB16" s="449"/>
      <c r="WWC16" s="449"/>
      <c r="WWD16" s="449"/>
      <c r="WWE16" s="449"/>
      <c r="WWF16" s="449"/>
      <c r="WWG16" s="449"/>
      <c r="WWH16" s="449"/>
      <c r="WWI16" s="449"/>
      <c r="WWJ16" s="449"/>
      <c r="WWK16" s="449"/>
      <c r="WWL16" s="449"/>
      <c r="WWM16" s="449"/>
      <c r="WWN16" s="449"/>
      <c r="WWO16" s="449"/>
      <c r="WWP16" s="449"/>
      <c r="WWQ16" s="449"/>
      <c r="WWR16" s="449"/>
      <c r="WWS16" s="449"/>
      <c r="WWT16" s="449"/>
      <c r="WWU16" s="449"/>
      <c r="WWV16" s="449"/>
      <c r="WWW16" s="449"/>
      <c r="WWX16" s="449"/>
      <c r="WWY16" s="449"/>
      <c r="WWZ16" s="449"/>
      <c r="WXA16" s="449"/>
      <c r="WXB16" s="449"/>
      <c r="WXC16" s="449"/>
      <c r="WXD16" s="449"/>
      <c r="WXE16" s="449"/>
      <c r="WXF16" s="449"/>
      <c r="WXG16" s="449"/>
      <c r="WXH16" s="449"/>
      <c r="WXI16" s="449"/>
      <c r="WXJ16" s="449"/>
      <c r="WXK16" s="449"/>
      <c r="WXL16" s="449"/>
      <c r="WXM16" s="449"/>
      <c r="WXN16" s="449"/>
      <c r="WXO16" s="449"/>
      <c r="WXP16" s="449"/>
      <c r="WXQ16" s="449"/>
      <c r="WXR16" s="449"/>
      <c r="WXS16" s="449"/>
      <c r="WXT16" s="449"/>
      <c r="WXU16" s="449"/>
      <c r="WXV16" s="449"/>
      <c r="WXW16" s="449"/>
      <c r="WXX16" s="449"/>
      <c r="WXY16" s="449"/>
      <c r="WXZ16" s="449"/>
      <c r="WYA16" s="449"/>
      <c r="WYB16" s="449"/>
      <c r="WYC16" s="449"/>
      <c r="WYD16" s="449"/>
      <c r="WYE16" s="449"/>
      <c r="WYF16" s="449"/>
      <c r="WYG16" s="449"/>
      <c r="WYH16" s="449"/>
      <c r="WYI16" s="449"/>
      <c r="WYJ16" s="449"/>
      <c r="WYK16" s="449"/>
      <c r="WYL16" s="449"/>
      <c r="WYM16" s="449"/>
      <c r="WYN16" s="449"/>
      <c r="WYO16" s="449"/>
      <c r="WYP16" s="449"/>
      <c r="WYQ16" s="449"/>
      <c r="WYR16" s="449"/>
      <c r="WYS16" s="449"/>
      <c r="WYT16" s="449"/>
      <c r="WYU16" s="449"/>
      <c r="WYV16" s="449"/>
      <c r="WYW16" s="449"/>
      <c r="WYX16" s="449"/>
      <c r="WYY16" s="449"/>
      <c r="WYZ16" s="449"/>
      <c r="WZA16" s="449"/>
      <c r="WZB16" s="449"/>
      <c r="WZC16" s="449"/>
      <c r="WZD16" s="449"/>
      <c r="WZE16" s="449"/>
      <c r="WZF16" s="449"/>
      <c r="WZG16" s="449"/>
      <c r="WZH16" s="449"/>
      <c r="WZI16" s="449"/>
      <c r="WZJ16" s="449"/>
      <c r="WZK16" s="449"/>
      <c r="WZL16" s="449"/>
      <c r="WZM16" s="449"/>
      <c r="WZN16" s="449"/>
      <c r="WZO16" s="449"/>
      <c r="WZP16" s="449"/>
      <c r="WZQ16" s="449"/>
      <c r="WZR16" s="449"/>
      <c r="WZS16" s="449"/>
      <c r="WZT16" s="449"/>
      <c r="WZU16" s="449"/>
      <c r="WZV16" s="449"/>
      <c r="WZW16" s="449"/>
      <c r="WZX16" s="449"/>
      <c r="WZY16" s="449"/>
      <c r="WZZ16" s="449"/>
      <c r="XAA16" s="449"/>
      <c r="XAB16" s="449"/>
      <c r="XAC16" s="449"/>
      <c r="XAD16" s="449"/>
      <c r="XAE16" s="449"/>
      <c r="XAF16" s="449"/>
      <c r="XAG16" s="449"/>
      <c r="XAH16" s="449"/>
      <c r="XAI16" s="449"/>
      <c r="XAJ16" s="449"/>
      <c r="XAK16" s="449"/>
      <c r="XAL16" s="449"/>
      <c r="XAM16" s="449"/>
      <c r="XAN16" s="449"/>
      <c r="XAO16" s="449"/>
      <c r="XAP16" s="449"/>
      <c r="XAQ16" s="449"/>
      <c r="XAR16" s="449"/>
      <c r="XAS16" s="449"/>
      <c r="XAT16" s="449"/>
      <c r="XAU16" s="449"/>
      <c r="XAV16" s="449"/>
      <c r="XAW16" s="449"/>
      <c r="XAX16" s="449"/>
      <c r="XAY16" s="449"/>
      <c r="XAZ16" s="449"/>
      <c r="XBA16" s="449"/>
      <c r="XBB16" s="449"/>
      <c r="XBC16" s="449"/>
      <c r="XBD16" s="449"/>
      <c r="XBE16" s="449"/>
      <c r="XBF16" s="449"/>
      <c r="XBG16" s="449"/>
      <c r="XBH16" s="449"/>
      <c r="XBI16" s="449"/>
      <c r="XBJ16" s="449"/>
      <c r="XBK16" s="449"/>
      <c r="XBL16" s="449"/>
      <c r="XBM16" s="449"/>
      <c r="XBN16" s="449"/>
      <c r="XBO16" s="449"/>
      <c r="XBP16" s="449"/>
      <c r="XBQ16" s="449"/>
      <c r="XBR16" s="449"/>
      <c r="XBS16" s="449"/>
      <c r="XBT16" s="449"/>
      <c r="XBU16" s="449"/>
      <c r="XBV16" s="449"/>
      <c r="XBW16" s="449"/>
      <c r="XBX16" s="449"/>
      <c r="XBY16" s="449"/>
      <c r="XBZ16" s="449"/>
      <c r="XCA16" s="449"/>
      <c r="XCB16" s="449"/>
      <c r="XCC16" s="449"/>
      <c r="XCD16" s="449"/>
      <c r="XCE16" s="449"/>
      <c r="XCF16" s="449"/>
      <c r="XCG16" s="449"/>
      <c r="XCH16" s="449"/>
      <c r="XCI16" s="449"/>
      <c r="XCJ16" s="449"/>
      <c r="XCK16" s="449"/>
      <c r="XCL16" s="449"/>
      <c r="XCM16" s="449"/>
      <c r="XCN16" s="449"/>
      <c r="XCO16" s="449"/>
      <c r="XCP16" s="449"/>
      <c r="XCQ16" s="449"/>
      <c r="XCR16" s="449"/>
      <c r="XCS16" s="449"/>
      <c r="XCT16" s="449"/>
      <c r="XCU16" s="449"/>
      <c r="XCV16" s="449"/>
      <c r="XCW16" s="449"/>
      <c r="XCX16" s="449"/>
      <c r="XCY16" s="449"/>
      <c r="XCZ16" s="449"/>
      <c r="XDA16" s="449"/>
      <c r="XDB16" s="449"/>
      <c r="XDC16" s="449"/>
      <c r="XDD16" s="449"/>
      <c r="XDE16" s="449"/>
      <c r="XDF16" s="449"/>
      <c r="XDG16" s="449"/>
      <c r="XDH16" s="449"/>
      <c r="XDI16" s="449"/>
      <c r="XDJ16" s="449"/>
      <c r="XDK16" s="449"/>
      <c r="XDL16" s="449"/>
      <c r="XDM16" s="449"/>
      <c r="XDN16" s="449"/>
      <c r="XDO16" s="449"/>
      <c r="XDP16" s="449"/>
      <c r="XDQ16" s="449"/>
      <c r="XDR16" s="449"/>
      <c r="XDS16" s="449"/>
      <c r="XDT16" s="449"/>
      <c r="XDU16" s="449"/>
      <c r="XDV16" s="449"/>
      <c r="XDW16" s="449"/>
      <c r="XDX16" s="449"/>
      <c r="XDY16" s="449"/>
      <c r="XDZ16" s="449"/>
      <c r="XEA16" s="449"/>
      <c r="XEB16" s="449"/>
      <c r="XEC16" s="449"/>
      <c r="XED16" s="449"/>
      <c r="XEE16" s="449"/>
      <c r="XEF16" s="449"/>
      <c r="XEG16" s="449"/>
      <c r="XEH16" s="449"/>
      <c r="XEI16" s="449"/>
      <c r="XEJ16" s="449"/>
      <c r="XEK16" s="449"/>
      <c r="XEL16" s="449"/>
      <c r="XEM16" s="449"/>
      <c r="XEN16" s="449"/>
      <c r="XEO16" s="449"/>
      <c r="XEP16" s="449"/>
      <c r="XEQ16" s="449"/>
      <c r="XER16" s="449"/>
      <c r="XES16" s="449"/>
      <c r="XET16" s="449"/>
      <c r="XEU16" s="449"/>
      <c r="XEV16" s="449"/>
      <c r="XEW16" s="449"/>
      <c r="XEX16" s="449"/>
      <c r="XEY16" s="449"/>
      <c r="XEZ16" s="449"/>
      <c r="XFA16" s="449"/>
      <c r="XFB16" s="449"/>
      <c r="XFC16" s="449"/>
      <c r="XFD16" s="449"/>
    </row>
    <row r="17" spans="1:16384" s="7" customFormat="1" ht="15" customHeight="1">
      <c r="A17" s="226" t="s">
        <v>372</v>
      </c>
      <c r="B17" s="449" t="s">
        <v>380</v>
      </c>
      <c r="C17" s="449"/>
      <c r="D17" s="449"/>
      <c r="E17" s="449"/>
      <c r="F17" s="449"/>
      <c r="G17" s="449"/>
      <c r="H17" s="449"/>
      <c r="I17" s="449"/>
      <c r="J17" s="449"/>
      <c r="K17" s="449"/>
      <c r="L17" s="449"/>
      <c r="M17" s="449"/>
      <c r="N17" s="449"/>
      <c r="O17" s="449"/>
      <c r="P17" s="449"/>
      <c r="Q17" s="449"/>
      <c r="R17" s="449"/>
      <c r="S17" s="449"/>
      <c r="T17" s="449"/>
      <c r="U17" s="198"/>
      <c r="V17" s="198"/>
      <c r="W17" s="198"/>
      <c r="X17" s="198"/>
      <c r="Y17" s="198"/>
      <c r="Z17" s="198"/>
      <c r="AA17" s="198"/>
      <c r="AB17" s="198"/>
      <c r="AC17" s="198"/>
      <c r="AD17" s="198"/>
      <c r="AE17" s="198"/>
      <c r="AF17" s="198"/>
      <c r="AG17" s="198"/>
      <c r="AH17" s="198"/>
      <c r="AI17" s="198"/>
      <c r="AJ17" s="198"/>
      <c r="AK17" s="198"/>
      <c r="AL17" s="198"/>
      <c r="AM17" s="198"/>
      <c r="AN17" s="198"/>
      <c r="AO17" s="198"/>
      <c r="AP17" s="198"/>
      <c r="AQ17" s="198"/>
      <c r="AR17" s="198"/>
      <c r="AS17" s="198"/>
      <c r="AT17" s="198"/>
      <c r="AU17" s="198"/>
      <c r="AV17" s="198"/>
      <c r="AW17" s="198"/>
      <c r="AX17" s="198"/>
      <c r="AY17" s="198"/>
      <c r="AZ17" s="198"/>
      <c r="BA17" s="198"/>
      <c r="BB17" s="198"/>
      <c r="BC17" s="198"/>
      <c r="BD17" s="198"/>
      <c r="BE17" s="198"/>
      <c r="BF17" s="198"/>
      <c r="BG17" s="198"/>
      <c r="BH17" s="198"/>
      <c r="BI17" s="198"/>
      <c r="BJ17" s="198"/>
      <c r="BK17" s="198"/>
      <c r="BL17" s="198"/>
      <c r="BM17" s="198"/>
      <c r="BN17" s="198"/>
      <c r="BO17" s="198"/>
      <c r="BP17" s="198"/>
      <c r="BQ17" s="198"/>
      <c r="BR17" s="198"/>
      <c r="BS17" s="198"/>
      <c r="BT17" s="198"/>
      <c r="BU17" s="198"/>
      <c r="BV17" s="198"/>
      <c r="BW17" s="198"/>
      <c r="BX17" s="198"/>
      <c r="BY17" s="198"/>
      <c r="BZ17" s="198"/>
      <c r="CA17" s="198"/>
      <c r="CB17" s="198"/>
      <c r="CC17" s="198"/>
      <c r="CD17" s="198"/>
      <c r="CE17" s="198"/>
      <c r="CF17" s="198"/>
      <c r="CG17" s="198"/>
      <c r="CH17" s="198"/>
      <c r="CI17" s="198"/>
      <c r="CJ17" s="198"/>
      <c r="CK17" s="198"/>
      <c r="CL17" s="198"/>
      <c r="CM17" s="198"/>
      <c r="CN17" s="198"/>
      <c r="CO17" s="198"/>
      <c r="CP17" s="198"/>
      <c r="CQ17" s="198"/>
      <c r="CR17" s="198"/>
      <c r="CS17" s="198"/>
      <c r="CT17" s="198"/>
      <c r="CU17" s="198"/>
      <c r="CV17" s="198"/>
      <c r="CW17" s="198"/>
      <c r="CX17" s="198"/>
      <c r="CY17" s="198"/>
      <c r="CZ17" s="198"/>
      <c r="DA17" s="198"/>
      <c r="DB17" s="198"/>
      <c r="DC17" s="198"/>
      <c r="DD17" s="198"/>
      <c r="DE17" s="198"/>
      <c r="DF17" s="198"/>
      <c r="DG17" s="198"/>
      <c r="DH17" s="198"/>
      <c r="DI17" s="198"/>
      <c r="DJ17" s="198"/>
      <c r="DK17" s="198"/>
      <c r="DL17" s="198"/>
      <c r="DM17" s="198"/>
      <c r="DN17" s="198"/>
      <c r="DO17" s="198"/>
      <c r="DP17" s="198"/>
      <c r="DQ17" s="198"/>
      <c r="DR17" s="198"/>
      <c r="DS17" s="198"/>
      <c r="DT17" s="198"/>
      <c r="DU17" s="198"/>
      <c r="DV17" s="198"/>
      <c r="DW17" s="198"/>
      <c r="DX17" s="198"/>
      <c r="DY17" s="198"/>
      <c r="DZ17" s="198"/>
      <c r="EA17" s="198"/>
      <c r="EB17" s="198"/>
      <c r="EC17" s="198"/>
      <c r="ED17" s="198"/>
      <c r="EE17" s="198"/>
      <c r="EF17" s="198"/>
      <c r="EG17" s="198"/>
      <c r="EH17" s="198"/>
      <c r="EI17" s="198"/>
      <c r="EJ17" s="198"/>
      <c r="EK17" s="198"/>
      <c r="EL17" s="198"/>
      <c r="EM17" s="198"/>
      <c r="EN17" s="198"/>
      <c r="EO17" s="198"/>
      <c r="EP17" s="198"/>
      <c r="EQ17" s="198"/>
      <c r="ER17" s="198"/>
      <c r="ES17" s="198"/>
      <c r="ET17" s="198"/>
      <c r="EU17" s="198"/>
      <c r="EV17" s="198"/>
      <c r="EW17" s="198"/>
      <c r="EX17" s="198"/>
      <c r="EY17" s="198"/>
      <c r="EZ17" s="198"/>
      <c r="FA17" s="198"/>
      <c r="FB17" s="198"/>
      <c r="FC17" s="198"/>
      <c r="FD17" s="198"/>
      <c r="FE17" s="198"/>
      <c r="FF17" s="198"/>
      <c r="FG17" s="198"/>
      <c r="FH17" s="198"/>
      <c r="FI17" s="198"/>
      <c r="FJ17" s="198"/>
      <c r="FK17" s="198"/>
      <c r="FL17" s="198"/>
      <c r="FM17" s="198"/>
      <c r="FN17" s="198"/>
      <c r="FO17" s="198"/>
      <c r="FP17" s="198"/>
      <c r="FQ17" s="198"/>
      <c r="FR17" s="198"/>
      <c r="FS17" s="198"/>
      <c r="FT17" s="198"/>
      <c r="FU17" s="198"/>
      <c r="FV17" s="198"/>
      <c r="FW17" s="198"/>
      <c r="FX17" s="198"/>
      <c r="FY17" s="198"/>
      <c r="FZ17" s="198"/>
      <c r="GA17" s="198"/>
      <c r="GB17" s="198"/>
      <c r="GC17" s="198"/>
      <c r="GD17" s="198"/>
      <c r="GE17" s="198"/>
      <c r="GF17" s="198"/>
      <c r="GG17" s="198"/>
      <c r="GH17" s="198"/>
      <c r="GI17" s="198"/>
      <c r="GJ17" s="198"/>
      <c r="GK17" s="198"/>
      <c r="GL17" s="198"/>
      <c r="GM17" s="198"/>
      <c r="GN17" s="198"/>
      <c r="GO17" s="198"/>
      <c r="GP17" s="198"/>
      <c r="GQ17" s="198"/>
      <c r="GR17" s="198"/>
      <c r="GS17" s="198"/>
      <c r="GT17" s="198"/>
      <c r="GU17" s="198"/>
      <c r="GV17" s="198"/>
      <c r="GW17" s="198"/>
      <c r="GX17" s="198"/>
      <c r="GY17" s="198"/>
      <c r="GZ17" s="198"/>
      <c r="HA17" s="198"/>
      <c r="HB17" s="198"/>
      <c r="HC17" s="198"/>
      <c r="HD17" s="198"/>
      <c r="HE17" s="198"/>
      <c r="HF17" s="198"/>
      <c r="HG17" s="198"/>
      <c r="HH17" s="198"/>
      <c r="HI17" s="198"/>
      <c r="HJ17" s="198"/>
      <c r="HK17" s="198"/>
      <c r="HL17" s="198"/>
      <c r="HM17" s="198"/>
      <c r="HN17" s="198"/>
      <c r="HO17" s="198"/>
      <c r="HP17" s="198"/>
      <c r="HQ17" s="198"/>
      <c r="HR17" s="198"/>
      <c r="HS17" s="198"/>
      <c r="HT17" s="198"/>
      <c r="HU17" s="198"/>
      <c r="HV17" s="198"/>
      <c r="HW17" s="198"/>
      <c r="HX17" s="198"/>
      <c r="HY17" s="198"/>
      <c r="HZ17" s="198"/>
      <c r="IA17" s="198"/>
      <c r="IB17" s="198"/>
      <c r="IC17" s="198"/>
      <c r="ID17" s="198"/>
      <c r="IE17" s="198"/>
      <c r="IF17" s="198"/>
      <c r="IG17" s="198"/>
      <c r="IH17" s="198"/>
      <c r="II17" s="198"/>
      <c r="IJ17" s="198"/>
      <c r="IK17" s="198"/>
      <c r="IL17" s="198"/>
      <c r="IM17" s="198"/>
      <c r="IN17" s="198"/>
      <c r="IO17" s="198"/>
      <c r="IP17" s="198"/>
      <c r="IQ17" s="198"/>
      <c r="IR17" s="198"/>
      <c r="IS17" s="198"/>
      <c r="IT17" s="198"/>
      <c r="IU17" s="198"/>
      <c r="IV17" s="198"/>
      <c r="IW17" s="198"/>
      <c r="IX17" s="198"/>
      <c r="IY17" s="198"/>
      <c r="IZ17" s="198"/>
      <c r="JA17" s="198"/>
      <c r="JB17" s="198"/>
      <c r="JC17" s="198"/>
      <c r="JD17" s="198"/>
      <c r="JE17" s="198"/>
      <c r="JF17" s="198"/>
      <c r="JG17" s="198"/>
      <c r="JH17" s="198"/>
      <c r="JI17" s="198"/>
      <c r="JJ17" s="198"/>
      <c r="JK17" s="198"/>
      <c r="JL17" s="198"/>
      <c r="JM17" s="198"/>
      <c r="JN17" s="198"/>
      <c r="JO17" s="198"/>
      <c r="JP17" s="198"/>
      <c r="JQ17" s="198"/>
      <c r="JR17" s="198"/>
      <c r="JS17" s="198"/>
      <c r="JT17" s="198"/>
      <c r="JU17" s="198"/>
      <c r="JV17" s="198"/>
      <c r="JW17" s="198"/>
      <c r="JX17" s="198"/>
      <c r="JY17" s="198"/>
      <c r="JZ17" s="198"/>
      <c r="KA17" s="198"/>
      <c r="KB17" s="198"/>
      <c r="KC17" s="198"/>
      <c r="KD17" s="198"/>
      <c r="KE17" s="198"/>
      <c r="KF17" s="198"/>
      <c r="KG17" s="198"/>
      <c r="KH17" s="198"/>
      <c r="KI17" s="198"/>
      <c r="KJ17" s="198"/>
      <c r="KK17" s="198"/>
      <c r="KL17" s="198"/>
      <c r="KM17" s="198"/>
      <c r="KN17" s="198"/>
      <c r="KO17" s="198"/>
      <c r="KP17" s="198"/>
      <c r="KQ17" s="198"/>
      <c r="KR17" s="198"/>
      <c r="KS17" s="198"/>
      <c r="KT17" s="198"/>
      <c r="KU17" s="198"/>
      <c r="KV17" s="198"/>
      <c r="KW17" s="198"/>
      <c r="KX17" s="198"/>
      <c r="KY17" s="198"/>
      <c r="KZ17" s="198"/>
      <c r="LA17" s="198"/>
      <c r="LB17" s="198"/>
      <c r="LC17" s="198"/>
      <c r="LD17" s="198"/>
      <c r="LE17" s="198"/>
      <c r="LF17" s="198"/>
      <c r="LG17" s="198"/>
      <c r="LH17" s="198"/>
      <c r="LI17" s="198"/>
      <c r="LJ17" s="198"/>
      <c r="LK17" s="198"/>
      <c r="LL17" s="198"/>
      <c r="LM17" s="198"/>
      <c r="LN17" s="198"/>
      <c r="LO17" s="198"/>
      <c r="LP17" s="198"/>
      <c r="LQ17" s="198"/>
      <c r="LR17" s="198"/>
      <c r="LS17" s="198"/>
      <c r="LT17" s="198"/>
      <c r="LU17" s="198"/>
      <c r="LV17" s="198"/>
      <c r="LW17" s="198"/>
      <c r="LX17" s="198"/>
      <c r="LY17" s="198"/>
      <c r="LZ17" s="198"/>
      <c r="MA17" s="198"/>
      <c r="MB17" s="198"/>
      <c r="MC17" s="198"/>
      <c r="MD17" s="198"/>
      <c r="ME17" s="198"/>
      <c r="MF17" s="198"/>
      <c r="MG17" s="198"/>
      <c r="MH17" s="198"/>
      <c r="MI17" s="198"/>
      <c r="MJ17" s="198"/>
      <c r="MK17" s="198"/>
      <c r="ML17" s="198"/>
      <c r="MM17" s="198"/>
      <c r="MN17" s="198"/>
      <c r="MO17" s="198"/>
      <c r="MP17" s="198"/>
      <c r="MQ17" s="198"/>
      <c r="MR17" s="198"/>
      <c r="MS17" s="198"/>
      <c r="MT17" s="198"/>
      <c r="MU17" s="198"/>
      <c r="MV17" s="198"/>
      <c r="MW17" s="198"/>
      <c r="MX17" s="198"/>
      <c r="MY17" s="198"/>
      <c r="MZ17" s="198"/>
      <c r="NA17" s="198"/>
      <c r="NB17" s="198"/>
      <c r="NC17" s="198"/>
      <c r="ND17" s="198"/>
      <c r="NE17" s="198"/>
      <c r="NF17" s="198"/>
      <c r="NG17" s="198"/>
      <c r="NH17" s="198"/>
      <c r="NI17" s="198"/>
      <c r="NJ17" s="198"/>
      <c r="NK17" s="198"/>
      <c r="NL17" s="198"/>
      <c r="NM17" s="198"/>
      <c r="NN17" s="198"/>
      <c r="NO17" s="198"/>
      <c r="NP17" s="198"/>
      <c r="NQ17" s="198"/>
      <c r="NR17" s="198"/>
      <c r="NS17" s="198"/>
      <c r="NT17" s="198"/>
      <c r="NU17" s="198"/>
      <c r="NV17" s="198"/>
      <c r="NW17" s="198"/>
      <c r="NX17" s="198"/>
      <c r="NY17" s="198"/>
      <c r="NZ17" s="198"/>
      <c r="OA17" s="198"/>
      <c r="OB17" s="198"/>
      <c r="OC17" s="198"/>
      <c r="OD17" s="198"/>
      <c r="OE17" s="198"/>
      <c r="OF17" s="198"/>
      <c r="OG17" s="198"/>
      <c r="OH17" s="198"/>
      <c r="OI17" s="198"/>
      <c r="OJ17" s="198"/>
      <c r="OK17" s="198"/>
      <c r="OL17" s="198"/>
      <c r="OM17" s="198"/>
      <c r="ON17" s="198"/>
      <c r="OO17" s="198"/>
      <c r="OP17" s="198"/>
      <c r="OQ17" s="198"/>
      <c r="OR17" s="198"/>
      <c r="OS17" s="198"/>
      <c r="OT17" s="198"/>
      <c r="OU17" s="198"/>
      <c r="OV17" s="198"/>
      <c r="OW17" s="198"/>
      <c r="OX17" s="198"/>
      <c r="OY17" s="198"/>
      <c r="OZ17" s="198"/>
      <c r="PA17" s="198"/>
      <c r="PB17" s="198"/>
      <c r="PC17" s="198"/>
      <c r="PD17" s="198"/>
      <c r="PE17" s="198"/>
      <c r="PF17" s="198"/>
      <c r="PG17" s="198"/>
      <c r="PH17" s="198"/>
      <c r="PI17" s="198"/>
      <c r="PJ17" s="198"/>
      <c r="PK17" s="198"/>
      <c r="PL17" s="198"/>
      <c r="PM17" s="198"/>
      <c r="PN17" s="198"/>
      <c r="PO17" s="198"/>
      <c r="PP17" s="198"/>
      <c r="PQ17" s="198"/>
      <c r="PR17" s="198"/>
      <c r="PS17" s="198"/>
      <c r="PT17" s="198"/>
      <c r="PU17" s="198"/>
      <c r="PV17" s="198"/>
      <c r="PW17" s="198"/>
      <c r="PX17" s="198"/>
      <c r="PY17" s="198"/>
      <c r="PZ17" s="198"/>
      <c r="QA17" s="198"/>
      <c r="QB17" s="198"/>
      <c r="QC17" s="198"/>
      <c r="QD17" s="198"/>
      <c r="QE17" s="198"/>
      <c r="QF17" s="198"/>
      <c r="QG17" s="198"/>
      <c r="QH17" s="198"/>
      <c r="QI17" s="198"/>
      <c r="QJ17" s="198"/>
      <c r="QK17" s="198"/>
      <c r="QL17" s="198"/>
      <c r="QM17" s="198"/>
      <c r="QN17" s="198"/>
      <c r="QO17" s="198"/>
      <c r="QP17" s="198"/>
      <c r="QQ17" s="198"/>
      <c r="QR17" s="198"/>
      <c r="QS17" s="198"/>
      <c r="QT17" s="198"/>
      <c r="QU17" s="198"/>
      <c r="QV17" s="198"/>
      <c r="QW17" s="198"/>
      <c r="QX17" s="198"/>
      <c r="QY17" s="198"/>
      <c r="QZ17" s="198"/>
      <c r="RA17" s="198"/>
      <c r="RB17" s="198"/>
      <c r="RC17" s="198"/>
      <c r="RD17" s="198"/>
      <c r="RE17" s="198"/>
      <c r="RF17" s="198"/>
      <c r="RG17" s="198"/>
      <c r="RH17" s="198"/>
      <c r="RI17" s="198"/>
      <c r="RJ17" s="198"/>
      <c r="RK17" s="198"/>
      <c r="RL17" s="198"/>
      <c r="RM17" s="198"/>
      <c r="RN17" s="198"/>
      <c r="RO17" s="198"/>
      <c r="RP17" s="198"/>
      <c r="RQ17" s="198"/>
      <c r="RR17" s="198"/>
      <c r="RS17" s="198"/>
      <c r="RT17" s="198"/>
      <c r="RU17" s="198"/>
      <c r="RV17" s="198"/>
      <c r="RW17" s="198"/>
      <c r="RX17" s="198"/>
      <c r="RY17" s="198"/>
      <c r="RZ17" s="198"/>
      <c r="SA17" s="198"/>
      <c r="SB17" s="198"/>
      <c r="SC17" s="198"/>
      <c r="SD17" s="198"/>
      <c r="SE17" s="198"/>
      <c r="SF17" s="198"/>
      <c r="SG17" s="198"/>
      <c r="SH17" s="198"/>
      <c r="SI17" s="198"/>
      <c r="SJ17" s="198"/>
      <c r="SK17" s="198"/>
      <c r="SL17" s="198"/>
      <c r="SM17" s="198"/>
      <c r="SN17" s="198"/>
      <c r="SO17" s="198"/>
      <c r="SP17" s="198"/>
      <c r="SQ17" s="198"/>
      <c r="SR17" s="198"/>
      <c r="SS17" s="198"/>
      <c r="ST17" s="198"/>
      <c r="SU17" s="198"/>
      <c r="SV17" s="198"/>
      <c r="SW17" s="198"/>
      <c r="SX17" s="198"/>
      <c r="SY17" s="198"/>
      <c r="SZ17" s="198"/>
      <c r="TA17" s="198"/>
      <c r="TB17" s="198"/>
      <c r="TC17" s="198"/>
      <c r="TD17" s="198"/>
      <c r="TE17" s="198"/>
      <c r="TF17" s="198"/>
      <c r="TG17" s="198"/>
      <c r="TH17" s="198"/>
      <c r="TI17" s="198"/>
      <c r="TJ17" s="198"/>
      <c r="TK17" s="198"/>
      <c r="TL17" s="198"/>
      <c r="TM17" s="198"/>
      <c r="TN17" s="198"/>
      <c r="TO17" s="198"/>
      <c r="TP17" s="198"/>
      <c r="TQ17" s="198"/>
      <c r="TR17" s="198"/>
      <c r="TS17" s="198"/>
      <c r="TT17" s="198"/>
      <c r="TU17" s="198"/>
      <c r="TV17" s="198"/>
      <c r="TW17" s="198"/>
      <c r="TX17" s="198"/>
      <c r="TY17" s="198"/>
      <c r="TZ17" s="198"/>
      <c r="UA17" s="198"/>
      <c r="UB17" s="198"/>
      <c r="UC17" s="198"/>
      <c r="UD17" s="198"/>
      <c r="UE17" s="198"/>
      <c r="UF17" s="198"/>
      <c r="UG17" s="198"/>
      <c r="UH17" s="198"/>
      <c r="UI17" s="198"/>
      <c r="UJ17" s="198"/>
      <c r="UK17" s="198"/>
      <c r="UL17" s="198"/>
      <c r="UM17" s="198"/>
      <c r="UN17" s="198"/>
      <c r="UO17" s="198"/>
      <c r="UP17" s="198"/>
      <c r="UQ17" s="198"/>
      <c r="UR17" s="198"/>
      <c r="US17" s="198"/>
      <c r="UT17" s="198"/>
      <c r="UU17" s="198"/>
      <c r="UV17" s="198"/>
      <c r="UW17" s="198"/>
      <c r="UX17" s="198"/>
      <c r="UY17" s="198"/>
      <c r="UZ17" s="198"/>
      <c r="VA17" s="198"/>
      <c r="VB17" s="198"/>
      <c r="VC17" s="198"/>
      <c r="VD17" s="198"/>
      <c r="VE17" s="198"/>
      <c r="VF17" s="198"/>
      <c r="VG17" s="198"/>
      <c r="VH17" s="198"/>
      <c r="VI17" s="198"/>
      <c r="VJ17" s="198"/>
      <c r="VK17" s="198"/>
      <c r="VL17" s="198"/>
      <c r="VM17" s="198"/>
      <c r="VN17" s="198"/>
      <c r="VO17" s="198"/>
      <c r="VP17" s="198"/>
      <c r="VQ17" s="198"/>
      <c r="VR17" s="198"/>
      <c r="VS17" s="198"/>
      <c r="VT17" s="198"/>
      <c r="VU17" s="198"/>
      <c r="VV17" s="198"/>
      <c r="VW17" s="198"/>
      <c r="VX17" s="198"/>
      <c r="VY17" s="198"/>
      <c r="VZ17" s="198"/>
      <c r="WA17" s="198"/>
      <c r="WB17" s="198"/>
      <c r="WC17" s="198"/>
      <c r="WD17" s="198"/>
      <c r="WE17" s="198"/>
      <c r="WF17" s="198"/>
      <c r="WG17" s="198"/>
      <c r="WH17" s="198"/>
      <c r="WI17" s="198"/>
      <c r="WJ17" s="198"/>
      <c r="WK17" s="198"/>
      <c r="WL17" s="198"/>
      <c r="WM17" s="198"/>
      <c r="WN17" s="198"/>
      <c r="WO17" s="198"/>
      <c r="WP17" s="198"/>
      <c r="WQ17" s="198"/>
      <c r="WR17" s="198"/>
      <c r="WS17" s="198"/>
      <c r="WT17" s="198"/>
      <c r="WU17" s="198"/>
      <c r="WV17" s="198"/>
      <c r="WW17" s="198"/>
      <c r="WX17" s="198"/>
      <c r="WY17" s="198"/>
      <c r="WZ17" s="198"/>
      <c r="XA17" s="198"/>
      <c r="XB17" s="198"/>
      <c r="XC17" s="198"/>
      <c r="XD17" s="198"/>
      <c r="XE17" s="198"/>
      <c r="XF17" s="198"/>
      <c r="XG17" s="198"/>
      <c r="XH17" s="198"/>
      <c r="XI17" s="198"/>
      <c r="XJ17" s="198"/>
      <c r="XK17" s="198"/>
      <c r="XL17" s="198"/>
      <c r="XM17" s="198"/>
      <c r="XN17" s="198"/>
      <c r="XO17" s="198"/>
      <c r="XP17" s="198"/>
      <c r="XQ17" s="198"/>
      <c r="XR17" s="198"/>
      <c r="XS17" s="198"/>
      <c r="XT17" s="198"/>
      <c r="XU17" s="198"/>
      <c r="XV17" s="198"/>
      <c r="XW17" s="198"/>
      <c r="XX17" s="198"/>
      <c r="XY17" s="198"/>
      <c r="XZ17" s="198"/>
      <c r="YA17" s="198"/>
      <c r="YB17" s="198"/>
      <c r="YC17" s="198"/>
      <c r="YD17" s="198"/>
      <c r="YE17" s="198"/>
      <c r="YF17" s="198"/>
      <c r="YG17" s="198"/>
      <c r="YH17" s="198"/>
      <c r="YI17" s="198"/>
      <c r="YJ17" s="198"/>
      <c r="YK17" s="198"/>
      <c r="YL17" s="198"/>
      <c r="YM17" s="198"/>
      <c r="YN17" s="198"/>
      <c r="YO17" s="198"/>
      <c r="YP17" s="198"/>
      <c r="YQ17" s="198"/>
      <c r="YR17" s="198"/>
      <c r="YS17" s="198"/>
      <c r="YT17" s="198"/>
      <c r="YU17" s="198"/>
      <c r="YV17" s="198"/>
      <c r="YW17" s="198"/>
      <c r="YX17" s="198"/>
      <c r="YY17" s="198"/>
      <c r="YZ17" s="198"/>
      <c r="ZA17" s="198"/>
      <c r="ZB17" s="198"/>
      <c r="ZC17" s="198"/>
      <c r="ZD17" s="198"/>
      <c r="ZE17" s="198"/>
      <c r="ZF17" s="198"/>
      <c r="ZG17" s="198"/>
      <c r="ZH17" s="198"/>
      <c r="ZI17" s="198"/>
      <c r="ZJ17" s="198"/>
      <c r="ZK17" s="198"/>
      <c r="ZL17" s="198"/>
      <c r="ZM17" s="198"/>
      <c r="ZN17" s="198"/>
      <c r="ZO17" s="198"/>
      <c r="ZP17" s="198"/>
      <c r="ZQ17" s="198"/>
      <c r="ZR17" s="198"/>
      <c r="ZS17" s="198"/>
      <c r="ZT17" s="198"/>
      <c r="ZU17" s="198"/>
      <c r="ZV17" s="198"/>
      <c r="ZW17" s="198"/>
      <c r="ZX17" s="198"/>
      <c r="ZY17" s="198"/>
      <c r="ZZ17" s="198"/>
      <c r="AAA17" s="198"/>
      <c r="AAB17" s="198"/>
      <c r="AAC17" s="198"/>
      <c r="AAD17" s="198"/>
      <c r="AAE17" s="198"/>
      <c r="AAF17" s="198"/>
      <c r="AAG17" s="198"/>
      <c r="AAH17" s="198"/>
      <c r="AAI17" s="198"/>
      <c r="AAJ17" s="198"/>
      <c r="AAK17" s="198"/>
      <c r="AAL17" s="198"/>
      <c r="AAM17" s="198"/>
      <c r="AAN17" s="198"/>
      <c r="AAO17" s="198"/>
      <c r="AAP17" s="198"/>
      <c r="AAQ17" s="198"/>
      <c r="AAR17" s="198"/>
      <c r="AAS17" s="198"/>
      <c r="AAT17" s="198"/>
      <c r="AAU17" s="198"/>
      <c r="AAV17" s="198"/>
      <c r="AAW17" s="198"/>
      <c r="AAX17" s="198"/>
      <c r="AAY17" s="198"/>
      <c r="AAZ17" s="198"/>
      <c r="ABA17" s="198"/>
      <c r="ABB17" s="198"/>
      <c r="ABC17" s="198"/>
      <c r="ABD17" s="198"/>
      <c r="ABE17" s="198"/>
      <c r="ABF17" s="198"/>
      <c r="ABG17" s="198"/>
      <c r="ABH17" s="198"/>
      <c r="ABI17" s="198"/>
      <c r="ABJ17" s="198"/>
      <c r="ABK17" s="198"/>
      <c r="ABL17" s="198"/>
      <c r="ABM17" s="198"/>
      <c r="ABN17" s="198"/>
      <c r="ABO17" s="198"/>
      <c r="ABP17" s="198"/>
      <c r="ABQ17" s="198"/>
      <c r="ABR17" s="198"/>
      <c r="ABS17" s="198"/>
      <c r="ABT17" s="198"/>
      <c r="ABU17" s="198"/>
      <c r="ABV17" s="198"/>
      <c r="ABW17" s="198"/>
      <c r="ABX17" s="198"/>
      <c r="ABY17" s="198"/>
      <c r="ABZ17" s="198"/>
      <c r="ACA17" s="198"/>
      <c r="ACB17" s="198"/>
      <c r="ACC17" s="198"/>
      <c r="ACD17" s="198"/>
      <c r="ACE17" s="198"/>
      <c r="ACF17" s="198"/>
      <c r="ACG17" s="198"/>
      <c r="ACH17" s="198"/>
      <c r="ACI17" s="198"/>
      <c r="ACJ17" s="198"/>
      <c r="ACK17" s="198"/>
      <c r="ACL17" s="198"/>
      <c r="ACM17" s="198"/>
      <c r="ACN17" s="198"/>
      <c r="ACO17" s="198"/>
      <c r="ACP17" s="198"/>
      <c r="ACQ17" s="198"/>
      <c r="ACR17" s="198"/>
      <c r="ACS17" s="198"/>
      <c r="ACT17" s="198"/>
      <c r="ACU17" s="198"/>
      <c r="ACV17" s="198"/>
      <c r="ACW17" s="198"/>
      <c r="ACX17" s="198"/>
      <c r="ACY17" s="198"/>
      <c r="ACZ17" s="198"/>
      <c r="ADA17" s="198"/>
      <c r="ADB17" s="198"/>
      <c r="ADC17" s="198"/>
      <c r="ADD17" s="198"/>
      <c r="ADE17" s="198"/>
      <c r="ADF17" s="198"/>
      <c r="ADG17" s="198"/>
      <c r="ADH17" s="198"/>
      <c r="ADI17" s="198"/>
      <c r="ADJ17" s="198"/>
      <c r="ADK17" s="198"/>
      <c r="ADL17" s="198"/>
      <c r="ADM17" s="198"/>
      <c r="ADN17" s="198"/>
      <c r="ADO17" s="198"/>
      <c r="ADP17" s="198"/>
      <c r="ADQ17" s="198"/>
      <c r="ADR17" s="198"/>
      <c r="ADS17" s="198"/>
      <c r="ADT17" s="198"/>
      <c r="ADU17" s="198"/>
      <c r="ADV17" s="198"/>
      <c r="ADW17" s="198"/>
      <c r="ADX17" s="198"/>
      <c r="ADY17" s="198"/>
      <c r="ADZ17" s="198"/>
      <c r="AEA17" s="198"/>
      <c r="AEB17" s="198"/>
      <c r="AEC17" s="198"/>
      <c r="AED17" s="198"/>
      <c r="AEE17" s="198"/>
      <c r="AEF17" s="198"/>
      <c r="AEG17" s="198"/>
      <c r="AEH17" s="198"/>
      <c r="AEI17" s="198"/>
      <c r="AEJ17" s="198"/>
      <c r="AEK17" s="198"/>
      <c r="AEL17" s="198"/>
      <c r="AEM17" s="198"/>
      <c r="AEN17" s="198"/>
      <c r="AEO17" s="198"/>
      <c r="AEP17" s="198"/>
      <c r="AEQ17" s="198"/>
      <c r="AER17" s="198"/>
      <c r="AES17" s="198"/>
      <c r="AET17" s="198"/>
      <c r="AEU17" s="198"/>
      <c r="AEV17" s="198"/>
      <c r="AEW17" s="198"/>
      <c r="AEX17" s="198"/>
      <c r="AEY17" s="198"/>
      <c r="AEZ17" s="198"/>
      <c r="AFA17" s="198"/>
      <c r="AFB17" s="198"/>
      <c r="AFC17" s="198"/>
      <c r="AFD17" s="198"/>
      <c r="AFE17" s="198"/>
      <c r="AFF17" s="198"/>
      <c r="AFG17" s="198"/>
      <c r="AFH17" s="198"/>
      <c r="AFI17" s="198"/>
      <c r="AFJ17" s="198"/>
      <c r="AFK17" s="198"/>
      <c r="AFL17" s="198"/>
      <c r="AFM17" s="198"/>
      <c r="AFN17" s="198"/>
      <c r="AFO17" s="198"/>
      <c r="AFP17" s="198"/>
      <c r="AFQ17" s="198"/>
      <c r="AFR17" s="198"/>
      <c r="AFS17" s="198"/>
      <c r="AFT17" s="198"/>
      <c r="AFU17" s="198"/>
      <c r="AFV17" s="198"/>
      <c r="AFW17" s="198"/>
      <c r="AFX17" s="198"/>
      <c r="AFY17" s="198"/>
      <c r="AFZ17" s="198"/>
      <c r="AGA17" s="198"/>
      <c r="AGB17" s="198"/>
      <c r="AGC17" s="198"/>
      <c r="AGD17" s="198"/>
      <c r="AGE17" s="198"/>
      <c r="AGF17" s="198"/>
      <c r="AGG17" s="198"/>
      <c r="AGH17" s="198"/>
      <c r="AGI17" s="198"/>
      <c r="AGJ17" s="198"/>
      <c r="AGK17" s="198"/>
      <c r="AGL17" s="198"/>
      <c r="AGM17" s="198"/>
      <c r="AGN17" s="198"/>
      <c r="AGO17" s="198"/>
      <c r="AGP17" s="198"/>
      <c r="AGQ17" s="198"/>
      <c r="AGR17" s="198"/>
      <c r="AGS17" s="198"/>
      <c r="AGT17" s="198"/>
      <c r="AGU17" s="198"/>
      <c r="AGV17" s="198"/>
      <c r="AGW17" s="198"/>
      <c r="AGX17" s="198"/>
      <c r="AGY17" s="198"/>
      <c r="AGZ17" s="198"/>
      <c r="AHA17" s="198"/>
      <c r="AHB17" s="198"/>
      <c r="AHC17" s="198"/>
      <c r="AHD17" s="198"/>
      <c r="AHE17" s="198"/>
      <c r="AHF17" s="198"/>
      <c r="AHG17" s="198"/>
      <c r="AHH17" s="198"/>
      <c r="AHI17" s="198"/>
      <c r="AHJ17" s="198"/>
      <c r="AHK17" s="198"/>
      <c r="AHL17" s="198"/>
      <c r="AHM17" s="198"/>
      <c r="AHN17" s="198"/>
      <c r="AHO17" s="198"/>
      <c r="AHP17" s="198"/>
      <c r="AHQ17" s="198"/>
      <c r="AHR17" s="198"/>
      <c r="AHS17" s="198"/>
      <c r="AHT17" s="198"/>
      <c r="AHU17" s="198"/>
      <c r="AHV17" s="198"/>
      <c r="AHW17" s="198"/>
      <c r="AHX17" s="198"/>
      <c r="AHY17" s="198"/>
      <c r="AHZ17" s="198"/>
      <c r="AIA17" s="198"/>
      <c r="AIB17" s="198"/>
      <c r="AIC17" s="198"/>
      <c r="AID17" s="198"/>
      <c r="AIE17" s="198"/>
      <c r="AIF17" s="198"/>
      <c r="AIG17" s="198"/>
      <c r="AIH17" s="198"/>
      <c r="AII17" s="198"/>
      <c r="AIJ17" s="198"/>
      <c r="AIK17" s="198"/>
      <c r="AIL17" s="198"/>
      <c r="AIM17" s="198"/>
      <c r="AIN17" s="198"/>
      <c r="AIO17" s="198"/>
      <c r="AIP17" s="198"/>
      <c r="AIQ17" s="198"/>
      <c r="AIR17" s="198"/>
      <c r="AIS17" s="198"/>
      <c r="AIT17" s="198"/>
      <c r="AIU17" s="198"/>
      <c r="AIV17" s="198"/>
      <c r="AIW17" s="198"/>
      <c r="AIX17" s="198"/>
      <c r="AIY17" s="198"/>
      <c r="AIZ17" s="198"/>
      <c r="AJA17" s="198"/>
      <c r="AJB17" s="198"/>
      <c r="AJC17" s="198"/>
      <c r="AJD17" s="198"/>
      <c r="AJE17" s="198"/>
      <c r="AJF17" s="198"/>
      <c r="AJG17" s="198"/>
      <c r="AJH17" s="198"/>
      <c r="AJI17" s="198"/>
      <c r="AJJ17" s="198"/>
      <c r="AJK17" s="198"/>
      <c r="AJL17" s="198"/>
      <c r="AJM17" s="198"/>
      <c r="AJN17" s="198"/>
      <c r="AJO17" s="198"/>
      <c r="AJP17" s="198"/>
      <c r="AJQ17" s="198"/>
      <c r="AJR17" s="198"/>
      <c r="AJS17" s="198"/>
      <c r="AJT17" s="198"/>
      <c r="AJU17" s="198"/>
      <c r="AJV17" s="198"/>
      <c r="AJW17" s="198"/>
      <c r="AJX17" s="198"/>
      <c r="AJY17" s="198"/>
      <c r="AJZ17" s="198"/>
      <c r="AKA17" s="198"/>
      <c r="AKB17" s="198"/>
      <c r="AKC17" s="198"/>
      <c r="AKD17" s="198"/>
      <c r="AKE17" s="198"/>
      <c r="AKF17" s="198"/>
      <c r="AKG17" s="198"/>
      <c r="AKH17" s="198"/>
      <c r="AKI17" s="198"/>
      <c r="AKJ17" s="198"/>
      <c r="AKK17" s="198"/>
      <c r="AKL17" s="198"/>
      <c r="AKM17" s="198"/>
      <c r="AKN17" s="198"/>
      <c r="AKO17" s="198"/>
      <c r="AKP17" s="198"/>
      <c r="AKQ17" s="198"/>
      <c r="AKR17" s="198"/>
      <c r="AKS17" s="198"/>
      <c r="AKT17" s="198"/>
      <c r="AKU17" s="198"/>
      <c r="AKV17" s="198"/>
      <c r="AKW17" s="198"/>
      <c r="AKX17" s="198"/>
      <c r="AKY17" s="198"/>
      <c r="AKZ17" s="198"/>
      <c r="ALA17" s="198"/>
      <c r="ALB17" s="198"/>
      <c r="ALC17" s="198"/>
      <c r="ALD17" s="198"/>
      <c r="ALE17" s="198"/>
      <c r="ALF17" s="198"/>
      <c r="ALG17" s="198"/>
      <c r="ALH17" s="198"/>
      <c r="ALI17" s="198"/>
      <c r="ALJ17" s="198"/>
      <c r="ALK17" s="198"/>
      <c r="ALL17" s="198"/>
      <c r="ALM17" s="198"/>
      <c r="ALN17" s="198"/>
      <c r="ALO17" s="198"/>
      <c r="ALP17" s="198"/>
      <c r="ALQ17" s="198"/>
      <c r="ALR17" s="198"/>
      <c r="ALS17" s="198"/>
      <c r="ALT17" s="198"/>
      <c r="ALU17" s="198"/>
      <c r="ALV17" s="198"/>
      <c r="ALW17" s="198"/>
      <c r="ALX17" s="198"/>
      <c r="ALY17" s="198"/>
      <c r="ALZ17" s="198"/>
      <c r="AMA17" s="198"/>
      <c r="AMB17" s="198"/>
      <c r="AMC17" s="198"/>
      <c r="AMD17" s="198"/>
      <c r="AME17" s="198"/>
      <c r="AMF17" s="198"/>
      <c r="AMG17" s="198"/>
      <c r="AMH17" s="198"/>
      <c r="AMI17" s="198"/>
      <c r="AMJ17" s="198"/>
      <c r="AMK17" s="198"/>
      <c r="AML17" s="198"/>
      <c r="AMM17" s="198"/>
      <c r="AMN17" s="198"/>
      <c r="AMO17" s="198"/>
      <c r="AMP17" s="198"/>
      <c r="AMQ17" s="198"/>
      <c r="AMR17" s="198"/>
      <c r="AMS17" s="198"/>
      <c r="AMT17" s="198"/>
      <c r="AMU17" s="198"/>
      <c r="AMV17" s="198"/>
      <c r="AMW17" s="198"/>
      <c r="AMX17" s="198"/>
      <c r="AMY17" s="198"/>
      <c r="AMZ17" s="198"/>
      <c r="ANA17" s="198"/>
      <c r="ANB17" s="198"/>
      <c r="ANC17" s="198"/>
      <c r="AND17" s="198"/>
      <c r="ANE17" s="198"/>
      <c r="ANF17" s="198"/>
      <c r="ANG17" s="198"/>
      <c r="ANH17" s="198"/>
      <c r="ANI17" s="198"/>
      <c r="ANJ17" s="198"/>
      <c r="ANK17" s="198"/>
      <c r="ANL17" s="198"/>
      <c r="ANM17" s="198"/>
      <c r="ANN17" s="198"/>
      <c r="ANO17" s="198"/>
      <c r="ANP17" s="198"/>
      <c r="ANQ17" s="198"/>
      <c r="ANR17" s="198"/>
      <c r="ANS17" s="198"/>
      <c r="ANT17" s="198"/>
      <c r="ANU17" s="198"/>
      <c r="ANV17" s="198"/>
      <c r="ANW17" s="198"/>
      <c r="ANX17" s="198"/>
      <c r="ANY17" s="198"/>
      <c r="ANZ17" s="198"/>
      <c r="AOA17" s="198"/>
      <c r="AOB17" s="198"/>
      <c r="AOC17" s="198"/>
      <c r="AOD17" s="198"/>
      <c r="AOE17" s="198"/>
      <c r="AOF17" s="198"/>
      <c r="AOG17" s="198"/>
      <c r="AOH17" s="198"/>
      <c r="AOI17" s="198"/>
      <c r="AOJ17" s="198"/>
      <c r="AOK17" s="198"/>
      <c r="AOL17" s="198"/>
      <c r="AOM17" s="198"/>
      <c r="AON17" s="198"/>
      <c r="AOO17" s="198"/>
      <c r="AOP17" s="198"/>
      <c r="AOQ17" s="198"/>
      <c r="AOR17" s="198"/>
      <c r="AOS17" s="198"/>
      <c r="AOT17" s="198"/>
      <c r="AOU17" s="198"/>
      <c r="AOV17" s="198"/>
      <c r="AOW17" s="198"/>
      <c r="AOX17" s="198"/>
      <c r="AOY17" s="198"/>
      <c r="AOZ17" s="198"/>
      <c r="APA17" s="198"/>
      <c r="APB17" s="198"/>
      <c r="APC17" s="198"/>
      <c r="APD17" s="198"/>
      <c r="APE17" s="198"/>
      <c r="APF17" s="198"/>
      <c r="APG17" s="198"/>
      <c r="APH17" s="198"/>
      <c r="API17" s="198"/>
      <c r="APJ17" s="198"/>
      <c r="APK17" s="198"/>
      <c r="APL17" s="198"/>
      <c r="APM17" s="198"/>
      <c r="APN17" s="198"/>
      <c r="APO17" s="198"/>
      <c r="APP17" s="198"/>
      <c r="APQ17" s="198"/>
      <c r="APR17" s="198"/>
      <c r="APS17" s="198"/>
      <c r="APT17" s="198"/>
      <c r="APU17" s="198"/>
      <c r="APV17" s="198"/>
      <c r="APW17" s="198"/>
      <c r="APX17" s="198"/>
      <c r="APY17" s="198"/>
      <c r="APZ17" s="198"/>
      <c r="AQA17" s="198"/>
      <c r="AQB17" s="198"/>
      <c r="AQC17" s="198"/>
      <c r="AQD17" s="198"/>
      <c r="AQE17" s="198"/>
      <c r="AQF17" s="198"/>
      <c r="AQG17" s="198"/>
      <c r="AQH17" s="198"/>
      <c r="AQI17" s="198"/>
      <c r="AQJ17" s="198"/>
      <c r="AQK17" s="198"/>
      <c r="AQL17" s="198"/>
      <c r="AQM17" s="198"/>
      <c r="AQN17" s="198"/>
      <c r="AQO17" s="198"/>
      <c r="AQP17" s="198"/>
      <c r="AQQ17" s="198"/>
      <c r="AQR17" s="198"/>
      <c r="AQS17" s="198"/>
      <c r="AQT17" s="198"/>
      <c r="AQU17" s="198"/>
      <c r="AQV17" s="198"/>
      <c r="AQW17" s="198"/>
      <c r="AQX17" s="198"/>
      <c r="AQY17" s="198"/>
      <c r="AQZ17" s="198"/>
      <c r="ARA17" s="198"/>
      <c r="ARB17" s="198"/>
      <c r="ARC17" s="198"/>
      <c r="ARD17" s="198"/>
      <c r="ARE17" s="198"/>
      <c r="ARF17" s="198"/>
      <c r="ARG17" s="198"/>
      <c r="ARH17" s="198"/>
      <c r="ARI17" s="198"/>
      <c r="ARJ17" s="198"/>
      <c r="ARK17" s="198"/>
      <c r="ARL17" s="198"/>
      <c r="ARM17" s="198"/>
      <c r="ARN17" s="198"/>
      <c r="ARO17" s="198"/>
      <c r="ARP17" s="198"/>
      <c r="ARQ17" s="198"/>
      <c r="ARR17" s="198"/>
      <c r="ARS17" s="198"/>
      <c r="ART17" s="198"/>
      <c r="ARU17" s="198"/>
      <c r="ARV17" s="198"/>
      <c r="ARW17" s="198"/>
      <c r="ARX17" s="198"/>
      <c r="ARY17" s="198"/>
      <c r="ARZ17" s="198"/>
      <c r="ASA17" s="198"/>
      <c r="ASB17" s="198"/>
      <c r="ASC17" s="198"/>
      <c r="ASD17" s="198"/>
      <c r="ASE17" s="198"/>
      <c r="ASF17" s="198"/>
      <c r="ASG17" s="198"/>
      <c r="ASH17" s="198"/>
      <c r="ASI17" s="198"/>
      <c r="ASJ17" s="198"/>
      <c r="ASK17" s="198"/>
      <c r="ASL17" s="198"/>
      <c r="ASM17" s="198"/>
      <c r="ASN17" s="198"/>
      <c r="ASO17" s="198"/>
      <c r="ASP17" s="198"/>
      <c r="ASQ17" s="198"/>
      <c r="ASR17" s="198"/>
      <c r="ASS17" s="198"/>
      <c r="AST17" s="198"/>
      <c r="ASU17" s="198"/>
      <c r="ASV17" s="198"/>
      <c r="ASW17" s="198"/>
      <c r="ASX17" s="198"/>
      <c r="ASY17" s="198"/>
      <c r="ASZ17" s="198"/>
      <c r="ATA17" s="198"/>
      <c r="ATB17" s="198"/>
      <c r="ATC17" s="198"/>
      <c r="ATD17" s="198"/>
      <c r="ATE17" s="198"/>
      <c r="ATF17" s="198"/>
      <c r="ATG17" s="198"/>
      <c r="ATH17" s="198"/>
      <c r="ATI17" s="198"/>
      <c r="ATJ17" s="198"/>
      <c r="ATK17" s="198"/>
      <c r="ATL17" s="198"/>
      <c r="ATM17" s="198"/>
      <c r="ATN17" s="198"/>
      <c r="ATO17" s="198"/>
      <c r="ATP17" s="198"/>
      <c r="ATQ17" s="198"/>
      <c r="ATR17" s="198"/>
      <c r="ATS17" s="198"/>
      <c r="ATT17" s="198"/>
      <c r="ATU17" s="198"/>
      <c r="ATV17" s="198"/>
      <c r="ATW17" s="198"/>
      <c r="ATX17" s="198"/>
      <c r="ATY17" s="198"/>
      <c r="ATZ17" s="198"/>
      <c r="AUA17" s="198"/>
      <c r="AUB17" s="198"/>
      <c r="AUC17" s="198"/>
      <c r="AUD17" s="198"/>
      <c r="AUE17" s="198"/>
      <c r="AUF17" s="198"/>
      <c r="AUG17" s="198"/>
      <c r="AUH17" s="198"/>
      <c r="AUI17" s="198"/>
      <c r="AUJ17" s="198"/>
      <c r="AUK17" s="198"/>
      <c r="AUL17" s="198"/>
      <c r="AUM17" s="198"/>
      <c r="AUN17" s="198"/>
      <c r="AUO17" s="198"/>
      <c r="AUP17" s="198"/>
      <c r="AUQ17" s="198"/>
      <c r="AUR17" s="198"/>
      <c r="AUS17" s="198"/>
      <c r="AUT17" s="198"/>
      <c r="AUU17" s="198"/>
      <c r="AUV17" s="198"/>
      <c r="AUW17" s="198"/>
      <c r="AUX17" s="198"/>
      <c r="AUY17" s="198"/>
      <c r="AUZ17" s="198"/>
      <c r="AVA17" s="198"/>
      <c r="AVB17" s="198"/>
      <c r="AVC17" s="198"/>
      <c r="AVD17" s="198"/>
      <c r="AVE17" s="198"/>
      <c r="AVF17" s="198"/>
      <c r="AVG17" s="198"/>
      <c r="AVH17" s="198"/>
      <c r="AVI17" s="198"/>
      <c r="AVJ17" s="198"/>
      <c r="AVK17" s="198"/>
      <c r="AVL17" s="198"/>
      <c r="AVM17" s="198"/>
      <c r="AVN17" s="198"/>
      <c r="AVO17" s="198"/>
      <c r="AVP17" s="198"/>
      <c r="AVQ17" s="198"/>
      <c r="AVR17" s="198"/>
      <c r="AVS17" s="198"/>
      <c r="AVT17" s="198"/>
      <c r="AVU17" s="198"/>
      <c r="AVV17" s="198"/>
      <c r="AVW17" s="198"/>
      <c r="AVX17" s="198"/>
      <c r="AVY17" s="198"/>
      <c r="AVZ17" s="198"/>
      <c r="AWA17" s="198"/>
      <c r="AWB17" s="198"/>
      <c r="AWC17" s="198"/>
      <c r="AWD17" s="198"/>
      <c r="AWE17" s="198"/>
      <c r="AWF17" s="198"/>
      <c r="AWG17" s="198"/>
      <c r="AWH17" s="198"/>
      <c r="AWI17" s="198"/>
      <c r="AWJ17" s="198"/>
      <c r="AWK17" s="198"/>
      <c r="AWL17" s="198"/>
      <c r="AWM17" s="198"/>
      <c r="AWN17" s="198"/>
      <c r="AWO17" s="198"/>
      <c r="AWP17" s="198"/>
      <c r="AWQ17" s="198"/>
      <c r="AWR17" s="198"/>
      <c r="AWS17" s="198"/>
      <c r="AWT17" s="198"/>
      <c r="AWU17" s="198"/>
      <c r="AWV17" s="198"/>
      <c r="AWW17" s="198"/>
      <c r="AWX17" s="198"/>
      <c r="AWY17" s="198"/>
      <c r="AWZ17" s="198"/>
      <c r="AXA17" s="198"/>
      <c r="AXB17" s="198"/>
      <c r="AXC17" s="198"/>
      <c r="AXD17" s="198"/>
      <c r="AXE17" s="198"/>
      <c r="AXF17" s="198"/>
      <c r="AXG17" s="198"/>
      <c r="AXH17" s="198"/>
      <c r="AXI17" s="198"/>
      <c r="AXJ17" s="198"/>
      <c r="AXK17" s="198"/>
      <c r="AXL17" s="198"/>
      <c r="AXM17" s="198"/>
      <c r="AXN17" s="198"/>
      <c r="AXO17" s="198"/>
      <c r="AXP17" s="198"/>
      <c r="AXQ17" s="198"/>
      <c r="AXR17" s="198"/>
      <c r="AXS17" s="198"/>
      <c r="AXT17" s="198"/>
      <c r="AXU17" s="198"/>
      <c r="AXV17" s="198"/>
      <c r="AXW17" s="198"/>
      <c r="AXX17" s="198"/>
      <c r="AXY17" s="198"/>
      <c r="AXZ17" s="198"/>
      <c r="AYA17" s="198"/>
      <c r="AYB17" s="198"/>
      <c r="AYC17" s="198"/>
      <c r="AYD17" s="198"/>
      <c r="AYE17" s="198"/>
      <c r="AYF17" s="198"/>
      <c r="AYG17" s="198"/>
      <c r="AYH17" s="198"/>
      <c r="AYI17" s="198"/>
      <c r="AYJ17" s="198"/>
      <c r="AYK17" s="198"/>
      <c r="AYL17" s="198"/>
      <c r="AYM17" s="198"/>
      <c r="AYN17" s="198"/>
      <c r="AYO17" s="198"/>
      <c r="AYP17" s="198"/>
      <c r="AYQ17" s="198"/>
      <c r="AYR17" s="198"/>
      <c r="AYS17" s="198"/>
      <c r="AYT17" s="198"/>
      <c r="AYU17" s="198"/>
      <c r="AYV17" s="198"/>
      <c r="AYW17" s="198"/>
      <c r="AYX17" s="198"/>
      <c r="AYY17" s="198"/>
      <c r="AYZ17" s="198"/>
      <c r="AZA17" s="198"/>
      <c r="AZB17" s="198"/>
      <c r="AZC17" s="198"/>
      <c r="AZD17" s="198"/>
      <c r="AZE17" s="198"/>
      <c r="AZF17" s="198"/>
      <c r="AZG17" s="198"/>
      <c r="AZH17" s="198"/>
      <c r="AZI17" s="198"/>
      <c r="AZJ17" s="198"/>
      <c r="AZK17" s="198"/>
      <c r="AZL17" s="198"/>
      <c r="AZM17" s="198"/>
      <c r="AZN17" s="198"/>
      <c r="AZO17" s="198"/>
      <c r="AZP17" s="198"/>
      <c r="AZQ17" s="198"/>
      <c r="AZR17" s="198"/>
      <c r="AZS17" s="198"/>
      <c r="AZT17" s="198"/>
      <c r="AZU17" s="198"/>
      <c r="AZV17" s="198"/>
      <c r="AZW17" s="198"/>
      <c r="AZX17" s="198"/>
      <c r="AZY17" s="198"/>
      <c r="AZZ17" s="198"/>
      <c r="BAA17" s="198"/>
      <c r="BAB17" s="198"/>
      <c r="BAC17" s="198"/>
      <c r="BAD17" s="198"/>
      <c r="BAE17" s="198"/>
      <c r="BAF17" s="198"/>
      <c r="BAG17" s="198"/>
      <c r="BAH17" s="198"/>
      <c r="BAI17" s="198"/>
      <c r="BAJ17" s="198"/>
      <c r="BAK17" s="198"/>
      <c r="BAL17" s="198"/>
      <c r="BAM17" s="198"/>
      <c r="BAN17" s="198"/>
      <c r="BAO17" s="198"/>
      <c r="BAP17" s="198"/>
      <c r="BAQ17" s="198"/>
      <c r="BAR17" s="198"/>
      <c r="BAS17" s="198"/>
      <c r="BAT17" s="198"/>
      <c r="BAU17" s="198"/>
      <c r="BAV17" s="198"/>
      <c r="BAW17" s="198"/>
      <c r="BAX17" s="198"/>
      <c r="BAY17" s="198"/>
      <c r="BAZ17" s="198"/>
      <c r="BBA17" s="198"/>
      <c r="BBB17" s="198"/>
      <c r="BBC17" s="198"/>
      <c r="BBD17" s="198"/>
      <c r="BBE17" s="198"/>
      <c r="BBF17" s="198"/>
      <c r="BBG17" s="198"/>
      <c r="BBH17" s="198"/>
      <c r="BBI17" s="198"/>
      <c r="BBJ17" s="198"/>
      <c r="BBK17" s="198"/>
      <c r="BBL17" s="198"/>
      <c r="BBM17" s="198"/>
      <c r="BBN17" s="198"/>
      <c r="BBO17" s="198"/>
      <c r="BBP17" s="198"/>
      <c r="BBQ17" s="198"/>
      <c r="BBR17" s="198"/>
      <c r="BBS17" s="198"/>
      <c r="BBT17" s="198"/>
      <c r="BBU17" s="198"/>
      <c r="BBV17" s="198"/>
      <c r="BBW17" s="198"/>
      <c r="BBX17" s="198"/>
      <c r="BBY17" s="198"/>
      <c r="BBZ17" s="198"/>
      <c r="BCA17" s="198"/>
      <c r="BCB17" s="198"/>
      <c r="BCC17" s="198"/>
      <c r="BCD17" s="198"/>
      <c r="BCE17" s="198"/>
      <c r="BCF17" s="198"/>
      <c r="BCG17" s="198"/>
      <c r="BCH17" s="198"/>
      <c r="BCI17" s="198"/>
      <c r="BCJ17" s="198"/>
      <c r="BCK17" s="198"/>
      <c r="BCL17" s="198"/>
      <c r="BCM17" s="198"/>
      <c r="BCN17" s="198"/>
      <c r="BCO17" s="198"/>
      <c r="BCP17" s="198"/>
      <c r="BCQ17" s="198"/>
      <c r="BCR17" s="198"/>
      <c r="BCS17" s="198"/>
      <c r="BCT17" s="198"/>
      <c r="BCU17" s="198"/>
      <c r="BCV17" s="198"/>
      <c r="BCW17" s="198"/>
      <c r="BCX17" s="198"/>
      <c r="BCY17" s="198"/>
      <c r="BCZ17" s="198"/>
      <c r="BDA17" s="198"/>
      <c r="BDB17" s="198"/>
      <c r="BDC17" s="198"/>
      <c r="BDD17" s="198"/>
      <c r="BDE17" s="198"/>
      <c r="BDF17" s="198"/>
      <c r="BDG17" s="198"/>
      <c r="BDH17" s="198"/>
      <c r="BDI17" s="198"/>
      <c r="BDJ17" s="198"/>
      <c r="BDK17" s="198"/>
      <c r="BDL17" s="198"/>
      <c r="BDM17" s="198"/>
      <c r="BDN17" s="198"/>
      <c r="BDO17" s="198"/>
      <c r="BDP17" s="198"/>
      <c r="BDQ17" s="198"/>
      <c r="BDR17" s="198"/>
      <c r="BDS17" s="198"/>
      <c r="BDT17" s="198"/>
      <c r="BDU17" s="198"/>
      <c r="BDV17" s="198"/>
      <c r="BDW17" s="198"/>
      <c r="BDX17" s="198"/>
      <c r="BDY17" s="198"/>
      <c r="BDZ17" s="198"/>
      <c r="BEA17" s="198"/>
      <c r="BEB17" s="198"/>
      <c r="BEC17" s="198"/>
      <c r="BED17" s="198"/>
      <c r="BEE17" s="198"/>
      <c r="BEF17" s="198"/>
      <c r="BEG17" s="198"/>
      <c r="BEH17" s="198"/>
      <c r="BEI17" s="198"/>
      <c r="BEJ17" s="198"/>
      <c r="BEK17" s="198"/>
      <c r="BEL17" s="198"/>
      <c r="BEM17" s="198"/>
      <c r="BEN17" s="198"/>
      <c r="BEO17" s="198"/>
      <c r="BEP17" s="198"/>
      <c r="BEQ17" s="198"/>
      <c r="BER17" s="198"/>
      <c r="BES17" s="198"/>
      <c r="BET17" s="198"/>
      <c r="BEU17" s="198"/>
      <c r="BEV17" s="198"/>
      <c r="BEW17" s="198"/>
      <c r="BEX17" s="198"/>
      <c r="BEY17" s="198"/>
      <c r="BEZ17" s="198"/>
      <c r="BFA17" s="198"/>
      <c r="BFB17" s="198"/>
      <c r="BFC17" s="198"/>
      <c r="BFD17" s="198"/>
      <c r="BFE17" s="198"/>
      <c r="BFF17" s="198"/>
      <c r="BFG17" s="198"/>
      <c r="BFH17" s="198"/>
      <c r="BFI17" s="198"/>
      <c r="BFJ17" s="198"/>
      <c r="BFK17" s="198"/>
      <c r="BFL17" s="198"/>
      <c r="BFM17" s="198"/>
      <c r="BFN17" s="198"/>
      <c r="BFO17" s="198"/>
      <c r="BFP17" s="198"/>
      <c r="BFQ17" s="198"/>
      <c r="BFR17" s="198"/>
      <c r="BFS17" s="198"/>
      <c r="BFT17" s="198"/>
      <c r="BFU17" s="198"/>
      <c r="BFV17" s="198"/>
      <c r="BFW17" s="198"/>
      <c r="BFX17" s="198"/>
      <c r="BFY17" s="198"/>
      <c r="BFZ17" s="198"/>
      <c r="BGA17" s="198"/>
      <c r="BGB17" s="198"/>
      <c r="BGC17" s="198"/>
      <c r="BGD17" s="198"/>
      <c r="BGE17" s="198"/>
      <c r="BGF17" s="198"/>
      <c r="BGG17" s="198"/>
      <c r="BGH17" s="198"/>
      <c r="BGI17" s="198"/>
      <c r="BGJ17" s="198"/>
      <c r="BGK17" s="198"/>
      <c r="BGL17" s="198"/>
      <c r="BGM17" s="198"/>
      <c r="BGN17" s="198"/>
      <c r="BGO17" s="198"/>
      <c r="BGP17" s="198"/>
      <c r="BGQ17" s="198"/>
      <c r="BGR17" s="198"/>
      <c r="BGS17" s="198"/>
      <c r="BGT17" s="198"/>
      <c r="BGU17" s="198"/>
      <c r="BGV17" s="198"/>
      <c r="BGW17" s="198"/>
      <c r="BGX17" s="198"/>
      <c r="BGY17" s="198"/>
      <c r="BGZ17" s="198"/>
      <c r="BHA17" s="198"/>
      <c r="BHB17" s="198"/>
      <c r="BHC17" s="198"/>
      <c r="BHD17" s="198"/>
      <c r="BHE17" s="198"/>
      <c r="BHF17" s="198"/>
      <c r="BHG17" s="198"/>
      <c r="BHH17" s="198"/>
      <c r="BHI17" s="198"/>
      <c r="BHJ17" s="198"/>
      <c r="BHK17" s="198"/>
      <c r="BHL17" s="198"/>
      <c r="BHM17" s="198"/>
      <c r="BHN17" s="198"/>
      <c r="BHO17" s="198"/>
      <c r="BHP17" s="198"/>
      <c r="BHQ17" s="198"/>
      <c r="BHR17" s="198"/>
      <c r="BHS17" s="198"/>
      <c r="BHT17" s="198"/>
      <c r="BHU17" s="198"/>
      <c r="BHV17" s="198"/>
      <c r="BHW17" s="198"/>
      <c r="BHX17" s="198"/>
      <c r="BHY17" s="198"/>
      <c r="BHZ17" s="198"/>
      <c r="BIA17" s="198"/>
      <c r="BIB17" s="198"/>
      <c r="BIC17" s="198"/>
      <c r="BID17" s="198"/>
      <c r="BIE17" s="198"/>
      <c r="BIF17" s="198"/>
      <c r="BIG17" s="198"/>
      <c r="BIH17" s="198"/>
      <c r="BII17" s="198"/>
      <c r="BIJ17" s="198"/>
      <c r="BIK17" s="198"/>
      <c r="BIL17" s="198"/>
      <c r="BIM17" s="198"/>
      <c r="BIN17" s="198"/>
      <c r="BIO17" s="198"/>
      <c r="BIP17" s="198"/>
      <c r="BIQ17" s="198"/>
      <c r="BIR17" s="198"/>
      <c r="BIS17" s="198"/>
      <c r="BIT17" s="198"/>
      <c r="BIU17" s="198"/>
      <c r="BIV17" s="198"/>
      <c r="BIW17" s="198"/>
      <c r="BIX17" s="198"/>
      <c r="BIY17" s="198"/>
      <c r="BIZ17" s="198"/>
      <c r="BJA17" s="198"/>
      <c r="BJB17" s="198"/>
      <c r="BJC17" s="198"/>
      <c r="BJD17" s="198"/>
      <c r="BJE17" s="198"/>
      <c r="BJF17" s="198"/>
      <c r="BJG17" s="198"/>
      <c r="BJH17" s="198"/>
      <c r="BJI17" s="198"/>
      <c r="BJJ17" s="198"/>
      <c r="BJK17" s="198"/>
      <c r="BJL17" s="198"/>
      <c r="BJM17" s="198"/>
      <c r="BJN17" s="198"/>
      <c r="BJO17" s="198"/>
      <c r="BJP17" s="198"/>
      <c r="BJQ17" s="198"/>
      <c r="BJR17" s="198"/>
      <c r="BJS17" s="198"/>
      <c r="BJT17" s="198"/>
      <c r="BJU17" s="198"/>
      <c r="BJV17" s="198"/>
      <c r="BJW17" s="198"/>
      <c r="BJX17" s="198"/>
      <c r="BJY17" s="198"/>
      <c r="BJZ17" s="198"/>
      <c r="BKA17" s="198"/>
      <c r="BKB17" s="198"/>
      <c r="BKC17" s="198"/>
      <c r="BKD17" s="198"/>
      <c r="BKE17" s="198"/>
      <c r="BKF17" s="198"/>
      <c r="BKG17" s="198"/>
      <c r="BKH17" s="198"/>
      <c r="BKI17" s="198"/>
      <c r="BKJ17" s="198"/>
      <c r="BKK17" s="198"/>
      <c r="BKL17" s="198"/>
      <c r="BKM17" s="198"/>
      <c r="BKN17" s="198"/>
      <c r="BKO17" s="198"/>
      <c r="BKP17" s="198"/>
      <c r="BKQ17" s="198"/>
      <c r="BKR17" s="198"/>
      <c r="BKS17" s="198"/>
      <c r="BKT17" s="198"/>
      <c r="BKU17" s="198"/>
      <c r="BKV17" s="198"/>
      <c r="BKW17" s="198"/>
      <c r="BKX17" s="198"/>
      <c r="BKY17" s="198"/>
      <c r="BKZ17" s="198"/>
      <c r="BLA17" s="198"/>
      <c r="BLB17" s="198"/>
      <c r="BLC17" s="198"/>
      <c r="BLD17" s="198"/>
      <c r="BLE17" s="198"/>
      <c r="BLF17" s="198"/>
      <c r="BLG17" s="198"/>
      <c r="BLH17" s="198"/>
      <c r="BLI17" s="198"/>
      <c r="BLJ17" s="198"/>
      <c r="BLK17" s="198"/>
      <c r="BLL17" s="198"/>
      <c r="BLM17" s="198"/>
      <c r="BLN17" s="198"/>
      <c r="BLO17" s="198"/>
      <c r="BLP17" s="198"/>
      <c r="BLQ17" s="198"/>
      <c r="BLR17" s="198"/>
      <c r="BLS17" s="198"/>
      <c r="BLT17" s="198"/>
      <c r="BLU17" s="198"/>
      <c r="BLV17" s="198"/>
      <c r="BLW17" s="198"/>
      <c r="BLX17" s="198"/>
      <c r="BLY17" s="198"/>
      <c r="BLZ17" s="198"/>
      <c r="BMA17" s="198"/>
      <c r="BMB17" s="198"/>
      <c r="BMC17" s="198"/>
      <c r="BMD17" s="198"/>
      <c r="BME17" s="198"/>
      <c r="BMF17" s="198"/>
      <c r="BMG17" s="198"/>
      <c r="BMH17" s="198"/>
      <c r="BMI17" s="198"/>
      <c r="BMJ17" s="198"/>
      <c r="BMK17" s="198"/>
      <c r="BML17" s="198"/>
      <c r="BMM17" s="198"/>
      <c r="BMN17" s="198"/>
      <c r="BMO17" s="198"/>
      <c r="BMP17" s="198"/>
      <c r="BMQ17" s="198"/>
      <c r="BMR17" s="198"/>
      <c r="BMS17" s="198"/>
      <c r="BMT17" s="198"/>
      <c r="BMU17" s="198"/>
      <c r="BMV17" s="198"/>
      <c r="BMW17" s="198"/>
      <c r="BMX17" s="198"/>
      <c r="BMY17" s="198"/>
      <c r="BMZ17" s="198"/>
      <c r="BNA17" s="198"/>
      <c r="BNB17" s="198"/>
      <c r="BNC17" s="198"/>
      <c r="BND17" s="198"/>
      <c r="BNE17" s="198"/>
      <c r="BNF17" s="198"/>
      <c r="BNG17" s="198"/>
      <c r="BNH17" s="198"/>
      <c r="BNI17" s="198"/>
      <c r="BNJ17" s="198"/>
      <c r="BNK17" s="198"/>
      <c r="BNL17" s="198"/>
      <c r="BNM17" s="198"/>
      <c r="BNN17" s="198"/>
      <c r="BNO17" s="198"/>
      <c r="BNP17" s="198"/>
      <c r="BNQ17" s="198"/>
      <c r="BNR17" s="198"/>
      <c r="BNS17" s="198"/>
      <c r="BNT17" s="198"/>
      <c r="BNU17" s="198"/>
      <c r="BNV17" s="198"/>
      <c r="BNW17" s="198"/>
      <c r="BNX17" s="198"/>
      <c r="BNY17" s="198"/>
      <c r="BNZ17" s="198"/>
      <c r="BOA17" s="198"/>
      <c r="BOB17" s="198"/>
      <c r="BOC17" s="198"/>
      <c r="BOD17" s="198"/>
      <c r="BOE17" s="198"/>
      <c r="BOF17" s="198"/>
      <c r="BOG17" s="198"/>
      <c r="BOH17" s="198"/>
      <c r="BOI17" s="198"/>
      <c r="BOJ17" s="198"/>
      <c r="BOK17" s="198"/>
      <c r="BOL17" s="198"/>
      <c r="BOM17" s="198"/>
      <c r="BON17" s="198"/>
      <c r="BOO17" s="198"/>
      <c r="BOP17" s="198"/>
      <c r="BOQ17" s="198"/>
      <c r="BOR17" s="198"/>
      <c r="BOS17" s="198"/>
      <c r="BOT17" s="198"/>
      <c r="BOU17" s="198"/>
      <c r="BOV17" s="198"/>
      <c r="BOW17" s="198"/>
      <c r="BOX17" s="198"/>
      <c r="BOY17" s="198"/>
      <c r="BOZ17" s="198"/>
      <c r="BPA17" s="198"/>
      <c r="BPB17" s="198"/>
      <c r="BPC17" s="198"/>
      <c r="BPD17" s="198"/>
      <c r="BPE17" s="198"/>
      <c r="BPF17" s="198"/>
      <c r="BPG17" s="198"/>
      <c r="BPH17" s="198"/>
      <c r="BPI17" s="198"/>
      <c r="BPJ17" s="198"/>
      <c r="BPK17" s="198"/>
      <c r="BPL17" s="198"/>
      <c r="BPM17" s="198"/>
      <c r="BPN17" s="198"/>
      <c r="BPO17" s="198"/>
      <c r="BPP17" s="198"/>
      <c r="BPQ17" s="198"/>
      <c r="BPR17" s="198"/>
      <c r="BPS17" s="198"/>
      <c r="BPT17" s="198"/>
      <c r="BPU17" s="198"/>
      <c r="BPV17" s="198"/>
      <c r="BPW17" s="198"/>
      <c r="BPX17" s="198"/>
      <c r="BPY17" s="198"/>
      <c r="BPZ17" s="198"/>
      <c r="BQA17" s="198"/>
      <c r="BQB17" s="198"/>
      <c r="BQC17" s="198"/>
      <c r="BQD17" s="198"/>
      <c r="BQE17" s="198"/>
      <c r="BQF17" s="198"/>
      <c r="BQG17" s="198"/>
      <c r="BQH17" s="198"/>
      <c r="BQI17" s="198"/>
      <c r="BQJ17" s="198"/>
      <c r="BQK17" s="198"/>
      <c r="BQL17" s="198"/>
      <c r="BQM17" s="198"/>
      <c r="BQN17" s="198"/>
      <c r="BQO17" s="198"/>
      <c r="BQP17" s="198"/>
      <c r="BQQ17" s="198"/>
      <c r="BQR17" s="198"/>
      <c r="BQS17" s="198"/>
      <c r="BQT17" s="198"/>
      <c r="BQU17" s="198"/>
      <c r="BQV17" s="198"/>
      <c r="BQW17" s="198"/>
      <c r="BQX17" s="198"/>
      <c r="BQY17" s="198"/>
      <c r="BQZ17" s="198"/>
      <c r="BRA17" s="198"/>
      <c r="BRB17" s="198"/>
      <c r="BRC17" s="198"/>
      <c r="BRD17" s="198"/>
      <c r="BRE17" s="198"/>
      <c r="BRF17" s="198"/>
      <c r="BRG17" s="198"/>
      <c r="BRH17" s="198"/>
      <c r="BRI17" s="198"/>
      <c r="BRJ17" s="198"/>
      <c r="BRK17" s="198"/>
      <c r="BRL17" s="198"/>
      <c r="BRM17" s="198"/>
      <c r="BRN17" s="198"/>
      <c r="BRO17" s="198"/>
      <c r="BRP17" s="198"/>
      <c r="BRQ17" s="198"/>
      <c r="BRR17" s="198"/>
      <c r="BRS17" s="198"/>
      <c r="BRT17" s="198"/>
      <c r="BRU17" s="198"/>
      <c r="BRV17" s="198"/>
      <c r="BRW17" s="198"/>
      <c r="BRX17" s="198"/>
      <c r="BRY17" s="198"/>
      <c r="BRZ17" s="198"/>
      <c r="BSA17" s="198"/>
      <c r="BSB17" s="198"/>
      <c r="BSC17" s="198"/>
      <c r="BSD17" s="198"/>
      <c r="BSE17" s="198"/>
      <c r="BSF17" s="198"/>
      <c r="BSG17" s="198"/>
      <c r="BSH17" s="198"/>
      <c r="BSI17" s="198"/>
      <c r="BSJ17" s="198"/>
      <c r="BSK17" s="198"/>
      <c r="BSL17" s="198"/>
      <c r="BSM17" s="198"/>
      <c r="BSN17" s="198"/>
      <c r="BSO17" s="198"/>
      <c r="BSP17" s="198"/>
      <c r="BSQ17" s="198"/>
      <c r="BSR17" s="198"/>
      <c r="BSS17" s="198"/>
      <c r="BST17" s="198"/>
      <c r="BSU17" s="198"/>
      <c r="BSV17" s="198"/>
      <c r="BSW17" s="198"/>
      <c r="BSX17" s="198"/>
      <c r="BSY17" s="198"/>
      <c r="BSZ17" s="198"/>
      <c r="BTA17" s="198"/>
      <c r="BTB17" s="198"/>
      <c r="BTC17" s="198"/>
      <c r="BTD17" s="198"/>
      <c r="BTE17" s="198"/>
      <c r="BTF17" s="198"/>
      <c r="BTG17" s="198"/>
      <c r="BTH17" s="198"/>
      <c r="BTI17" s="198"/>
      <c r="BTJ17" s="198"/>
      <c r="BTK17" s="198"/>
      <c r="BTL17" s="198"/>
      <c r="BTM17" s="198"/>
      <c r="BTN17" s="198"/>
      <c r="BTO17" s="198"/>
      <c r="BTP17" s="198"/>
      <c r="BTQ17" s="198"/>
      <c r="BTR17" s="198"/>
      <c r="BTS17" s="198"/>
      <c r="BTT17" s="198"/>
      <c r="BTU17" s="198"/>
      <c r="BTV17" s="198"/>
      <c r="BTW17" s="198"/>
      <c r="BTX17" s="198"/>
      <c r="BTY17" s="198"/>
      <c r="BTZ17" s="198"/>
      <c r="BUA17" s="198"/>
      <c r="BUB17" s="198"/>
      <c r="BUC17" s="198"/>
      <c r="BUD17" s="198"/>
      <c r="BUE17" s="198"/>
      <c r="BUF17" s="198"/>
      <c r="BUG17" s="198"/>
      <c r="BUH17" s="198"/>
      <c r="BUI17" s="198"/>
      <c r="BUJ17" s="198"/>
      <c r="BUK17" s="198"/>
      <c r="BUL17" s="198"/>
      <c r="BUM17" s="198"/>
      <c r="BUN17" s="198"/>
      <c r="BUO17" s="198"/>
      <c r="BUP17" s="198"/>
      <c r="BUQ17" s="198"/>
      <c r="BUR17" s="198"/>
      <c r="BUS17" s="198"/>
      <c r="BUT17" s="198"/>
      <c r="BUU17" s="198"/>
      <c r="BUV17" s="198"/>
      <c r="BUW17" s="198"/>
      <c r="BUX17" s="198"/>
      <c r="BUY17" s="198"/>
      <c r="BUZ17" s="198"/>
      <c r="BVA17" s="198"/>
      <c r="BVB17" s="198"/>
      <c r="BVC17" s="198"/>
      <c r="BVD17" s="198"/>
      <c r="BVE17" s="198"/>
      <c r="BVF17" s="198"/>
      <c r="BVG17" s="198"/>
      <c r="BVH17" s="198"/>
      <c r="BVI17" s="198"/>
      <c r="BVJ17" s="198"/>
      <c r="BVK17" s="198"/>
      <c r="BVL17" s="198"/>
      <c r="BVM17" s="198"/>
      <c r="BVN17" s="198"/>
      <c r="BVO17" s="198"/>
      <c r="BVP17" s="198"/>
      <c r="BVQ17" s="198"/>
      <c r="BVR17" s="198"/>
      <c r="BVS17" s="198"/>
      <c r="BVT17" s="198"/>
      <c r="BVU17" s="198"/>
      <c r="BVV17" s="198"/>
      <c r="BVW17" s="198"/>
      <c r="BVX17" s="198"/>
      <c r="BVY17" s="198"/>
      <c r="BVZ17" s="198"/>
      <c r="BWA17" s="198"/>
      <c r="BWB17" s="198"/>
      <c r="BWC17" s="198"/>
      <c r="BWD17" s="198"/>
      <c r="BWE17" s="198"/>
      <c r="BWF17" s="198"/>
      <c r="BWG17" s="198"/>
      <c r="BWH17" s="198"/>
      <c r="BWI17" s="198"/>
      <c r="BWJ17" s="198"/>
      <c r="BWK17" s="198"/>
      <c r="BWL17" s="198"/>
      <c r="BWM17" s="198"/>
      <c r="BWN17" s="198"/>
      <c r="BWO17" s="198"/>
      <c r="BWP17" s="198"/>
      <c r="BWQ17" s="198"/>
      <c r="BWR17" s="198"/>
      <c r="BWS17" s="198"/>
      <c r="BWT17" s="198"/>
      <c r="BWU17" s="198"/>
      <c r="BWV17" s="198"/>
      <c r="BWW17" s="198"/>
      <c r="BWX17" s="198"/>
      <c r="BWY17" s="198"/>
      <c r="BWZ17" s="198"/>
      <c r="BXA17" s="198"/>
      <c r="BXB17" s="198"/>
      <c r="BXC17" s="198"/>
      <c r="BXD17" s="198"/>
      <c r="BXE17" s="198"/>
      <c r="BXF17" s="198"/>
      <c r="BXG17" s="198"/>
      <c r="BXH17" s="198"/>
      <c r="BXI17" s="198"/>
      <c r="BXJ17" s="198"/>
      <c r="BXK17" s="198"/>
      <c r="BXL17" s="198"/>
      <c r="BXM17" s="198"/>
      <c r="BXN17" s="198"/>
      <c r="BXO17" s="198"/>
      <c r="BXP17" s="198"/>
      <c r="BXQ17" s="198"/>
      <c r="BXR17" s="198"/>
      <c r="BXS17" s="198"/>
      <c r="BXT17" s="198"/>
      <c r="BXU17" s="198"/>
      <c r="BXV17" s="198"/>
      <c r="BXW17" s="198"/>
      <c r="BXX17" s="198"/>
      <c r="BXY17" s="198"/>
      <c r="BXZ17" s="198"/>
      <c r="BYA17" s="198"/>
      <c r="BYB17" s="198"/>
      <c r="BYC17" s="198"/>
      <c r="BYD17" s="198"/>
      <c r="BYE17" s="198"/>
      <c r="BYF17" s="198"/>
      <c r="BYG17" s="198"/>
      <c r="BYH17" s="198"/>
      <c r="BYI17" s="198"/>
      <c r="BYJ17" s="198"/>
      <c r="BYK17" s="198"/>
      <c r="BYL17" s="198"/>
      <c r="BYM17" s="198"/>
      <c r="BYN17" s="198"/>
      <c r="BYO17" s="198"/>
      <c r="BYP17" s="198"/>
      <c r="BYQ17" s="198"/>
      <c r="BYR17" s="198"/>
      <c r="BYS17" s="198"/>
      <c r="BYT17" s="198"/>
      <c r="BYU17" s="198"/>
      <c r="BYV17" s="198"/>
      <c r="BYW17" s="198"/>
      <c r="BYX17" s="198"/>
      <c r="BYY17" s="198"/>
      <c r="BYZ17" s="198"/>
      <c r="BZA17" s="198"/>
      <c r="BZB17" s="198"/>
      <c r="BZC17" s="198"/>
      <c r="BZD17" s="198"/>
      <c r="BZE17" s="198"/>
      <c r="BZF17" s="198"/>
      <c r="BZG17" s="198"/>
      <c r="BZH17" s="198"/>
      <c r="BZI17" s="198"/>
      <c r="BZJ17" s="198"/>
      <c r="BZK17" s="198"/>
      <c r="BZL17" s="198"/>
      <c r="BZM17" s="198"/>
      <c r="BZN17" s="198"/>
      <c r="BZO17" s="198"/>
      <c r="BZP17" s="198"/>
      <c r="BZQ17" s="198"/>
      <c r="BZR17" s="198"/>
      <c r="BZS17" s="198"/>
      <c r="BZT17" s="198"/>
      <c r="BZU17" s="198"/>
      <c r="BZV17" s="198"/>
      <c r="BZW17" s="198"/>
      <c r="BZX17" s="198"/>
      <c r="BZY17" s="198"/>
      <c r="BZZ17" s="198"/>
      <c r="CAA17" s="198"/>
      <c r="CAB17" s="198"/>
      <c r="CAC17" s="198"/>
      <c r="CAD17" s="198"/>
      <c r="CAE17" s="198"/>
      <c r="CAF17" s="198"/>
      <c r="CAG17" s="198"/>
      <c r="CAH17" s="198"/>
      <c r="CAI17" s="198"/>
      <c r="CAJ17" s="198"/>
      <c r="CAK17" s="198"/>
      <c r="CAL17" s="198"/>
      <c r="CAM17" s="198"/>
      <c r="CAN17" s="198"/>
      <c r="CAO17" s="198"/>
      <c r="CAP17" s="198"/>
      <c r="CAQ17" s="198"/>
      <c r="CAR17" s="198"/>
      <c r="CAS17" s="198"/>
      <c r="CAT17" s="198"/>
      <c r="CAU17" s="198"/>
      <c r="CAV17" s="198"/>
      <c r="CAW17" s="198"/>
      <c r="CAX17" s="198"/>
      <c r="CAY17" s="198"/>
      <c r="CAZ17" s="198"/>
      <c r="CBA17" s="198"/>
      <c r="CBB17" s="198"/>
      <c r="CBC17" s="198"/>
      <c r="CBD17" s="198"/>
      <c r="CBE17" s="198"/>
      <c r="CBF17" s="198"/>
      <c r="CBG17" s="198"/>
      <c r="CBH17" s="198"/>
      <c r="CBI17" s="198"/>
      <c r="CBJ17" s="198"/>
      <c r="CBK17" s="198"/>
      <c r="CBL17" s="198"/>
      <c r="CBM17" s="198"/>
      <c r="CBN17" s="198"/>
      <c r="CBO17" s="198"/>
      <c r="CBP17" s="198"/>
      <c r="CBQ17" s="198"/>
      <c r="CBR17" s="198"/>
      <c r="CBS17" s="198"/>
      <c r="CBT17" s="198"/>
      <c r="CBU17" s="198"/>
      <c r="CBV17" s="198"/>
      <c r="CBW17" s="198"/>
      <c r="CBX17" s="198"/>
      <c r="CBY17" s="198"/>
      <c r="CBZ17" s="198"/>
      <c r="CCA17" s="198"/>
      <c r="CCB17" s="198"/>
      <c r="CCC17" s="198"/>
      <c r="CCD17" s="198"/>
      <c r="CCE17" s="198"/>
      <c r="CCF17" s="198"/>
      <c r="CCG17" s="198"/>
      <c r="CCH17" s="198"/>
      <c r="CCI17" s="198"/>
      <c r="CCJ17" s="198"/>
      <c r="CCK17" s="198"/>
      <c r="CCL17" s="198"/>
      <c r="CCM17" s="198"/>
      <c r="CCN17" s="198"/>
      <c r="CCO17" s="198"/>
      <c r="CCP17" s="198"/>
      <c r="CCQ17" s="198"/>
      <c r="CCR17" s="198"/>
      <c r="CCS17" s="198"/>
      <c r="CCT17" s="198"/>
      <c r="CCU17" s="198"/>
      <c r="CCV17" s="198"/>
      <c r="CCW17" s="198"/>
      <c r="CCX17" s="198"/>
      <c r="CCY17" s="198"/>
      <c r="CCZ17" s="198"/>
      <c r="CDA17" s="198"/>
      <c r="CDB17" s="198"/>
      <c r="CDC17" s="198"/>
      <c r="CDD17" s="198"/>
      <c r="CDE17" s="198"/>
      <c r="CDF17" s="198"/>
      <c r="CDG17" s="198"/>
      <c r="CDH17" s="198"/>
      <c r="CDI17" s="198"/>
      <c r="CDJ17" s="198"/>
      <c r="CDK17" s="198"/>
      <c r="CDL17" s="198"/>
      <c r="CDM17" s="198"/>
      <c r="CDN17" s="198"/>
      <c r="CDO17" s="198"/>
      <c r="CDP17" s="198"/>
      <c r="CDQ17" s="198"/>
      <c r="CDR17" s="198"/>
      <c r="CDS17" s="198"/>
      <c r="CDT17" s="198"/>
      <c r="CDU17" s="198"/>
      <c r="CDV17" s="198"/>
      <c r="CDW17" s="198"/>
      <c r="CDX17" s="198"/>
      <c r="CDY17" s="198"/>
      <c r="CDZ17" s="198"/>
      <c r="CEA17" s="198"/>
      <c r="CEB17" s="198"/>
      <c r="CEC17" s="198"/>
      <c r="CED17" s="198"/>
      <c r="CEE17" s="198"/>
      <c r="CEF17" s="198"/>
      <c r="CEG17" s="198"/>
      <c r="CEH17" s="198"/>
      <c r="CEI17" s="198"/>
      <c r="CEJ17" s="198"/>
      <c r="CEK17" s="198"/>
      <c r="CEL17" s="198"/>
      <c r="CEM17" s="198"/>
      <c r="CEN17" s="198"/>
      <c r="CEO17" s="198"/>
      <c r="CEP17" s="198"/>
      <c r="CEQ17" s="198"/>
      <c r="CER17" s="198"/>
      <c r="CES17" s="198"/>
      <c r="CET17" s="198"/>
      <c r="CEU17" s="198"/>
      <c r="CEV17" s="198"/>
      <c r="CEW17" s="198"/>
      <c r="CEX17" s="198"/>
      <c r="CEY17" s="198"/>
      <c r="CEZ17" s="198"/>
      <c r="CFA17" s="198"/>
      <c r="CFB17" s="198"/>
      <c r="CFC17" s="198"/>
      <c r="CFD17" s="198"/>
      <c r="CFE17" s="198"/>
      <c r="CFF17" s="198"/>
      <c r="CFG17" s="198"/>
      <c r="CFH17" s="198"/>
      <c r="CFI17" s="198"/>
      <c r="CFJ17" s="198"/>
      <c r="CFK17" s="198"/>
      <c r="CFL17" s="198"/>
      <c r="CFM17" s="198"/>
      <c r="CFN17" s="198"/>
      <c r="CFO17" s="198"/>
      <c r="CFP17" s="198"/>
      <c r="CFQ17" s="198"/>
      <c r="CFR17" s="198"/>
      <c r="CFS17" s="198"/>
      <c r="CFT17" s="198"/>
      <c r="CFU17" s="198"/>
      <c r="CFV17" s="198"/>
      <c r="CFW17" s="198"/>
      <c r="CFX17" s="198"/>
      <c r="CFY17" s="198"/>
      <c r="CFZ17" s="198"/>
      <c r="CGA17" s="198"/>
      <c r="CGB17" s="198"/>
      <c r="CGC17" s="198"/>
      <c r="CGD17" s="198"/>
      <c r="CGE17" s="198"/>
      <c r="CGF17" s="198"/>
      <c r="CGG17" s="198"/>
      <c r="CGH17" s="198"/>
      <c r="CGI17" s="198"/>
      <c r="CGJ17" s="198"/>
      <c r="CGK17" s="198"/>
      <c r="CGL17" s="198"/>
      <c r="CGM17" s="198"/>
      <c r="CGN17" s="198"/>
      <c r="CGO17" s="198"/>
      <c r="CGP17" s="198"/>
      <c r="CGQ17" s="198"/>
      <c r="CGR17" s="198"/>
      <c r="CGS17" s="198"/>
      <c r="CGT17" s="198"/>
      <c r="CGU17" s="198"/>
      <c r="CGV17" s="198"/>
      <c r="CGW17" s="198"/>
      <c r="CGX17" s="198"/>
      <c r="CGY17" s="198"/>
      <c r="CGZ17" s="198"/>
      <c r="CHA17" s="198"/>
      <c r="CHB17" s="198"/>
      <c r="CHC17" s="198"/>
      <c r="CHD17" s="198"/>
      <c r="CHE17" s="198"/>
      <c r="CHF17" s="198"/>
      <c r="CHG17" s="198"/>
      <c r="CHH17" s="198"/>
      <c r="CHI17" s="198"/>
      <c r="CHJ17" s="198"/>
      <c r="CHK17" s="198"/>
      <c r="CHL17" s="198"/>
      <c r="CHM17" s="198"/>
      <c r="CHN17" s="198"/>
      <c r="CHO17" s="198"/>
      <c r="CHP17" s="198"/>
      <c r="CHQ17" s="198"/>
      <c r="CHR17" s="198"/>
      <c r="CHS17" s="198"/>
      <c r="CHT17" s="198"/>
      <c r="CHU17" s="198"/>
      <c r="CHV17" s="198"/>
      <c r="CHW17" s="198"/>
      <c r="CHX17" s="198"/>
      <c r="CHY17" s="198"/>
      <c r="CHZ17" s="198"/>
      <c r="CIA17" s="198"/>
      <c r="CIB17" s="198"/>
      <c r="CIC17" s="198"/>
      <c r="CID17" s="198"/>
      <c r="CIE17" s="198"/>
      <c r="CIF17" s="198"/>
      <c r="CIG17" s="198"/>
      <c r="CIH17" s="198"/>
      <c r="CII17" s="198"/>
      <c r="CIJ17" s="198"/>
      <c r="CIK17" s="198"/>
      <c r="CIL17" s="198"/>
      <c r="CIM17" s="198"/>
      <c r="CIN17" s="198"/>
      <c r="CIO17" s="198"/>
      <c r="CIP17" s="198"/>
      <c r="CIQ17" s="198"/>
      <c r="CIR17" s="198"/>
      <c r="CIS17" s="198"/>
      <c r="CIT17" s="198"/>
      <c r="CIU17" s="198"/>
      <c r="CIV17" s="198"/>
      <c r="CIW17" s="198"/>
      <c r="CIX17" s="198"/>
      <c r="CIY17" s="198"/>
      <c r="CIZ17" s="198"/>
      <c r="CJA17" s="198"/>
      <c r="CJB17" s="198"/>
      <c r="CJC17" s="198"/>
      <c r="CJD17" s="198"/>
      <c r="CJE17" s="198"/>
      <c r="CJF17" s="198"/>
      <c r="CJG17" s="198"/>
      <c r="CJH17" s="198"/>
      <c r="CJI17" s="198"/>
      <c r="CJJ17" s="198"/>
      <c r="CJK17" s="198"/>
      <c r="CJL17" s="198"/>
      <c r="CJM17" s="198"/>
      <c r="CJN17" s="198"/>
      <c r="CJO17" s="198"/>
      <c r="CJP17" s="198"/>
      <c r="CJQ17" s="198"/>
      <c r="CJR17" s="198"/>
      <c r="CJS17" s="198"/>
      <c r="CJT17" s="198"/>
      <c r="CJU17" s="198"/>
      <c r="CJV17" s="198"/>
      <c r="CJW17" s="198"/>
      <c r="CJX17" s="198"/>
      <c r="CJY17" s="198"/>
      <c r="CJZ17" s="198"/>
      <c r="CKA17" s="198"/>
      <c r="CKB17" s="198"/>
      <c r="CKC17" s="198"/>
      <c r="CKD17" s="198"/>
      <c r="CKE17" s="198"/>
      <c r="CKF17" s="198"/>
      <c r="CKG17" s="198"/>
      <c r="CKH17" s="198"/>
      <c r="CKI17" s="198"/>
      <c r="CKJ17" s="198"/>
      <c r="CKK17" s="198"/>
      <c r="CKL17" s="198"/>
      <c r="CKM17" s="198"/>
      <c r="CKN17" s="198"/>
      <c r="CKO17" s="198"/>
      <c r="CKP17" s="198"/>
      <c r="CKQ17" s="198"/>
      <c r="CKR17" s="198"/>
      <c r="CKS17" s="198"/>
      <c r="CKT17" s="198"/>
      <c r="CKU17" s="198"/>
      <c r="CKV17" s="198"/>
      <c r="CKW17" s="198"/>
      <c r="CKX17" s="198"/>
      <c r="CKY17" s="198"/>
      <c r="CKZ17" s="198"/>
      <c r="CLA17" s="198"/>
      <c r="CLB17" s="198"/>
      <c r="CLC17" s="198"/>
      <c r="CLD17" s="198"/>
      <c r="CLE17" s="198"/>
      <c r="CLF17" s="198"/>
      <c r="CLG17" s="198"/>
      <c r="CLH17" s="198"/>
      <c r="CLI17" s="198"/>
      <c r="CLJ17" s="198"/>
      <c r="CLK17" s="198"/>
      <c r="CLL17" s="198"/>
      <c r="CLM17" s="198"/>
      <c r="CLN17" s="198"/>
      <c r="CLO17" s="198"/>
      <c r="CLP17" s="198"/>
      <c r="CLQ17" s="198"/>
      <c r="CLR17" s="198"/>
      <c r="CLS17" s="198"/>
      <c r="CLT17" s="198"/>
      <c r="CLU17" s="198"/>
      <c r="CLV17" s="198"/>
      <c r="CLW17" s="198"/>
      <c r="CLX17" s="198"/>
      <c r="CLY17" s="198"/>
      <c r="CLZ17" s="198"/>
      <c r="CMA17" s="198"/>
      <c r="CMB17" s="198"/>
      <c r="CMC17" s="198"/>
      <c r="CMD17" s="198"/>
      <c r="CME17" s="198"/>
      <c r="CMF17" s="198"/>
      <c r="CMG17" s="198"/>
      <c r="CMH17" s="198"/>
      <c r="CMI17" s="198"/>
      <c r="CMJ17" s="198"/>
      <c r="CMK17" s="198"/>
      <c r="CML17" s="198"/>
      <c r="CMM17" s="198"/>
      <c r="CMN17" s="198"/>
      <c r="CMO17" s="198"/>
      <c r="CMP17" s="198"/>
      <c r="CMQ17" s="198"/>
      <c r="CMR17" s="198"/>
      <c r="CMS17" s="198"/>
      <c r="CMT17" s="198"/>
      <c r="CMU17" s="198"/>
      <c r="CMV17" s="198"/>
      <c r="CMW17" s="198"/>
      <c r="CMX17" s="198"/>
      <c r="CMY17" s="198"/>
      <c r="CMZ17" s="198"/>
      <c r="CNA17" s="198"/>
      <c r="CNB17" s="198"/>
      <c r="CNC17" s="198"/>
      <c r="CND17" s="198"/>
      <c r="CNE17" s="198"/>
      <c r="CNF17" s="198"/>
      <c r="CNG17" s="198"/>
      <c r="CNH17" s="198"/>
      <c r="CNI17" s="198"/>
      <c r="CNJ17" s="198"/>
      <c r="CNK17" s="198"/>
      <c r="CNL17" s="198"/>
      <c r="CNM17" s="198"/>
      <c r="CNN17" s="198"/>
      <c r="CNO17" s="198"/>
      <c r="CNP17" s="198"/>
      <c r="CNQ17" s="198"/>
      <c r="CNR17" s="198"/>
      <c r="CNS17" s="198"/>
      <c r="CNT17" s="198"/>
      <c r="CNU17" s="198"/>
      <c r="CNV17" s="198"/>
      <c r="CNW17" s="198"/>
      <c r="CNX17" s="198"/>
      <c r="CNY17" s="198"/>
      <c r="CNZ17" s="198"/>
      <c r="COA17" s="198"/>
      <c r="COB17" s="198"/>
      <c r="COC17" s="198"/>
      <c r="COD17" s="198"/>
      <c r="COE17" s="198"/>
      <c r="COF17" s="198"/>
      <c r="COG17" s="198"/>
      <c r="COH17" s="198"/>
      <c r="COI17" s="198"/>
      <c r="COJ17" s="198"/>
      <c r="COK17" s="198"/>
      <c r="COL17" s="198"/>
      <c r="COM17" s="198"/>
      <c r="CON17" s="198"/>
      <c r="COO17" s="198"/>
      <c r="COP17" s="198"/>
      <c r="COQ17" s="198"/>
      <c r="COR17" s="198"/>
      <c r="COS17" s="198"/>
      <c r="COT17" s="198"/>
      <c r="COU17" s="198"/>
      <c r="COV17" s="198"/>
      <c r="COW17" s="198"/>
      <c r="COX17" s="198"/>
      <c r="COY17" s="198"/>
      <c r="COZ17" s="198"/>
      <c r="CPA17" s="198"/>
      <c r="CPB17" s="198"/>
      <c r="CPC17" s="198"/>
      <c r="CPD17" s="198"/>
      <c r="CPE17" s="198"/>
      <c r="CPF17" s="198"/>
      <c r="CPG17" s="198"/>
      <c r="CPH17" s="198"/>
      <c r="CPI17" s="198"/>
      <c r="CPJ17" s="198"/>
      <c r="CPK17" s="198"/>
      <c r="CPL17" s="198"/>
      <c r="CPM17" s="198"/>
      <c r="CPN17" s="198"/>
      <c r="CPO17" s="198"/>
      <c r="CPP17" s="198"/>
      <c r="CPQ17" s="198"/>
      <c r="CPR17" s="198"/>
      <c r="CPS17" s="198"/>
      <c r="CPT17" s="198"/>
      <c r="CPU17" s="198"/>
      <c r="CPV17" s="198"/>
      <c r="CPW17" s="198"/>
      <c r="CPX17" s="198"/>
      <c r="CPY17" s="198"/>
      <c r="CPZ17" s="198"/>
      <c r="CQA17" s="198"/>
      <c r="CQB17" s="198"/>
      <c r="CQC17" s="198"/>
      <c r="CQD17" s="198"/>
      <c r="CQE17" s="198"/>
      <c r="CQF17" s="198"/>
      <c r="CQG17" s="198"/>
      <c r="CQH17" s="198"/>
      <c r="CQI17" s="198"/>
      <c r="CQJ17" s="198"/>
      <c r="CQK17" s="198"/>
      <c r="CQL17" s="198"/>
      <c r="CQM17" s="198"/>
      <c r="CQN17" s="198"/>
      <c r="CQO17" s="198"/>
      <c r="CQP17" s="198"/>
      <c r="CQQ17" s="198"/>
      <c r="CQR17" s="198"/>
      <c r="CQS17" s="198"/>
      <c r="CQT17" s="198"/>
      <c r="CQU17" s="198"/>
      <c r="CQV17" s="198"/>
      <c r="CQW17" s="198"/>
      <c r="CQX17" s="198"/>
      <c r="CQY17" s="198"/>
      <c r="CQZ17" s="198"/>
      <c r="CRA17" s="198"/>
      <c r="CRB17" s="198"/>
      <c r="CRC17" s="198"/>
      <c r="CRD17" s="198"/>
      <c r="CRE17" s="198"/>
      <c r="CRF17" s="198"/>
      <c r="CRG17" s="198"/>
      <c r="CRH17" s="198"/>
      <c r="CRI17" s="198"/>
      <c r="CRJ17" s="198"/>
      <c r="CRK17" s="198"/>
      <c r="CRL17" s="198"/>
      <c r="CRM17" s="198"/>
      <c r="CRN17" s="198"/>
      <c r="CRO17" s="198"/>
      <c r="CRP17" s="198"/>
      <c r="CRQ17" s="198"/>
      <c r="CRR17" s="198"/>
      <c r="CRS17" s="198"/>
      <c r="CRT17" s="198"/>
      <c r="CRU17" s="198"/>
      <c r="CRV17" s="198"/>
      <c r="CRW17" s="198"/>
      <c r="CRX17" s="198"/>
      <c r="CRY17" s="198"/>
      <c r="CRZ17" s="198"/>
      <c r="CSA17" s="198"/>
      <c r="CSB17" s="198"/>
      <c r="CSC17" s="198"/>
      <c r="CSD17" s="198"/>
      <c r="CSE17" s="198"/>
      <c r="CSF17" s="198"/>
      <c r="CSG17" s="198"/>
      <c r="CSH17" s="198"/>
      <c r="CSI17" s="198"/>
      <c r="CSJ17" s="198"/>
      <c r="CSK17" s="198"/>
      <c r="CSL17" s="198"/>
      <c r="CSM17" s="198"/>
      <c r="CSN17" s="198"/>
      <c r="CSO17" s="198"/>
      <c r="CSP17" s="198"/>
      <c r="CSQ17" s="198"/>
      <c r="CSR17" s="198"/>
      <c r="CSS17" s="198"/>
      <c r="CST17" s="198"/>
      <c r="CSU17" s="198"/>
      <c r="CSV17" s="198"/>
      <c r="CSW17" s="198"/>
      <c r="CSX17" s="198"/>
      <c r="CSY17" s="198"/>
      <c r="CSZ17" s="198"/>
      <c r="CTA17" s="198"/>
      <c r="CTB17" s="198"/>
      <c r="CTC17" s="198"/>
      <c r="CTD17" s="198"/>
      <c r="CTE17" s="198"/>
      <c r="CTF17" s="198"/>
      <c r="CTG17" s="198"/>
      <c r="CTH17" s="198"/>
      <c r="CTI17" s="198"/>
      <c r="CTJ17" s="198"/>
      <c r="CTK17" s="198"/>
      <c r="CTL17" s="198"/>
      <c r="CTM17" s="198"/>
      <c r="CTN17" s="198"/>
      <c r="CTO17" s="198"/>
      <c r="CTP17" s="198"/>
      <c r="CTQ17" s="198"/>
      <c r="CTR17" s="198"/>
      <c r="CTS17" s="198"/>
      <c r="CTT17" s="198"/>
      <c r="CTU17" s="198"/>
      <c r="CTV17" s="198"/>
      <c r="CTW17" s="198"/>
      <c r="CTX17" s="198"/>
      <c r="CTY17" s="198"/>
      <c r="CTZ17" s="198"/>
      <c r="CUA17" s="198"/>
      <c r="CUB17" s="198"/>
      <c r="CUC17" s="198"/>
      <c r="CUD17" s="198"/>
      <c r="CUE17" s="198"/>
      <c r="CUF17" s="198"/>
      <c r="CUG17" s="198"/>
      <c r="CUH17" s="198"/>
      <c r="CUI17" s="198"/>
      <c r="CUJ17" s="198"/>
      <c r="CUK17" s="198"/>
      <c r="CUL17" s="198"/>
      <c r="CUM17" s="198"/>
      <c r="CUN17" s="198"/>
      <c r="CUO17" s="198"/>
      <c r="CUP17" s="198"/>
      <c r="CUQ17" s="198"/>
      <c r="CUR17" s="198"/>
      <c r="CUS17" s="198"/>
      <c r="CUT17" s="198"/>
      <c r="CUU17" s="198"/>
      <c r="CUV17" s="198"/>
      <c r="CUW17" s="198"/>
      <c r="CUX17" s="198"/>
      <c r="CUY17" s="198"/>
      <c r="CUZ17" s="198"/>
      <c r="CVA17" s="198"/>
      <c r="CVB17" s="198"/>
      <c r="CVC17" s="198"/>
      <c r="CVD17" s="198"/>
      <c r="CVE17" s="198"/>
      <c r="CVF17" s="198"/>
      <c r="CVG17" s="198"/>
      <c r="CVH17" s="198"/>
      <c r="CVI17" s="198"/>
      <c r="CVJ17" s="198"/>
      <c r="CVK17" s="198"/>
      <c r="CVL17" s="198"/>
      <c r="CVM17" s="198"/>
      <c r="CVN17" s="198"/>
      <c r="CVO17" s="198"/>
      <c r="CVP17" s="198"/>
      <c r="CVQ17" s="198"/>
      <c r="CVR17" s="198"/>
      <c r="CVS17" s="198"/>
      <c r="CVT17" s="198"/>
      <c r="CVU17" s="198"/>
      <c r="CVV17" s="198"/>
      <c r="CVW17" s="198"/>
      <c r="CVX17" s="198"/>
      <c r="CVY17" s="198"/>
      <c r="CVZ17" s="198"/>
      <c r="CWA17" s="198"/>
      <c r="CWB17" s="198"/>
      <c r="CWC17" s="198"/>
      <c r="CWD17" s="198"/>
      <c r="CWE17" s="198"/>
      <c r="CWF17" s="198"/>
      <c r="CWG17" s="198"/>
      <c r="CWH17" s="198"/>
      <c r="CWI17" s="198"/>
      <c r="CWJ17" s="198"/>
      <c r="CWK17" s="198"/>
      <c r="CWL17" s="198"/>
      <c r="CWM17" s="198"/>
      <c r="CWN17" s="198"/>
      <c r="CWO17" s="198"/>
      <c r="CWP17" s="198"/>
      <c r="CWQ17" s="198"/>
      <c r="CWR17" s="198"/>
      <c r="CWS17" s="198"/>
      <c r="CWT17" s="198"/>
      <c r="CWU17" s="198"/>
      <c r="CWV17" s="198"/>
      <c r="CWW17" s="198"/>
      <c r="CWX17" s="198"/>
      <c r="CWY17" s="198"/>
      <c r="CWZ17" s="198"/>
      <c r="CXA17" s="198"/>
      <c r="CXB17" s="198"/>
      <c r="CXC17" s="198"/>
      <c r="CXD17" s="198"/>
      <c r="CXE17" s="198"/>
      <c r="CXF17" s="198"/>
      <c r="CXG17" s="198"/>
      <c r="CXH17" s="198"/>
      <c r="CXI17" s="198"/>
      <c r="CXJ17" s="198"/>
      <c r="CXK17" s="198"/>
      <c r="CXL17" s="198"/>
      <c r="CXM17" s="198"/>
      <c r="CXN17" s="198"/>
      <c r="CXO17" s="198"/>
      <c r="CXP17" s="198"/>
      <c r="CXQ17" s="198"/>
      <c r="CXR17" s="198"/>
      <c r="CXS17" s="198"/>
      <c r="CXT17" s="198"/>
      <c r="CXU17" s="198"/>
      <c r="CXV17" s="198"/>
      <c r="CXW17" s="198"/>
      <c r="CXX17" s="198"/>
      <c r="CXY17" s="198"/>
      <c r="CXZ17" s="198"/>
      <c r="CYA17" s="198"/>
      <c r="CYB17" s="198"/>
      <c r="CYC17" s="198"/>
      <c r="CYD17" s="198"/>
      <c r="CYE17" s="198"/>
      <c r="CYF17" s="198"/>
      <c r="CYG17" s="198"/>
      <c r="CYH17" s="198"/>
      <c r="CYI17" s="198"/>
      <c r="CYJ17" s="198"/>
      <c r="CYK17" s="198"/>
      <c r="CYL17" s="198"/>
      <c r="CYM17" s="198"/>
      <c r="CYN17" s="198"/>
      <c r="CYO17" s="198"/>
      <c r="CYP17" s="198"/>
      <c r="CYQ17" s="198"/>
      <c r="CYR17" s="198"/>
      <c r="CYS17" s="198"/>
      <c r="CYT17" s="198"/>
      <c r="CYU17" s="198"/>
      <c r="CYV17" s="198"/>
      <c r="CYW17" s="198"/>
      <c r="CYX17" s="198"/>
      <c r="CYY17" s="198"/>
      <c r="CYZ17" s="198"/>
      <c r="CZA17" s="198"/>
      <c r="CZB17" s="198"/>
      <c r="CZC17" s="198"/>
      <c r="CZD17" s="198"/>
      <c r="CZE17" s="198"/>
      <c r="CZF17" s="198"/>
      <c r="CZG17" s="198"/>
      <c r="CZH17" s="198"/>
      <c r="CZI17" s="198"/>
      <c r="CZJ17" s="198"/>
      <c r="CZK17" s="198"/>
      <c r="CZL17" s="198"/>
      <c r="CZM17" s="198"/>
      <c r="CZN17" s="198"/>
      <c r="CZO17" s="198"/>
      <c r="CZP17" s="198"/>
      <c r="CZQ17" s="198"/>
      <c r="CZR17" s="198"/>
      <c r="CZS17" s="198"/>
      <c r="CZT17" s="198"/>
      <c r="CZU17" s="198"/>
      <c r="CZV17" s="198"/>
      <c r="CZW17" s="198"/>
      <c r="CZX17" s="198"/>
      <c r="CZY17" s="198"/>
      <c r="CZZ17" s="198"/>
      <c r="DAA17" s="198"/>
      <c r="DAB17" s="198"/>
      <c r="DAC17" s="198"/>
      <c r="DAD17" s="198"/>
      <c r="DAE17" s="198"/>
      <c r="DAF17" s="198"/>
      <c r="DAG17" s="198"/>
      <c r="DAH17" s="198"/>
      <c r="DAI17" s="198"/>
      <c r="DAJ17" s="198"/>
      <c r="DAK17" s="198"/>
      <c r="DAL17" s="198"/>
      <c r="DAM17" s="198"/>
      <c r="DAN17" s="198"/>
      <c r="DAO17" s="198"/>
      <c r="DAP17" s="198"/>
      <c r="DAQ17" s="198"/>
      <c r="DAR17" s="198"/>
      <c r="DAS17" s="198"/>
      <c r="DAT17" s="198"/>
      <c r="DAU17" s="198"/>
      <c r="DAV17" s="198"/>
      <c r="DAW17" s="198"/>
      <c r="DAX17" s="198"/>
      <c r="DAY17" s="198"/>
      <c r="DAZ17" s="198"/>
      <c r="DBA17" s="198"/>
      <c r="DBB17" s="198"/>
      <c r="DBC17" s="198"/>
      <c r="DBD17" s="198"/>
      <c r="DBE17" s="198"/>
      <c r="DBF17" s="198"/>
      <c r="DBG17" s="198"/>
      <c r="DBH17" s="198"/>
      <c r="DBI17" s="198"/>
      <c r="DBJ17" s="198"/>
      <c r="DBK17" s="198"/>
      <c r="DBL17" s="198"/>
      <c r="DBM17" s="198"/>
      <c r="DBN17" s="198"/>
      <c r="DBO17" s="198"/>
      <c r="DBP17" s="198"/>
      <c r="DBQ17" s="198"/>
      <c r="DBR17" s="198"/>
      <c r="DBS17" s="198"/>
      <c r="DBT17" s="198"/>
      <c r="DBU17" s="198"/>
      <c r="DBV17" s="198"/>
      <c r="DBW17" s="198"/>
      <c r="DBX17" s="198"/>
      <c r="DBY17" s="198"/>
      <c r="DBZ17" s="198"/>
      <c r="DCA17" s="198"/>
      <c r="DCB17" s="198"/>
      <c r="DCC17" s="198"/>
      <c r="DCD17" s="198"/>
      <c r="DCE17" s="198"/>
      <c r="DCF17" s="198"/>
      <c r="DCG17" s="198"/>
      <c r="DCH17" s="198"/>
      <c r="DCI17" s="198"/>
      <c r="DCJ17" s="198"/>
      <c r="DCK17" s="198"/>
      <c r="DCL17" s="198"/>
      <c r="DCM17" s="198"/>
      <c r="DCN17" s="198"/>
      <c r="DCO17" s="198"/>
      <c r="DCP17" s="198"/>
      <c r="DCQ17" s="198"/>
      <c r="DCR17" s="198"/>
      <c r="DCS17" s="198"/>
      <c r="DCT17" s="198"/>
      <c r="DCU17" s="198"/>
      <c r="DCV17" s="198"/>
      <c r="DCW17" s="198"/>
      <c r="DCX17" s="198"/>
      <c r="DCY17" s="198"/>
      <c r="DCZ17" s="198"/>
      <c r="DDA17" s="198"/>
      <c r="DDB17" s="198"/>
      <c r="DDC17" s="198"/>
      <c r="DDD17" s="198"/>
      <c r="DDE17" s="198"/>
      <c r="DDF17" s="198"/>
      <c r="DDG17" s="198"/>
      <c r="DDH17" s="198"/>
      <c r="DDI17" s="198"/>
      <c r="DDJ17" s="198"/>
      <c r="DDK17" s="198"/>
      <c r="DDL17" s="198"/>
      <c r="DDM17" s="198"/>
      <c r="DDN17" s="198"/>
      <c r="DDO17" s="198"/>
      <c r="DDP17" s="198"/>
      <c r="DDQ17" s="198"/>
      <c r="DDR17" s="198"/>
      <c r="DDS17" s="198"/>
      <c r="DDT17" s="198"/>
      <c r="DDU17" s="198"/>
      <c r="DDV17" s="198"/>
      <c r="DDW17" s="198"/>
      <c r="DDX17" s="198"/>
      <c r="DDY17" s="198"/>
      <c r="DDZ17" s="198"/>
      <c r="DEA17" s="198"/>
      <c r="DEB17" s="198"/>
      <c r="DEC17" s="198"/>
      <c r="DED17" s="198"/>
      <c r="DEE17" s="198"/>
      <c r="DEF17" s="198"/>
      <c r="DEG17" s="198"/>
      <c r="DEH17" s="198"/>
      <c r="DEI17" s="198"/>
      <c r="DEJ17" s="198"/>
      <c r="DEK17" s="198"/>
      <c r="DEL17" s="198"/>
      <c r="DEM17" s="198"/>
      <c r="DEN17" s="198"/>
      <c r="DEO17" s="198"/>
      <c r="DEP17" s="198"/>
      <c r="DEQ17" s="198"/>
      <c r="DER17" s="198"/>
      <c r="DES17" s="198"/>
      <c r="DET17" s="198"/>
      <c r="DEU17" s="198"/>
      <c r="DEV17" s="198"/>
      <c r="DEW17" s="198"/>
      <c r="DEX17" s="198"/>
      <c r="DEY17" s="198"/>
      <c r="DEZ17" s="198"/>
      <c r="DFA17" s="198"/>
      <c r="DFB17" s="198"/>
      <c r="DFC17" s="198"/>
      <c r="DFD17" s="198"/>
      <c r="DFE17" s="198"/>
      <c r="DFF17" s="198"/>
      <c r="DFG17" s="198"/>
      <c r="DFH17" s="198"/>
      <c r="DFI17" s="198"/>
      <c r="DFJ17" s="198"/>
      <c r="DFK17" s="198"/>
      <c r="DFL17" s="198"/>
      <c r="DFM17" s="198"/>
      <c r="DFN17" s="198"/>
      <c r="DFO17" s="198"/>
      <c r="DFP17" s="198"/>
      <c r="DFQ17" s="198"/>
      <c r="DFR17" s="198"/>
      <c r="DFS17" s="198"/>
      <c r="DFT17" s="198"/>
      <c r="DFU17" s="198"/>
      <c r="DFV17" s="198"/>
      <c r="DFW17" s="198"/>
      <c r="DFX17" s="198"/>
      <c r="DFY17" s="198"/>
      <c r="DFZ17" s="198"/>
      <c r="DGA17" s="198"/>
      <c r="DGB17" s="198"/>
      <c r="DGC17" s="198"/>
      <c r="DGD17" s="198"/>
      <c r="DGE17" s="198"/>
      <c r="DGF17" s="198"/>
      <c r="DGG17" s="198"/>
      <c r="DGH17" s="198"/>
      <c r="DGI17" s="198"/>
      <c r="DGJ17" s="198"/>
      <c r="DGK17" s="198"/>
      <c r="DGL17" s="198"/>
      <c r="DGM17" s="198"/>
      <c r="DGN17" s="198"/>
      <c r="DGO17" s="198"/>
      <c r="DGP17" s="198"/>
      <c r="DGQ17" s="198"/>
      <c r="DGR17" s="198"/>
      <c r="DGS17" s="198"/>
      <c r="DGT17" s="198"/>
      <c r="DGU17" s="198"/>
      <c r="DGV17" s="198"/>
      <c r="DGW17" s="198"/>
      <c r="DGX17" s="198"/>
      <c r="DGY17" s="198"/>
      <c r="DGZ17" s="198"/>
      <c r="DHA17" s="198"/>
      <c r="DHB17" s="198"/>
      <c r="DHC17" s="198"/>
      <c r="DHD17" s="198"/>
      <c r="DHE17" s="198"/>
      <c r="DHF17" s="198"/>
      <c r="DHG17" s="198"/>
      <c r="DHH17" s="198"/>
      <c r="DHI17" s="198"/>
      <c r="DHJ17" s="198"/>
      <c r="DHK17" s="198"/>
      <c r="DHL17" s="198"/>
      <c r="DHM17" s="198"/>
      <c r="DHN17" s="198"/>
      <c r="DHO17" s="198"/>
      <c r="DHP17" s="198"/>
      <c r="DHQ17" s="198"/>
      <c r="DHR17" s="198"/>
      <c r="DHS17" s="198"/>
      <c r="DHT17" s="198"/>
      <c r="DHU17" s="198"/>
      <c r="DHV17" s="198"/>
      <c r="DHW17" s="198"/>
      <c r="DHX17" s="198"/>
      <c r="DHY17" s="198"/>
      <c r="DHZ17" s="198"/>
      <c r="DIA17" s="198"/>
      <c r="DIB17" s="198"/>
      <c r="DIC17" s="198"/>
      <c r="DID17" s="198"/>
      <c r="DIE17" s="198"/>
      <c r="DIF17" s="198"/>
      <c r="DIG17" s="198"/>
      <c r="DIH17" s="198"/>
      <c r="DII17" s="198"/>
      <c r="DIJ17" s="198"/>
      <c r="DIK17" s="198"/>
      <c r="DIL17" s="198"/>
      <c r="DIM17" s="198"/>
      <c r="DIN17" s="198"/>
      <c r="DIO17" s="198"/>
      <c r="DIP17" s="198"/>
      <c r="DIQ17" s="198"/>
      <c r="DIR17" s="198"/>
      <c r="DIS17" s="198"/>
      <c r="DIT17" s="198"/>
      <c r="DIU17" s="198"/>
      <c r="DIV17" s="198"/>
      <c r="DIW17" s="198"/>
      <c r="DIX17" s="198"/>
      <c r="DIY17" s="198"/>
      <c r="DIZ17" s="198"/>
      <c r="DJA17" s="198"/>
      <c r="DJB17" s="198"/>
      <c r="DJC17" s="198"/>
      <c r="DJD17" s="198"/>
      <c r="DJE17" s="198"/>
      <c r="DJF17" s="198"/>
      <c r="DJG17" s="198"/>
      <c r="DJH17" s="198"/>
      <c r="DJI17" s="198"/>
      <c r="DJJ17" s="198"/>
      <c r="DJK17" s="198"/>
      <c r="DJL17" s="198"/>
      <c r="DJM17" s="198"/>
      <c r="DJN17" s="198"/>
      <c r="DJO17" s="198"/>
      <c r="DJP17" s="198"/>
      <c r="DJQ17" s="198"/>
      <c r="DJR17" s="198"/>
      <c r="DJS17" s="198"/>
      <c r="DJT17" s="198"/>
      <c r="DJU17" s="198"/>
      <c r="DJV17" s="198"/>
      <c r="DJW17" s="198"/>
      <c r="DJX17" s="198"/>
      <c r="DJY17" s="198"/>
      <c r="DJZ17" s="198"/>
      <c r="DKA17" s="198"/>
      <c r="DKB17" s="198"/>
      <c r="DKC17" s="198"/>
      <c r="DKD17" s="198"/>
      <c r="DKE17" s="198"/>
      <c r="DKF17" s="198"/>
      <c r="DKG17" s="198"/>
      <c r="DKH17" s="198"/>
      <c r="DKI17" s="198"/>
      <c r="DKJ17" s="198"/>
      <c r="DKK17" s="198"/>
      <c r="DKL17" s="198"/>
      <c r="DKM17" s="198"/>
      <c r="DKN17" s="198"/>
      <c r="DKO17" s="198"/>
      <c r="DKP17" s="198"/>
      <c r="DKQ17" s="198"/>
      <c r="DKR17" s="198"/>
      <c r="DKS17" s="198"/>
      <c r="DKT17" s="198"/>
      <c r="DKU17" s="198"/>
      <c r="DKV17" s="198"/>
      <c r="DKW17" s="198"/>
      <c r="DKX17" s="198"/>
      <c r="DKY17" s="198"/>
      <c r="DKZ17" s="198"/>
      <c r="DLA17" s="198"/>
      <c r="DLB17" s="198"/>
      <c r="DLC17" s="198"/>
      <c r="DLD17" s="198"/>
      <c r="DLE17" s="198"/>
      <c r="DLF17" s="198"/>
      <c r="DLG17" s="198"/>
      <c r="DLH17" s="198"/>
      <c r="DLI17" s="198"/>
      <c r="DLJ17" s="198"/>
      <c r="DLK17" s="198"/>
      <c r="DLL17" s="198"/>
      <c r="DLM17" s="198"/>
      <c r="DLN17" s="198"/>
      <c r="DLO17" s="198"/>
      <c r="DLP17" s="198"/>
      <c r="DLQ17" s="198"/>
      <c r="DLR17" s="198"/>
      <c r="DLS17" s="198"/>
      <c r="DLT17" s="198"/>
      <c r="DLU17" s="198"/>
      <c r="DLV17" s="198"/>
      <c r="DLW17" s="198"/>
      <c r="DLX17" s="198"/>
      <c r="DLY17" s="198"/>
      <c r="DLZ17" s="198"/>
      <c r="DMA17" s="198"/>
      <c r="DMB17" s="198"/>
      <c r="DMC17" s="198"/>
      <c r="DMD17" s="198"/>
      <c r="DME17" s="198"/>
      <c r="DMF17" s="198"/>
      <c r="DMG17" s="198"/>
      <c r="DMH17" s="198"/>
      <c r="DMI17" s="198"/>
      <c r="DMJ17" s="198"/>
      <c r="DMK17" s="198"/>
      <c r="DML17" s="198"/>
      <c r="DMM17" s="198"/>
      <c r="DMN17" s="198"/>
      <c r="DMO17" s="198"/>
      <c r="DMP17" s="198"/>
      <c r="DMQ17" s="198"/>
      <c r="DMR17" s="198"/>
      <c r="DMS17" s="198"/>
      <c r="DMT17" s="198"/>
      <c r="DMU17" s="198"/>
      <c r="DMV17" s="198"/>
      <c r="DMW17" s="198"/>
      <c r="DMX17" s="198"/>
      <c r="DMY17" s="198"/>
      <c r="DMZ17" s="198"/>
      <c r="DNA17" s="198"/>
      <c r="DNB17" s="198"/>
      <c r="DNC17" s="198"/>
      <c r="DND17" s="198"/>
      <c r="DNE17" s="198"/>
      <c r="DNF17" s="198"/>
      <c r="DNG17" s="198"/>
      <c r="DNH17" s="198"/>
      <c r="DNI17" s="198"/>
      <c r="DNJ17" s="198"/>
      <c r="DNK17" s="198"/>
      <c r="DNL17" s="198"/>
      <c r="DNM17" s="198"/>
      <c r="DNN17" s="198"/>
      <c r="DNO17" s="198"/>
      <c r="DNP17" s="198"/>
      <c r="DNQ17" s="198"/>
      <c r="DNR17" s="198"/>
      <c r="DNS17" s="198"/>
      <c r="DNT17" s="198"/>
      <c r="DNU17" s="198"/>
      <c r="DNV17" s="198"/>
      <c r="DNW17" s="198"/>
      <c r="DNX17" s="198"/>
      <c r="DNY17" s="198"/>
      <c r="DNZ17" s="198"/>
      <c r="DOA17" s="198"/>
      <c r="DOB17" s="198"/>
      <c r="DOC17" s="198"/>
      <c r="DOD17" s="198"/>
      <c r="DOE17" s="198"/>
      <c r="DOF17" s="198"/>
      <c r="DOG17" s="198"/>
      <c r="DOH17" s="198"/>
      <c r="DOI17" s="198"/>
      <c r="DOJ17" s="198"/>
      <c r="DOK17" s="198"/>
      <c r="DOL17" s="198"/>
      <c r="DOM17" s="198"/>
      <c r="DON17" s="198"/>
      <c r="DOO17" s="198"/>
      <c r="DOP17" s="198"/>
      <c r="DOQ17" s="198"/>
      <c r="DOR17" s="198"/>
      <c r="DOS17" s="198"/>
      <c r="DOT17" s="198"/>
      <c r="DOU17" s="198"/>
      <c r="DOV17" s="198"/>
      <c r="DOW17" s="198"/>
      <c r="DOX17" s="198"/>
      <c r="DOY17" s="198"/>
      <c r="DOZ17" s="198"/>
      <c r="DPA17" s="198"/>
      <c r="DPB17" s="198"/>
      <c r="DPC17" s="198"/>
      <c r="DPD17" s="198"/>
      <c r="DPE17" s="198"/>
      <c r="DPF17" s="198"/>
      <c r="DPG17" s="198"/>
      <c r="DPH17" s="198"/>
      <c r="DPI17" s="198"/>
      <c r="DPJ17" s="198"/>
      <c r="DPK17" s="198"/>
      <c r="DPL17" s="198"/>
      <c r="DPM17" s="198"/>
      <c r="DPN17" s="198"/>
      <c r="DPO17" s="198"/>
      <c r="DPP17" s="198"/>
      <c r="DPQ17" s="198"/>
      <c r="DPR17" s="198"/>
      <c r="DPS17" s="198"/>
      <c r="DPT17" s="198"/>
      <c r="DPU17" s="198"/>
      <c r="DPV17" s="198"/>
      <c r="DPW17" s="198"/>
      <c r="DPX17" s="198"/>
      <c r="DPY17" s="198"/>
      <c r="DPZ17" s="198"/>
      <c r="DQA17" s="198"/>
      <c r="DQB17" s="198"/>
      <c r="DQC17" s="198"/>
      <c r="DQD17" s="198"/>
      <c r="DQE17" s="198"/>
      <c r="DQF17" s="198"/>
      <c r="DQG17" s="198"/>
      <c r="DQH17" s="198"/>
      <c r="DQI17" s="198"/>
      <c r="DQJ17" s="198"/>
      <c r="DQK17" s="198"/>
      <c r="DQL17" s="198"/>
      <c r="DQM17" s="198"/>
      <c r="DQN17" s="198"/>
      <c r="DQO17" s="198"/>
      <c r="DQP17" s="198"/>
      <c r="DQQ17" s="198"/>
      <c r="DQR17" s="198"/>
      <c r="DQS17" s="198"/>
      <c r="DQT17" s="198"/>
      <c r="DQU17" s="198"/>
      <c r="DQV17" s="198"/>
      <c r="DQW17" s="198"/>
      <c r="DQX17" s="198"/>
      <c r="DQY17" s="198"/>
      <c r="DQZ17" s="198"/>
      <c r="DRA17" s="198"/>
      <c r="DRB17" s="198"/>
      <c r="DRC17" s="198"/>
      <c r="DRD17" s="198"/>
      <c r="DRE17" s="198"/>
      <c r="DRF17" s="198"/>
      <c r="DRG17" s="198"/>
      <c r="DRH17" s="198"/>
      <c r="DRI17" s="198"/>
      <c r="DRJ17" s="198"/>
      <c r="DRK17" s="198"/>
      <c r="DRL17" s="198"/>
      <c r="DRM17" s="198"/>
      <c r="DRN17" s="198"/>
      <c r="DRO17" s="198"/>
      <c r="DRP17" s="198"/>
      <c r="DRQ17" s="198"/>
      <c r="DRR17" s="198"/>
      <c r="DRS17" s="198"/>
      <c r="DRT17" s="198"/>
      <c r="DRU17" s="198"/>
      <c r="DRV17" s="198"/>
      <c r="DRW17" s="198"/>
      <c r="DRX17" s="198"/>
      <c r="DRY17" s="198"/>
      <c r="DRZ17" s="198"/>
      <c r="DSA17" s="198"/>
      <c r="DSB17" s="198"/>
      <c r="DSC17" s="198"/>
      <c r="DSD17" s="198"/>
      <c r="DSE17" s="198"/>
      <c r="DSF17" s="198"/>
      <c r="DSG17" s="198"/>
      <c r="DSH17" s="198"/>
      <c r="DSI17" s="198"/>
      <c r="DSJ17" s="198"/>
      <c r="DSK17" s="198"/>
      <c r="DSL17" s="198"/>
      <c r="DSM17" s="198"/>
      <c r="DSN17" s="198"/>
      <c r="DSO17" s="198"/>
      <c r="DSP17" s="198"/>
      <c r="DSQ17" s="198"/>
      <c r="DSR17" s="198"/>
      <c r="DSS17" s="198"/>
      <c r="DST17" s="198"/>
      <c r="DSU17" s="198"/>
      <c r="DSV17" s="198"/>
      <c r="DSW17" s="198"/>
      <c r="DSX17" s="198"/>
      <c r="DSY17" s="198"/>
      <c r="DSZ17" s="198"/>
      <c r="DTA17" s="198"/>
      <c r="DTB17" s="198"/>
      <c r="DTC17" s="198"/>
      <c r="DTD17" s="198"/>
      <c r="DTE17" s="198"/>
      <c r="DTF17" s="198"/>
      <c r="DTG17" s="198"/>
      <c r="DTH17" s="198"/>
      <c r="DTI17" s="198"/>
      <c r="DTJ17" s="198"/>
      <c r="DTK17" s="198"/>
      <c r="DTL17" s="198"/>
      <c r="DTM17" s="198"/>
      <c r="DTN17" s="198"/>
      <c r="DTO17" s="198"/>
      <c r="DTP17" s="198"/>
      <c r="DTQ17" s="198"/>
      <c r="DTR17" s="198"/>
      <c r="DTS17" s="198"/>
      <c r="DTT17" s="198"/>
      <c r="DTU17" s="198"/>
      <c r="DTV17" s="198"/>
      <c r="DTW17" s="198"/>
      <c r="DTX17" s="198"/>
      <c r="DTY17" s="198"/>
      <c r="DTZ17" s="198"/>
      <c r="DUA17" s="198"/>
      <c r="DUB17" s="198"/>
      <c r="DUC17" s="198"/>
      <c r="DUD17" s="198"/>
      <c r="DUE17" s="198"/>
      <c r="DUF17" s="198"/>
      <c r="DUG17" s="198"/>
      <c r="DUH17" s="198"/>
      <c r="DUI17" s="198"/>
      <c r="DUJ17" s="198"/>
      <c r="DUK17" s="198"/>
      <c r="DUL17" s="198"/>
      <c r="DUM17" s="198"/>
      <c r="DUN17" s="198"/>
      <c r="DUO17" s="198"/>
      <c r="DUP17" s="198"/>
      <c r="DUQ17" s="198"/>
      <c r="DUR17" s="198"/>
      <c r="DUS17" s="198"/>
      <c r="DUT17" s="198"/>
      <c r="DUU17" s="198"/>
      <c r="DUV17" s="198"/>
      <c r="DUW17" s="198"/>
      <c r="DUX17" s="198"/>
      <c r="DUY17" s="198"/>
      <c r="DUZ17" s="198"/>
      <c r="DVA17" s="198"/>
      <c r="DVB17" s="198"/>
      <c r="DVC17" s="198"/>
      <c r="DVD17" s="198"/>
      <c r="DVE17" s="198"/>
      <c r="DVF17" s="198"/>
      <c r="DVG17" s="198"/>
      <c r="DVH17" s="198"/>
      <c r="DVI17" s="198"/>
      <c r="DVJ17" s="198"/>
      <c r="DVK17" s="198"/>
      <c r="DVL17" s="198"/>
      <c r="DVM17" s="198"/>
      <c r="DVN17" s="198"/>
      <c r="DVO17" s="198"/>
      <c r="DVP17" s="198"/>
      <c r="DVQ17" s="198"/>
      <c r="DVR17" s="198"/>
      <c r="DVS17" s="198"/>
      <c r="DVT17" s="198"/>
      <c r="DVU17" s="198"/>
      <c r="DVV17" s="198"/>
      <c r="DVW17" s="198"/>
      <c r="DVX17" s="198"/>
      <c r="DVY17" s="198"/>
      <c r="DVZ17" s="198"/>
      <c r="DWA17" s="198"/>
      <c r="DWB17" s="198"/>
      <c r="DWC17" s="198"/>
      <c r="DWD17" s="198"/>
      <c r="DWE17" s="198"/>
      <c r="DWF17" s="198"/>
      <c r="DWG17" s="198"/>
      <c r="DWH17" s="198"/>
      <c r="DWI17" s="198"/>
      <c r="DWJ17" s="198"/>
      <c r="DWK17" s="198"/>
      <c r="DWL17" s="198"/>
      <c r="DWM17" s="198"/>
      <c r="DWN17" s="198"/>
      <c r="DWO17" s="198"/>
      <c r="DWP17" s="198"/>
      <c r="DWQ17" s="198"/>
      <c r="DWR17" s="198"/>
      <c r="DWS17" s="198"/>
      <c r="DWT17" s="198"/>
      <c r="DWU17" s="198"/>
      <c r="DWV17" s="198"/>
      <c r="DWW17" s="198"/>
      <c r="DWX17" s="198"/>
      <c r="DWY17" s="198"/>
      <c r="DWZ17" s="198"/>
      <c r="DXA17" s="198"/>
      <c r="DXB17" s="198"/>
      <c r="DXC17" s="198"/>
      <c r="DXD17" s="198"/>
      <c r="DXE17" s="198"/>
      <c r="DXF17" s="198"/>
      <c r="DXG17" s="198"/>
      <c r="DXH17" s="198"/>
      <c r="DXI17" s="198"/>
      <c r="DXJ17" s="198"/>
      <c r="DXK17" s="198"/>
      <c r="DXL17" s="198"/>
      <c r="DXM17" s="198"/>
      <c r="DXN17" s="198"/>
      <c r="DXO17" s="198"/>
      <c r="DXP17" s="198"/>
      <c r="DXQ17" s="198"/>
      <c r="DXR17" s="198"/>
      <c r="DXS17" s="198"/>
      <c r="DXT17" s="198"/>
      <c r="DXU17" s="198"/>
      <c r="DXV17" s="198"/>
      <c r="DXW17" s="198"/>
      <c r="DXX17" s="198"/>
      <c r="DXY17" s="198"/>
      <c r="DXZ17" s="198"/>
      <c r="DYA17" s="198"/>
      <c r="DYB17" s="198"/>
      <c r="DYC17" s="198"/>
      <c r="DYD17" s="198"/>
      <c r="DYE17" s="198"/>
      <c r="DYF17" s="198"/>
      <c r="DYG17" s="198"/>
      <c r="DYH17" s="198"/>
      <c r="DYI17" s="198"/>
      <c r="DYJ17" s="198"/>
      <c r="DYK17" s="198"/>
      <c r="DYL17" s="198"/>
      <c r="DYM17" s="198"/>
      <c r="DYN17" s="198"/>
      <c r="DYO17" s="198"/>
      <c r="DYP17" s="198"/>
      <c r="DYQ17" s="198"/>
      <c r="DYR17" s="198"/>
      <c r="DYS17" s="198"/>
      <c r="DYT17" s="198"/>
      <c r="DYU17" s="198"/>
      <c r="DYV17" s="198"/>
      <c r="DYW17" s="198"/>
      <c r="DYX17" s="198"/>
      <c r="DYY17" s="198"/>
      <c r="DYZ17" s="198"/>
      <c r="DZA17" s="198"/>
      <c r="DZB17" s="198"/>
      <c r="DZC17" s="198"/>
      <c r="DZD17" s="198"/>
      <c r="DZE17" s="198"/>
      <c r="DZF17" s="198"/>
      <c r="DZG17" s="198"/>
      <c r="DZH17" s="198"/>
      <c r="DZI17" s="198"/>
      <c r="DZJ17" s="198"/>
      <c r="DZK17" s="198"/>
      <c r="DZL17" s="198"/>
      <c r="DZM17" s="198"/>
      <c r="DZN17" s="198"/>
      <c r="DZO17" s="198"/>
      <c r="DZP17" s="198"/>
      <c r="DZQ17" s="198"/>
      <c r="DZR17" s="198"/>
      <c r="DZS17" s="198"/>
      <c r="DZT17" s="198"/>
      <c r="DZU17" s="198"/>
      <c r="DZV17" s="198"/>
      <c r="DZW17" s="198"/>
      <c r="DZX17" s="198"/>
      <c r="DZY17" s="198"/>
      <c r="DZZ17" s="198"/>
      <c r="EAA17" s="198"/>
      <c r="EAB17" s="198"/>
      <c r="EAC17" s="198"/>
      <c r="EAD17" s="198"/>
      <c r="EAE17" s="198"/>
      <c r="EAF17" s="198"/>
      <c r="EAG17" s="198"/>
      <c r="EAH17" s="198"/>
      <c r="EAI17" s="198"/>
      <c r="EAJ17" s="198"/>
      <c r="EAK17" s="198"/>
      <c r="EAL17" s="198"/>
      <c r="EAM17" s="198"/>
      <c r="EAN17" s="198"/>
      <c r="EAO17" s="198"/>
      <c r="EAP17" s="198"/>
      <c r="EAQ17" s="198"/>
      <c r="EAR17" s="198"/>
      <c r="EAS17" s="198"/>
      <c r="EAT17" s="198"/>
      <c r="EAU17" s="198"/>
      <c r="EAV17" s="198"/>
      <c r="EAW17" s="198"/>
      <c r="EAX17" s="198"/>
      <c r="EAY17" s="198"/>
      <c r="EAZ17" s="198"/>
      <c r="EBA17" s="198"/>
      <c r="EBB17" s="198"/>
      <c r="EBC17" s="198"/>
      <c r="EBD17" s="198"/>
      <c r="EBE17" s="198"/>
      <c r="EBF17" s="198"/>
      <c r="EBG17" s="198"/>
      <c r="EBH17" s="198"/>
      <c r="EBI17" s="198"/>
      <c r="EBJ17" s="198"/>
      <c r="EBK17" s="198"/>
      <c r="EBL17" s="198"/>
      <c r="EBM17" s="198"/>
      <c r="EBN17" s="198"/>
      <c r="EBO17" s="198"/>
      <c r="EBP17" s="198"/>
      <c r="EBQ17" s="198"/>
      <c r="EBR17" s="198"/>
      <c r="EBS17" s="198"/>
      <c r="EBT17" s="198"/>
      <c r="EBU17" s="198"/>
      <c r="EBV17" s="198"/>
      <c r="EBW17" s="198"/>
      <c r="EBX17" s="198"/>
      <c r="EBY17" s="198"/>
      <c r="EBZ17" s="198"/>
      <c r="ECA17" s="198"/>
      <c r="ECB17" s="198"/>
      <c r="ECC17" s="198"/>
      <c r="ECD17" s="198"/>
      <c r="ECE17" s="198"/>
      <c r="ECF17" s="198"/>
      <c r="ECG17" s="198"/>
      <c r="ECH17" s="198"/>
      <c r="ECI17" s="198"/>
      <c r="ECJ17" s="198"/>
      <c r="ECK17" s="198"/>
      <c r="ECL17" s="198"/>
      <c r="ECM17" s="198"/>
      <c r="ECN17" s="198"/>
      <c r="ECO17" s="198"/>
      <c r="ECP17" s="198"/>
      <c r="ECQ17" s="198"/>
      <c r="ECR17" s="198"/>
      <c r="ECS17" s="198"/>
      <c r="ECT17" s="198"/>
      <c r="ECU17" s="198"/>
      <c r="ECV17" s="198"/>
      <c r="ECW17" s="198"/>
      <c r="ECX17" s="198"/>
      <c r="ECY17" s="198"/>
      <c r="ECZ17" s="198"/>
      <c r="EDA17" s="198"/>
      <c r="EDB17" s="198"/>
      <c r="EDC17" s="198"/>
      <c r="EDD17" s="198"/>
      <c r="EDE17" s="198"/>
      <c r="EDF17" s="198"/>
      <c r="EDG17" s="198"/>
      <c r="EDH17" s="198"/>
      <c r="EDI17" s="198"/>
      <c r="EDJ17" s="198"/>
      <c r="EDK17" s="198"/>
      <c r="EDL17" s="198"/>
      <c r="EDM17" s="198"/>
      <c r="EDN17" s="198"/>
      <c r="EDO17" s="198"/>
      <c r="EDP17" s="198"/>
      <c r="EDQ17" s="198"/>
      <c r="EDR17" s="198"/>
      <c r="EDS17" s="198"/>
      <c r="EDT17" s="198"/>
      <c r="EDU17" s="198"/>
      <c r="EDV17" s="198"/>
      <c r="EDW17" s="198"/>
      <c r="EDX17" s="198"/>
      <c r="EDY17" s="198"/>
      <c r="EDZ17" s="198"/>
      <c r="EEA17" s="198"/>
      <c r="EEB17" s="198"/>
      <c r="EEC17" s="198"/>
      <c r="EED17" s="198"/>
      <c r="EEE17" s="198"/>
      <c r="EEF17" s="198"/>
      <c r="EEG17" s="198"/>
      <c r="EEH17" s="198"/>
      <c r="EEI17" s="198"/>
      <c r="EEJ17" s="198"/>
      <c r="EEK17" s="198"/>
      <c r="EEL17" s="198"/>
      <c r="EEM17" s="198"/>
      <c r="EEN17" s="198"/>
      <c r="EEO17" s="198"/>
      <c r="EEP17" s="198"/>
      <c r="EEQ17" s="198"/>
      <c r="EER17" s="198"/>
      <c r="EES17" s="198"/>
      <c r="EET17" s="198"/>
      <c r="EEU17" s="198"/>
      <c r="EEV17" s="198"/>
      <c r="EEW17" s="198"/>
      <c r="EEX17" s="198"/>
      <c r="EEY17" s="198"/>
      <c r="EEZ17" s="198"/>
      <c r="EFA17" s="198"/>
      <c r="EFB17" s="198"/>
      <c r="EFC17" s="198"/>
      <c r="EFD17" s="198"/>
      <c r="EFE17" s="198"/>
      <c r="EFF17" s="198"/>
      <c r="EFG17" s="198"/>
      <c r="EFH17" s="198"/>
      <c r="EFI17" s="198"/>
      <c r="EFJ17" s="198"/>
      <c r="EFK17" s="198"/>
      <c r="EFL17" s="198"/>
      <c r="EFM17" s="198"/>
      <c r="EFN17" s="198"/>
      <c r="EFO17" s="198"/>
      <c r="EFP17" s="198"/>
      <c r="EFQ17" s="198"/>
      <c r="EFR17" s="198"/>
      <c r="EFS17" s="198"/>
      <c r="EFT17" s="198"/>
      <c r="EFU17" s="198"/>
      <c r="EFV17" s="198"/>
      <c r="EFW17" s="198"/>
      <c r="EFX17" s="198"/>
      <c r="EFY17" s="198"/>
      <c r="EFZ17" s="198"/>
      <c r="EGA17" s="198"/>
      <c r="EGB17" s="198"/>
      <c r="EGC17" s="198"/>
      <c r="EGD17" s="198"/>
      <c r="EGE17" s="198"/>
      <c r="EGF17" s="198"/>
      <c r="EGG17" s="198"/>
      <c r="EGH17" s="198"/>
      <c r="EGI17" s="198"/>
      <c r="EGJ17" s="198"/>
      <c r="EGK17" s="198"/>
      <c r="EGL17" s="198"/>
      <c r="EGM17" s="198"/>
      <c r="EGN17" s="198"/>
      <c r="EGO17" s="198"/>
      <c r="EGP17" s="198"/>
      <c r="EGQ17" s="198"/>
      <c r="EGR17" s="198"/>
      <c r="EGS17" s="198"/>
      <c r="EGT17" s="198"/>
      <c r="EGU17" s="198"/>
      <c r="EGV17" s="198"/>
      <c r="EGW17" s="198"/>
      <c r="EGX17" s="198"/>
      <c r="EGY17" s="198"/>
      <c r="EGZ17" s="198"/>
      <c r="EHA17" s="198"/>
      <c r="EHB17" s="198"/>
      <c r="EHC17" s="198"/>
      <c r="EHD17" s="198"/>
      <c r="EHE17" s="198"/>
      <c r="EHF17" s="198"/>
      <c r="EHG17" s="198"/>
      <c r="EHH17" s="198"/>
      <c r="EHI17" s="198"/>
      <c r="EHJ17" s="198"/>
      <c r="EHK17" s="198"/>
      <c r="EHL17" s="198"/>
      <c r="EHM17" s="198"/>
      <c r="EHN17" s="198"/>
      <c r="EHO17" s="198"/>
      <c r="EHP17" s="198"/>
      <c r="EHQ17" s="198"/>
      <c r="EHR17" s="198"/>
      <c r="EHS17" s="198"/>
      <c r="EHT17" s="198"/>
      <c r="EHU17" s="198"/>
      <c r="EHV17" s="198"/>
      <c r="EHW17" s="198"/>
      <c r="EHX17" s="198"/>
      <c r="EHY17" s="198"/>
      <c r="EHZ17" s="198"/>
      <c r="EIA17" s="198"/>
      <c r="EIB17" s="198"/>
      <c r="EIC17" s="198"/>
      <c r="EID17" s="198"/>
      <c r="EIE17" s="198"/>
      <c r="EIF17" s="198"/>
      <c r="EIG17" s="198"/>
      <c r="EIH17" s="198"/>
      <c r="EII17" s="198"/>
      <c r="EIJ17" s="198"/>
      <c r="EIK17" s="198"/>
      <c r="EIL17" s="198"/>
      <c r="EIM17" s="198"/>
      <c r="EIN17" s="198"/>
      <c r="EIO17" s="198"/>
      <c r="EIP17" s="198"/>
      <c r="EIQ17" s="198"/>
      <c r="EIR17" s="198"/>
      <c r="EIS17" s="198"/>
      <c r="EIT17" s="198"/>
      <c r="EIU17" s="198"/>
      <c r="EIV17" s="198"/>
      <c r="EIW17" s="198"/>
      <c r="EIX17" s="198"/>
      <c r="EIY17" s="198"/>
      <c r="EIZ17" s="198"/>
      <c r="EJA17" s="198"/>
      <c r="EJB17" s="198"/>
      <c r="EJC17" s="198"/>
      <c r="EJD17" s="198"/>
      <c r="EJE17" s="198"/>
      <c r="EJF17" s="198"/>
      <c r="EJG17" s="198"/>
      <c r="EJH17" s="198"/>
      <c r="EJI17" s="198"/>
      <c r="EJJ17" s="198"/>
      <c r="EJK17" s="198"/>
      <c r="EJL17" s="198"/>
      <c r="EJM17" s="198"/>
      <c r="EJN17" s="198"/>
      <c r="EJO17" s="198"/>
      <c r="EJP17" s="198"/>
      <c r="EJQ17" s="198"/>
      <c r="EJR17" s="198"/>
      <c r="EJS17" s="198"/>
      <c r="EJT17" s="198"/>
      <c r="EJU17" s="198"/>
      <c r="EJV17" s="198"/>
      <c r="EJW17" s="198"/>
      <c r="EJX17" s="198"/>
      <c r="EJY17" s="198"/>
      <c r="EJZ17" s="198"/>
      <c r="EKA17" s="198"/>
      <c r="EKB17" s="198"/>
      <c r="EKC17" s="198"/>
      <c r="EKD17" s="198"/>
      <c r="EKE17" s="198"/>
      <c r="EKF17" s="198"/>
      <c r="EKG17" s="198"/>
      <c r="EKH17" s="198"/>
      <c r="EKI17" s="198"/>
      <c r="EKJ17" s="198"/>
      <c r="EKK17" s="198"/>
      <c r="EKL17" s="198"/>
      <c r="EKM17" s="198"/>
      <c r="EKN17" s="198"/>
      <c r="EKO17" s="198"/>
      <c r="EKP17" s="198"/>
      <c r="EKQ17" s="198"/>
      <c r="EKR17" s="198"/>
      <c r="EKS17" s="198"/>
      <c r="EKT17" s="198"/>
      <c r="EKU17" s="198"/>
      <c r="EKV17" s="198"/>
      <c r="EKW17" s="198"/>
      <c r="EKX17" s="198"/>
      <c r="EKY17" s="198"/>
      <c r="EKZ17" s="198"/>
      <c r="ELA17" s="198"/>
      <c r="ELB17" s="198"/>
      <c r="ELC17" s="198"/>
      <c r="ELD17" s="198"/>
      <c r="ELE17" s="198"/>
      <c r="ELF17" s="198"/>
      <c r="ELG17" s="198"/>
      <c r="ELH17" s="198"/>
      <c r="ELI17" s="198"/>
      <c r="ELJ17" s="198"/>
      <c r="ELK17" s="198"/>
      <c r="ELL17" s="198"/>
      <c r="ELM17" s="198"/>
      <c r="ELN17" s="198"/>
      <c r="ELO17" s="198"/>
      <c r="ELP17" s="198"/>
      <c r="ELQ17" s="198"/>
      <c r="ELR17" s="198"/>
      <c r="ELS17" s="198"/>
      <c r="ELT17" s="198"/>
      <c r="ELU17" s="198"/>
      <c r="ELV17" s="198"/>
      <c r="ELW17" s="198"/>
      <c r="ELX17" s="198"/>
      <c r="ELY17" s="198"/>
      <c r="ELZ17" s="198"/>
      <c r="EMA17" s="198"/>
      <c r="EMB17" s="198"/>
      <c r="EMC17" s="198"/>
      <c r="EMD17" s="198"/>
      <c r="EME17" s="198"/>
      <c r="EMF17" s="198"/>
      <c r="EMG17" s="198"/>
      <c r="EMH17" s="198"/>
      <c r="EMI17" s="198"/>
      <c r="EMJ17" s="198"/>
      <c r="EMK17" s="198"/>
      <c r="EML17" s="198"/>
      <c r="EMM17" s="198"/>
      <c r="EMN17" s="198"/>
      <c r="EMO17" s="198"/>
      <c r="EMP17" s="198"/>
      <c r="EMQ17" s="198"/>
      <c r="EMR17" s="198"/>
      <c r="EMS17" s="198"/>
      <c r="EMT17" s="198"/>
      <c r="EMU17" s="198"/>
      <c r="EMV17" s="198"/>
      <c r="EMW17" s="198"/>
      <c r="EMX17" s="198"/>
      <c r="EMY17" s="198"/>
      <c r="EMZ17" s="198"/>
      <c r="ENA17" s="198"/>
      <c r="ENB17" s="198"/>
      <c r="ENC17" s="198"/>
      <c r="END17" s="198"/>
      <c r="ENE17" s="198"/>
      <c r="ENF17" s="198"/>
      <c r="ENG17" s="198"/>
      <c r="ENH17" s="198"/>
      <c r="ENI17" s="198"/>
      <c r="ENJ17" s="198"/>
      <c r="ENK17" s="198"/>
      <c r="ENL17" s="198"/>
      <c r="ENM17" s="198"/>
      <c r="ENN17" s="198"/>
      <c r="ENO17" s="198"/>
      <c r="ENP17" s="198"/>
      <c r="ENQ17" s="198"/>
      <c r="ENR17" s="198"/>
      <c r="ENS17" s="198"/>
      <c r="ENT17" s="198"/>
      <c r="ENU17" s="198"/>
      <c r="ENV17" s="198"/>
      <c r="ENW17" s="198"/>
      <c r="ENX17" s="198"/>
      <c r="ENY17" s="198"/>
      <c r="ENZ17" s="198"/>
      <c r="EOA17" s="198"/>
      <c r="EOB17" s="198"/>
      <c r="EOC17" s="198"/>
      <c r="EOD17" s="198"/>
      <c r="EOE17" s="198"/>
      <c r="EOF17" s="198"/>
      <c r="EOG17" s="198"/>
      <c r="EOH17" s="198"/>
      <c r="EOI17" s="198"/>
      <c r="EOJ17" s="198"/>
      <c r="EOK17" s="198"/>
      <c r="EOL17" s="198"/>
      <c r="EOM17" s="198"/>
      <c r="EON17" s="198"/>
      <c r="EOO17" s="198"/>
      <c r="EOP17" s="198"/>
      <c r="EOQ17" s="198"/>
      <c r="EOR17" s="198"/>
      <c r="EOS17" s="198"/>
      <c r="EOT17" s="198"/>
      <c r="EOU17" s="198"/>
      <c r="EOV17" s="198"/>
      <c r="EOW17" s="198"/>
      <c r="EOX17" s="198"/>
      <c r="EOY17" s="198"/>
      <c r="EOZ17" s="198"/>
      <c r="EPA17" s="198"/>
      <c r="EPB17" s="198"/>
      <c r="EPC17" s="198"/>
      <c r="EPD17" s="198"/>
      <c r="EPE17" s="198"/>
      <c r="EPF17" s="198"/>
      <c r="EPG17" s="198"/>
      <c r="EPH17" s="198"/>
      <c r="EPI17" s="198"/>
      <c r="EPJ17" s="198"/>
      <c r="EPK17" s="198"/>
      <c r="EPL17" s="198"/>
      <c r="EPM17" s="198"/>
      <c r="EPN17" s="198"/>
      <c r="EPO17" s="198"/>
      <c r="EPP17" s="198"/>
      <c r="EPQ17" s="198"/>
      <c r="EPR17" s="198"/>
      <c r="EPS17" s="198"/>
      <c r="EPT17" s="198"/>
      <c r="EPU17" s="198"/>
      <c r="EPV17" s="198"/>
      <c r="EPW17" s="198"/>
      <c r="EPX17" s="198"/>
      <c r="EPY17" s="198"/>
      <c r="EPZ17" s="198"/>
      <c r="EQA17" s="198"/>
      <c r="EQB17" s="198"/>
      <c r="EQC17" s="198"/>
      <c r="EQD17" s="198"/>
      <c r="EQE17" s="198"/>
      <c r="EQF17" s="198"/>
      <c r="EQG17" s="198"/>
      <c r="EQH17" s="198"/>
      <c r="EQI17" s="198"/>
      <c r="EQJ17" s="198"/>
      <c r="EQK17" s="198"/>
      <c r="EQL17" s="198"/>
      <c r="EQM17" s="198"/>
      <c r="EQN17" s="198"/>
      <c r="EQO17" s="198"/>
      <c r="EQP17" s="198"/>
      <c r="EQQ17" s="198"/>
      <c r="EQR17" s="198"/>
      <c r="EQS17" s="198"/>
      <c r="EQT17" s="198"/>
      <c r="EQU17" s="198"/>
      <c r="EQV17" s="198"/>
      <c r="EQW17" s="198"/>
      <c r="EQX17" s="198"/>
      <c r="EQY17" s="198"/>
      <c r="EQZ17" s="198"/>
      <c r="ERA17" s="198"/>
      <c r="ERB17" s="198"/>
      <c r="ERC17" s="198"/>
      <c r="ERD17" s="198"/>
      <c r="ERE17" s="198"/>
      <c r="ERF17" s="198"/>
      <c r="ERG17" s="198"/>
      <c r="ERH17" s="198"/>
      <c r="ERI17" s="198"/>
      <c r="ERJ17" s="198"/>
      <c r="ERK17" s="198"/>
      <c r="ERL17" s="198"/>
      <c r="ERM17" s="198"/>
      <c r="ERN17" s="198"/>
      <c r="ERO17" s="198"/>
      <c r="ERP17" s="198"/>
      <c r="ERQ17" s="198"/>
      <c r="ERR17" s="198"/>
      <c r="ERS17" s="198"/>
      <c r="ERT17" s="198"/>
      <c r="ERU17" s="198"/>
      <c r="ERV17" s="198"/>
      <c r="ERW17" s="198"/>
      <c r="ERX17" s="198"/>
      <c r="ERY17" s="198"/>
      <c r="ERZ17" s="198"/>
      <c r="ESA17" s="198"/>
      <c r="ESB17" s="198"/>
      <c r="ESC17" s="198"/>
      <c r="ESD17" s="198"/>
      <c r="ESE17" s="198"/>
      <c r="ESF17" s="198"/>
      <c r="ESG17" s="198"/>
      <c r="ESH17" s="198"/>
      <c r="ESI17" s="198"/>
      <c r="ESJ17" s="198"/>
      <c r="ESK17" s="198"/>
      <c r="ESL17" s="198"/>
      <c r="ESM17" s="198"/>
      <c r="ESN17" s="198"/>
      <c r="ESO17" s="198"/>
      <c r="ESP17" s="198"/>
      <c r="ESQ17" s="198"/>
      <c r="ESR17" s="198"/>
      <c r="ESS17" s="198"/>
      <c r="EST17" s="198"/>
      <c r="ESU17" s="198"/>
      <c r="ESV17" s="198"/>
      <c r="ESW17" s="198"/>
      <c r="ESX17" s="198"/>
      <c r="ESY17" s="198"/>
      <c r="ESZ17" s="198"/>
      <c r="ETA17" s="198"/>
      <c r="ETB17" s="198"/>
      <c r="ETC17" s="198"/>
      <c r="ETD17" s="198"/>
      <c r="ETE17" s="198"/>
      <c r="ETF17" s="198"/>
      <c r="ETG17" s="198"/>
      <c r="ETH17" s="198"/>
      <c r="ETI17" s="198"/>
      <c r="ETJ17" s="198"/>
      <c r="ETK17" s="198"/>
      <c r="ETL17" s="198"/>
      <c r="ETM17" s="198"/>
      <c r="ETN17" s="198"/>
      <c r="ETO17" s="198"/>
      <c r="ETP17" s="198"/>
      <c r="ETQ17" s="198"/>
      <c r="ETR17" s="198"/>
      <c r="ETS17" s="198"/>
      <c r="ETT17" s="198"/>
      <c r="ETU17" s="198"/>
      <c r="ETV17" s="198"/>
      <c r="ETW17" s="198"/>
      <c r="ETX17" s="198"/>
      <c r="ETY17" s="198"/>
      <c r="ETZ17" s="198"/>
      <c r="EUA17" s="198"/>
      <c r="EUB17" s="198"/>
      <c r="EUC17" s="198"/>
      <c r="EUD17" s="198"/>
      <c r="EUE17" s="198"/>
      <c r="EUF17" s="198"/>
      <c r="EUG17" s="198"/>
      <c r="EUH17" s="198"/>
      <c r="EUI17" s="198"/>
      <c r="EUJ17" s="198"/>
      <c r="EUK17" s="198"/>
      <c r="EUL17" s="198"/>
      <c r="EUM17" s="198"/>
      <c r="EUN17" s="198"/>
      <c r="EUO17" s="198"/>
      <c r="EUP17" s="198"/>
      <c r="EUQ17" s="198"/>
      <c r="EUR17" s="198"/>
      <c r="EUS17" s="198"/>
      <c r="EUT17" s="198"/>
      <c r="EUU17" s="198"/>
      <c r="EUV17" s="198"/>
      <c r="EUW17" s="198"/>
      <c r="EUX17" s="198"/>
      <c r="EUY17" s="198"/>
      <c r="EUZ17" s="198"/>
      <c r="EVA17" s="198"/>
      <c r="EVB17" s="198"/>
      <c r="EVC17" s="198"/>
      <c r="EVD17" s="198"/>
      <c r="EVE17" s="198"/>
      <c r="EVF17" s="198"/>
      <c r="EVG17" s="198"/>
      <c r="EVH17" s="198"/>
      <c r="EVI17" s="198"/>
      <c r="EVJ17" s="198"/>
      <c r="EVK17" s="198"/>
      <c r="EVL17" s="198"/>
      <c r="EVM17" s="198"/>
      <c r="EVN17" s="198"/>
      <c r="EVO17" s="198"/>
      <c r="EVP17" s="198"/>
      <c r="EVQ17" s="198"/>
      <c r="EVR17" s="198"/>
      <c r="EVS17" s="198"/>
      <c r="EVT17" s="198"/>
      <c r="EVU17" s="198"/>
      <c r="EVV17" s="198"/>
      <c r="EVW17" s="198"/>
      <c r="EVX17" s="198"/>
      <c r="EVY17" s="198"/>
      <c r="EVZ17" s="198"/>
      <c r="EWA17" s="198"/>
      <c r="EWB17" s="198"/>
      <c r="EWC17" s="198"/>
      <c r="EWD17" s="198"/>
      <c r="EWE17" s="198"/>
      <c r="EWF17" s="198"/>
      <c r="EWG17" s="198"/>
      <c r="EWH17" s="198"/>
      <c r="EWI17" s="198"/>
      <c r="EWJ17" s="198"/>
      <c r="EWK17" s="198"/>
      <c r="EWL17" s="198"/>
      <c r="EWM17" s="198"/>
      <c r="EWN17" s="198"/>
      <c r="EWO17" s="198"/>
      <c r="EWP17" s="198"/>
      <c r="EWQ17" s="198"/>
      <c r="EWR17" s="198"/>
      <c r="EWS17" s="198"/>
      <c r="EWT17" s="198"/>
      <c r="EWU17" s="198"/>
      <c r="EWV17" s="198"/>
      <c r="EWW17" s="198"/>
      <c r="EWX17" s="198"/>
      <c r="EWY17" s="198"/>
      <c r="EWZ17" s="198"/>
      <c r="EXA17" s="198"/>
      <c r="EXB17" s="198"/>
      <c r="EXC17" s="198"/>
      <c r="EXD17" s="198"/>
      <c r="EXE17" s="198"/>
      <c r="EXF17" s="198"/>
      <c r="EXG17" s="198"/>
      <c r="EXH17" s="198"/>
      <c r="EXI17" s="198"/>
      <c r="EXJ17" s="198"/>
      <c r="EXK17" s="198"/>
      <c r="EXL17" s="198"/>
      <c r="EXM17" s="198"/>
      <c r="EXN17" s="198"/>
      <c r="EXO17" s="198"/>
      <c r="EXP17" s="198"/>
      <c r="EXQ17" s="198"/>
      <c r="EXR17" s="198"/>
      <c r="EXS17" s="198"/>
      <c r="EXT17" s="198"/>
      <c r="EXU17" s="198"/>
      <c r="EXV17" s="198"/>
      <c r="EXW17" s="198"/>
      <c r="EXX17" s="198"/>
      <c r="EXY17" s="198"/>
      <c r="EXZ17" s="198"/>
      <c r="EYA17" s="198"/>
      <c r="EYB17" s="198"/>
      <c r="EYC17" s="198"/>
      <c r="EYD17" s="198"/>
      <c r="EYE17" s="198"/>
      <c r="EYF17" s="198"/>
      <c r="EYG17" s="198"/>
      <c r="EYH17" s="198"/>
      <c r="EYI17" s="198"/>
      <c r="EYJ17" s="198"/>
      <c r="EYK17" s="198"/>
      <c r="EYL17" s="198"/>
      <c r="EYM17" s="198"/>
      <c r="EYN17" s="198"/>
      <c r="EYO17" s="198"/>
      <c r="EYP17" s="198"/>
      <c r="EYQ17" s="198"/>
      <c r="EYR17" s="198"/>
      <c r="EYS17" s="198"/>
      <c r="EYT17" s="198"/>
      <c r="EYU17" s="198"/>
      <c r="EYV17" s="198"/>
      <c r="EYW17" s="198"/>
      <c r="EYX17" s="198"/>
      <c r="EYY17" s="198"/>
      <c r="EYZ17" s="198"/>
      <c r="EZA17" s="198"/>
      <c r="EZB17" s="198"/>
      <c r="EZC17" s="198"/>
      <c r="EZD17" s="198"/>
      <c r="EZE17" s="198"/>
      <c r="EZF17" s="198"/>
      <c r="EZG17" s="198"/>
      <c r="EZH17" s="198"/>
      <c r="EZI17" s="198"/>
      <c r="EZJ17" s="198"/>
      <c r="EZK17" s="198"/>
      <c r="EZL17" s="198"/>
      <c r="EZM17" s="198"/>
      <c r="EZN17" s="198"/>
      <c r="EZO17" s="198"/>
      <c r="EZP17" s="198"/>
      <c r="EZQ17" s="198"/>
      <c r="EZR17" s="198"/>
      <c r="EZS17" s="198"/>
      <c r="EZT17" s="198"/>
      <c r="EZU17" s="198"/>
      <c r="EZV17" s="198"/>
      <c r="EZW17" s="198"/>
      <c r="EZX17" s="198"/>
      <c r="EZY17" s="198"/>
      <c r="EZZ17" s="198"/>
      <c r="FAA17" s="198"/>
      <c r="FAB17" s="198"/>
      <c r="FAC17" s="198"/>
      <c r="FAD17" s="198"/>
      <c r="FAE17" s="198"/>
      <c r="FAF17" s="198"/>
      <c r="FAG17" s="198"/>
      <c r="FAH17" s="198"/>
      <c r="FAI17" s="198"/>
      <c r="FAJ17" s="198"/>
      <c r="FAK17" s="198"/>
      <c r="FAL17" s="198"/>
      <c r="FAM17" s="198"/>
      <c r="FAN17" s="198"/>
      <c r="FAO17" s="198"/>
      <c r="FAP17" s="198"/>
      <c r="FAQ17" s="198"/>
      <c r="FAR17" s="198"/>
      <c r="FAS17" s="198"/>
      <c r="FAT17" s="198"/>
      <c r="FAU17" s="198"/>
      <c r="FAV17" s="198"/>
      <c r="FAW17" s="198"/>
      <c r="FAX17" s="198"/>
      <c r="FAY17" s="198"/>
      <c r="FAZ17" s="198"/>
      <c r="FBA17" s="198"/>
      <c r="FBB17" s="198"/>
      <c r="FBC17" s="198"/>
      <c r="FBD17" s="198"/>
      <c r="FBE17" s="198"/>
      <c r="FBF17" s="198"/>
      <c r="FBG17" s="198"/>
      <c r="FBH17" s="198"/>
      <c r="FBI17" s="198"/>
      <c r="FBJ17" s="198"/>
      <c r="FBK17" s="198"/>
      <c r="FBL17" s="198"/>
      <c r="FBM17" s="198"/>
      <c r="FBN17" s="198"/>
      <c r="FBO17" s="198"/>
      <c r="FBP17" s="198"/>
      <c r="FBQ17" s="198"/>
      <c r="FBR17" s="198"/>
      <c r="FBS17" s="198"/>
      <c r="FBT17" s="198"/>
      <c r="FBU17" s="198"/>
      <c r="FBV17" s="198"/>
      <c r="FBW17" s="198"/>
      <c r="FBX17" s="198"/>
      <c r="FBY17" s="198"/>
      <c r="FBZ17" s="198"/>
      <c r="FCA17" s="198"/>
      <c r="FCB17" s="198"/>
      <c r="FCC17" s="198"/>
      <c r="FCD17" s="198"/>
      <c r="FCE17" s="198"/>
      <c r="FCF17" s="198"/>
      <c r="FCG17" s="198"/>
      <c r="FCH17" s="198"/>
      <c r="FCI17" s="198"/>
      <c r="FCJ17" s="198"/>
      <c r="FCK17" s="198"/>
      <c r="FCL17" s="198"/>
      <c r="FCM17" s="198"/>
      <c r="FCN17" s="198"/>
      <c r="FCO17" s="198"/>
      <c r="FCP17" s="198"/>
      <c r="FCQ17" s="198"/>
      <c r="FCR17" s="198"/>
      <c r="FCS17" s="198"/>
      <c r="FCT17" s="198"/>
      <c r="FCU17" s="198"/>
      <c r="FCV17" s="198"/>
      <c r="FCW17" s="198"/>
      <c r="FCX17" s="198"/>
      <c r="FCY17" s="198"/>
      <c r="FCZ17" s="198"/>
      <c r="FDA17" s="198"/>
      <c r="FDB17" s="198"/>
      <c r="FDC17" s="198"/>
      <c r="FDD17" s="198"/>
      <c r="FDE17" s="198"/>
      <c r="FDF17" s="198"/>
      <c r="FDG17" s="198"/>
      <c r="FDH17" s="198"/>
      <c r="FDI17" s="198"/>
      <c r="FDJ17" s="198"/>
      <c r="FDK17" s="198"/>
      <c r="FDL17" s="198"/>
      <c r="FDM17" s="198"/>
      <c r="FDN17" s="198"/>
      <c r="FDO17" s="198"/>
      <c r="FDP17" s="198"/>
      <c r="FDQ17" s="198"/>
      <c r="FDR17" s="198"/>
      <c r="FDS17" s="198"/>
      <c r="FDT17" s="198"/>
      <c r="FDU17" s="198"/>
      <c r="FDV17" s="198"/>
      <c r="FDW17" s="198"/>
      <c r="FDX17" s="198"/>
      <c r="FDY17" s="198"/>
      <c r="FDZ17" s="198"/>
      <c r="FEA17" s="198"/>
      <c r="FEB17" s="198"/>
      <c r="FEC17" s="198"/>
      <c r="FED17" s="198"/>
      <c r="FEE17" s="198"/>
      <c r="FEF17" s="198"/>
      <c r="FEG17" s="198"/>
      <c r="FEH17" s="198"/>
      <c r="FEI17" s="198"/>
      <c r="FEJ17" s="198"/>
      <c r="FEK17" s="198"/>
      <c r="FEL17" s="198"/>
      <c r="FEM17" s="198"/>
      <c r="FEN17" s="198"/>
      <c r="FEO17" s="198"/>
      <c r="FEP17" s="198"/>
      <c r="FEQ17" s="198"/>
      <c r="FER17" s="198"/>
      <c r="FES17" s="198"/>
      <c r="FET17" s="198"/>
      <c r="FEU17" s="198"/>
      <c r="FEV17" s="198"/>
      <c r="FEW17" s="198"/>
      <c r="FEX17" s="198"/>
      <c r="FEY17" s="198"/>
      <c r="FEZ17" s="198"/>
      <c r="FFA17" s="198"/>
      <c r="FFB17" s="198"/>
      <c r="FFC17" s="198"/>
      <c r="FFD17" s="198"/>
      <c r="FFE17" s="198"/>
      <c r="FFF17" s="198"/>
      <c r="FFG17" s="198"/>
      <c r="FFH17" s="198"/>
      <c r="FFI17" s="198"/>
      <c r="FFJ17" s="198"/>
      <c r="FFK17" s="198"/>
      <c r="FFL17" s="198"/>
      <c r="FFM17" s="198"/>
      <c r="FFN17" s="198"/>
      <c r="FFO17" s="198"/>
      <c r="FFP17" s="198"/>
      <c r="FFQ17" s="198"/>
      <c r="FFR17" s="198"/>
      <c r="FFS17" s="198"/>
      <c r="FFT17" s="198"/>
      <c r="FFU17" s="198"/>
      <c r="FFV17" s="198"/>
      <c r="FFW17" s="198"/>
      <c r="FFX17" s="198"/>
      <c r="FFY17" s="198"/>
      <c r="FFZ17" s="198"/>
      <c r="FGA17" s="198"/>
      <c r="FGB17" s="198"/>
      <c r="FGC17" s="198"/>
      <c r="FGD17" s="198"/>
      <c r="FGE17" s="198"/>
      <c r="FGF17" s="198"/>
      <c r="FGG17" s="198"/>
      <c r="FGH17" s="198"/>
      <c r="FGI17" s="198"/>
      <c r="FGJ17" s="198"/>
      <c r="FGK17" s="198"/>
      <c r="FGL17" s="198"/>
      <c r="FGM17" s="198"/>
      <c r="FGN17" s="198"/>
      <c r="FGO17" s="198"/>
      <c r="FGP17" s="198"/>
      <c r="FGQ17" s="198"/>
      <c r="FGR17" s="198"/>
      <c r="FGS17" s="198"/>
      <c r="FGT17" s="198"/>
      <c r="FGU17" s="198"/>
      <c r="FGV17" s="198"/>
      <c r="FGW17" s="198"/>
      <c r="FGX17" s="198"/>
      <c r="FGY17" s="198"/>
      <c r="FGZ17" s="198"/>
      <c r="FHA17" s="198"/>
      <c r="FHB17" s="198"/>
      <c r="FHC17" s="198"/>
      <c r="FHD17" s="198"/>
      <c r="FHE17" s="198"/>
      <c r="FHF17" s="198"/>
      <c r="FHG17" s="198"/>
      <c r="FHH17" s="198"/>
      <c r="FHI17" s="198"/>
      <c r="FHJ17" s="198"/>
      <c r="FHK17" s="198"/>
      <c r="FHL17" s="198"/>
      <c r="FHM17" s="198"/>
      <c r="FHN17" s="198"/>
      <c r="FHO17" s="198"/>
      <c r="FHP17" s="198"/>
      <c r="FHQ17" s="198"/>
      <c r="FHR17" s="198"/>
      <c r="FHS17" s="198"/>
      <c r="FHT17" s="198"/>
      <c r="FHU17" s="198"/>
      <c r="FHV17" s="198"/>
      <c r="FHW17" s="198"/>
      <c r="FHX17" s="198"/>
      <c r="FHY17" s="198"/>
      <c r="FHZ17" s="198"/>
      <c r="FIA17" s="198"/>
      <c r="FIB17" s="198"/>
      <c r="FIC17" s="198"/>
      <c r="FID17" s="198"/>
      <c r="FIE17" s="198"/>
      <c r="FIF17" s="198"/>
      <c r="FIG17" s="198"/>
      <c r="FIH17" s="198"/>
      <c r="FII17" s="198"/>
      <c r="FIJ17" s="198"/>
      <c r="FIK17" s="198"/>
      <c r="FIL17" s="198"/>
      <c r="FIM17" s="198"/>
      <c r="FIN17" s="198"/>
      <c r="FIO17" s="198"/>
      <c r="FIP17" s="198"/>
      <c r="FIQ17" s="198"/>
      <c r="FIR17" s="198"/>
      <c r="FIS17" s="198"/>
      <c r="FIT17" s="198"/>
      <c r="FIU17" s="198"/>
      <c r="FIV17" s="198"/>
      <c r="FIW17" s="198"/>
      <c r="FIX17" s="198"/>
      <c r="FIY17" s="198"/>
      <c r="FIZ17" s="198"/>
      <c r="FJA17" s="198"/>
      <c r="FJB17" s="198"/>
      <c r="FJC17" s="198"/>
      <c r="FJD17" s="198"/>
      <c r="FJE17" s="198"/>
      <c r="FJF17" s="198"/>
      <c r="FJG17" s="198"/>
      <c r="FJH17" s="198"/>
      <c r="FJI17" s="198"/>
      <c r="FJJ17" s="198"/>
      <c r="FJK17" s="198"/>
      <c r="FJL17" s="198"/>
      <c r="FJM17" s="198"/>
      <c r="FJN17" s="198"/>
      <c r="FJO17" s="198"/>
      <c r="FJP17" s="198"/>
      <c r="FJQ17" s="198"/>
      <c r="FJR17" s="198"/>
      <c r="FJS17" s="198"/>
      <c r="FJT17" s="198"/>
      <c r="FJU17" s="198"/>
      <c r="FJV17" s="198"/>
      <c r="FJW17" s="198"/>
      <c r="FJX17" s="198"/>
      <c r="FJY17" s="198"/>
      <c r="FJZ17" s="198"/>
      <c r="FKA17" s="198"/>
      <c r="FKB17" s="198"/>
      <c r="FKC17" s="198"/>
      <c r="FKD17" s="198"/>
      <c r="FKE17" s="198"/>
      <c r="FKF17" s="198"/>
      <c r="FKG17" s="198"/>
      <c r="FKH17" s="198"/>
      <c r="FKI17" s="198"/>
      <c r="FKJ17" s="198"/>
      <c r="FKK17" s="198"/>
      <c r="FKL17" s="198"/>
      <c r="FKM17" s="198"/>
      <c r="FKN17" s="198"/>
      <c r="FKO17" s="198"/>
      <c r="FKP17" s="198"/>
      <c r="FKQ17" s="198"/>
      <c r="FKR17" s="198"/>
      <c r="FKS17" s="198"/>
      <c r="FKT17" s="198"/>
      <c r="FKU17" s="198"/>
      <c r="FKV17" s="198"/>
      <c r="FKW17" s="198"/>
      <c r="FKX17" s="198"/>
      <c r="FKY17" s="198"/>
      <c r="FKZ17" s="198"/>
      <c r="FLA17" s="198"/>
      <c r="FLB17" s="198"/>
      <c r="FLC17" s="198"/>
      <c r="FLD17" s="198"/>
      <c r="FLE17" s="198"/>
      <c r="FLF17" s="198"/>
      <c r="FLG17" s="198"/>
      <c r="FLH17" s="198"/>
      <c r="FLI17" s="198"/>
      <c r="FLJ17" s="198"/>
      <c r="FLK17" s="198"/>
      <c r="FLL17" s="198"/>
      <c r="FLM17" s="198"/>
      <c r="FLN17" s="198"/>
      <c r="FLO17" s="198"/>
      <c r="FLP17" s="198"/>
      <c r="FLQ17" s="198"/>
      <c r="FLR17" s="198"/>
      <c r="FLS17" s="198"/>
      <c r="FLT17" s="198"/>
      <c r="FLU17" s="198"/>
      <c r="FLV17" s="198"/>
      <c r="FLW17" s="198"/>
      <c r="FLX17" s="198"/>
      <c r="FLY17" s="198"/>
      <c r="FLZ17" s="198"/>
      <c r="FMA17" s="198"/>
      <c r="FMB17" s="198"/>
      <c r="FMC17" s="198"/>
      <c r="FMD17" s="198"/>
      <c r="FME17" s="198"/>
      <c r="FMF17" s="198"/>
      <c r="FMG17" s="198"/>
      <c r="FMH17" s="198"/>
      <c r="FMI17" s="198"/>
      <c r="FMJ17" s="198"/>
      <c r="FMK17" s="198"/>
      <c r="FML17" s="198"/>
      <c r="FMM17" s="198"/>
      <c r="FMN17" s="198"/>
      <c r="FMO17" s="198"/>
      <c r="FMP17" s="198"/>
      <c r="FMQ17" s="198"/>
      <c r="FMR17" s="198"/>
      <c r="FMS17" s="198"/>
      <c r="FMT17" s="198"/>
      <c r="FMU17" s="198"/>
      <c r="FMV17" s="198"/>
      <c r="FMW17" s="198"/>
      <c r="FMX17" s="198"/>
      <c r="FMY17" s="198"/>
      <c r="FMZ17" s="198"/>
      <c r="FNA17" s="198"/>
      <c r="FNB17" s="198"/>
      <c r="FNC17" s="198"/>
      <c r="FND17" s="198"/>
      <c r="FNE17" s="198"/>
      <c r="FNF17" s="198"/>
      <c r="FNG17" s="198"/>
      <c r="FNH17" s="198"/>
      <c r="FNI17" s="198"/>
      <c r="FNJ17" s="198"/>
      <c r="FNK17" s="198"/>
      <c r="FNL17" s="198"/>
      <c r="FNM17" s="198"/>
      <c r="FNN17" s="198"/>
      <c r="FNO17" s="198"/>
      <c r="FNP17" s="198"/>
      <c r="FNQ17" s="198"/>
      <c r="FNR17" s="198"/>
      <c r="FNS17" s="198"/>
      <c r="FNT17" s="198"/>
      <c r="FNU17" s="198"/>
      <c r="FNV17" s="198"/>
      <c r="FNW17" s="198"/>
      <c r="FNX17" s="198"/>
      <c r="FNY17" s="198"/>
      <c r="FNZ17" s="198"/>
      <c r="FOA17" s="198"/>
      <c r="FOB17" s="198"/>
      <c r="FOC17" s="198"/>
      <c r="FOD17" s="198"/>
      <c r="FOE17" s="198"/>
      <c r="FOF17" s="198"/>
      <c r="FOG17" s="198"/>
      <c r="FOH17" s="198"/>
      <c r="FOI17" s="198"/>
      <c r="FOJ17" s="198"/>
      <c r="FOK17" s="198"/>
      <c r="FOL17" s="198"/>
      <c r="FOM17" s="198"/>
      <c r="FON17" s="198"/>
      <c r="FOO17" s="198"/>
      <c r="FOP17" s="198"/>
      <c r="FOQ17" s="198"/>
      <c r="FOR17" s="198"/>
      <c r="FOS17" s="198"/>
      <c r="FOT17" s="198"/>
      <c r="FOU17" s="198"/>
      <c r="FOV17" s="198"/>
      <c r="FOW17" s="198"/>
      <c r="FOX17" s="198"/>
      <c r="FOY17" s="198"/>
      <c r="FOZ17" s="198"/>
      <c r="FPA17" s="198"/>
      <c r="FPB17" s="198"/>
      <c r="FPC17" s="198"/>
      <c r="FPD17" s="198"/>
      <c r="FPE17" s="198"/>
      <c r="FPF17" s="198"/>
      <c r="FPG17" s="198"/>
      <c r="FPH17" s="198"/>
      <c r="FPI17" s="198"/>
      <c r="FPJ17" s="198"/>
      <c r="FPK17" s="198"/>
      <c r="FPL17" s="198"/>
      <c r="FPM17" s="198"/>
      <c r="FPN17" s="198"/>
      <c r="FPO17" s="198"/>
      <c r="FPP17" s="198"/>
      <c r="FPQ17" s="198"/>
      <c r="FPR17" s="198"/>
      <c r="FPS17" s="198"/>
      <c r="FPT17" s="198"/>
      <c r="FPU17" s="198"/>
      <c r="FPV17" s="198"/>
      <c r="FPW17" s="198"/>
      <c r="FPX17" s="198"/>
      <c r="FPY17" s="198"/>
      <c r="FPZ17" s="198"/>
      <c r="FQA17" s="198"/>
      <c r="FQB17" s="198"/>
      <c r="FQC17" s="198"/>
      <c r="FQD17" s="198"/>
      <c r="FQE17" s="198"/>
      <c r="FQF17" s="198"/>
      <c r="FQG17" s="198"/>
      <c r="FQH17" s="198"/>
      <c r="FQI17" s="198"/>
      <c r="FQJ17" s="198"/>
      <c r="FQK17" s="198"/>
      <c r="FQL17" s="198"/>
      <c r="FQM17" s="198"/>
      <c r="FQN17" s="198"/>
      <c r="FQO17" s="198"/>
      <c r="FQP17" s="198"/>
      <c r="FQQ17" s="198"/>
      <c r="FQR17" s="198"/>
      <c r="FQS17" s="198"/>
      <c r="FQT17" s="198"/>
      <c r="FQU17" s="198"/>
      <c r="FQV17" s="198"/>
      <c r="FQW17" s="198"/>
      <c r="FQX17" s="198"/>
      <c r="FQY17" s="198"/>
      <c r="FQZ17" s="198"/>
      <c r="FRA17" s="198"/>
      <c r="FRB17" s="198"/>
      <c r="FRC17" s="198"/>
      <c r="FRD17" s="198"/>
      <c r="FRE17" s="198"/>
      <c r="FRF17" s="198"/>
      <c r="FRG17" s="198"/>
      <c r="FRH17" s="198"/>
      <c r="FRI17" s="198"/>
      <c r="FRJ17" s="198"/>
      <c r="FRK17" s="198"/>
      <c r="FRL17" s="198"/>
      <c r="FRM17" s="198"/>
      <c r="FRN17" s="198"/>
      <c r="FRO17" s="198"/>
      <c r="FRP17" s="198"/>
      <c r="FRQ17" s="198"/>
      <c r="FRR17" s="198"/>
      <c r="FRS17" s="198"/>
      <c r="FRT17" s="198"/>
      <c r="FRU17" s="198"/>
      <c r="FRV17" s="198"/>
      <c r="FRW17" s="198"/>
      <c r="FRX17" s="198"/>
      <c r="FRY17" s="198"/>
      <c r="FRZ17" s="198"/>
      <c r="FSA17" s="198"/>
      <c r="FSB17" s="198"/>
      <c r="FSC17" s="198"/>
      <c r="FSD17" s="198"/>
      <c r="FSE17" s="198"/>
      <c r="FSF17" s="198"/>
      <c r="FSG17" s="198"/>
      <c r="FSH17" s="198"/>
      <c r="FSI17" s="198"/>
      <c r="FSJ17" s="198"/>
      <c r="FSK17" s="198"/>
      <c r="FSL17" s="198"/>
      <c r="FSM17" s="198"/>
      <c r="FSN17" s="198"/>
      <c r="FSO17" s="198"/>
      <c r="FSP17" s="198"/>
      <c r="FSQ17" s="198"/>
      <c r="FSR17" s="198"/>
      <c r="FSS17" s="198"/>
      <c r="FST17" s="198"/>
      <c r="FSU17" s="198"/>
      <c r="FSV17" s="198"/>
      <c r="FSW17" s="198"/>
      <c r="FSX17" s="198"/>
      <c r="FSY17" s="198"/>
      <c r="FSZ17" s="198"/>
      <c r="FTA17" s="198"/>
      <c r="FTB17" s="198"/>
      <c r="FTC17" s="198"/>
      <c r="FTD17" s="198"/>
      <c r="FTE17" s="198"/>
      <c r="FTF17" s="198"/>
      <c r="FTG17" s="198"/>
      <c r="FTH17" s="198"/>
      <c r="FTI17" s="198"/>
      <c r="FTJ17" s="198"/>
      <c r="FTK17" s="198"/>
      <c r="FTL17" s="198"/>
      <c r="FTM17" s="198"/>
      <c r="FTN17" s="198"/>
      <c r="FTO17" s="198"/>
      <c r="FTP17" s="198"/>
      <c r="FTQ17" s="198"/>
      <c r="FTR17" s="198"/>
      <c r="FTS17" s="198"/>
      <c r="FTT17" s="198"/>
      <c r="FTU17" s="198"/>
      <c r="FTV17" s="198"/>
      <c r="FTW17" s="198"/>
      <c r="FTX17" s="198"/>
      <c r="FTY17" s="198"/>
      <c r="FTZ17" s="198"/>
      <c r="FUA17" s="198"/>
      <c r="FUB17" s="198"/>
      <c r="FUC17" s="198"/>
      <c r="FUD17" s="198"/>
      <c r="FUE17" s="198"/>
      <c r="FUF17" s="198"/>
      <c r="FUG17" s="198"/>
      <c r="FUH17" s="198"/>
      <c r="FUI17" s="198"/>
      <c r="FUJ17" s="198"/>
      <c r="FUK17" s="198"/>
      <c r="FUL17" s="198"/>
      <c r="FUM17" s="198"/>
      <c r="FUN17" s="198"/>
      <c r="FUO17" s="198"/>
      <c r="FUP17" s="198"/>
      <c r="FUQ17" s="198"/>
      <c r="FUR17" s="198"/>
      <c r="FUS17" s="198"/>
      <c r="FUT17" s="198"/>
      <c r="FUU17" s="198"/>
      <c r="FUV17" s="198"/>
      <c r="FUW17" s="198"/>
      <c r="FUX17" s="198"/>
      <c r="FUY17" s="198"/>
      <c r="FUZ17" s="198"/>
      <c r="FVA17" s="198"/>
      <c r="FVB17" s="198"/>
      <c r="FVC17" s="198"/>
      <c r="FVD17" s="198"/>
      <c r="FVE17" s="198"/>
      <c r="FVF17" s="198"/>
      <c r="FVG17" s="198"/>
      <c r="FVH17" s="198"/>
      <c r="FVI17" s="198"/>
      <c r="FVJ17" s="198"/>
      <c r="FVK17" s="198"/>
      <c r="FVL17" s="198"/>
      <c r="FVM17" s="198"/>
      <c r="FVN17" s="198"/>
      <c r="FVO17" s="198"/>
      <c r="FVP17" s="198"/>
      <c r="FVQ17" s="198"/>
      <c r="FVR17" s="198"/>
      <c r="FVS17" s="198"/>
      <c r="FVT17" s="198"/>
      <c r="FVU17" s="198"/>
      <c r="FVV17" s="198"/>
      <c r="FVW17" s="198"/>
      <c r="FVX17" s="198"/>
      <c r="FVY17" s="198"/>
      <c r="FVZ17" s="198"/>
      <c r="FWA17" s="198"/>
      <c r="FWB17" s="198"/>
      <c r="FWC17" s="198"/>
      <c r="FWD17" s="198"/>
      <c r="FWE17" s="198"/>
      <c r="FWF17" s="198"/>
      <c r="FWG17" s="198"/>
      <c r="FWH17" s="198"/>
      <c r="FWI17" s="198"/>
      <c r="FWJ17" s="198"/>
      <c r="FWK17" s="198"/>
      <c r="FWL17" s="198"/>
      <c r="FWM17" s="198"/>
      <c r="FWN17" s="198"/>
      <c r="FWO17" s="198"/>
      <c r="FWP17" s="198"/>
      <c r="FWQ17" s="198"/>
      <c r="FWR17" s="198"/>
      <c r="FWS17" s="198"/>
      <c r="FWT17" s="198"/>
      <c r="FWU17" s="198"/>
      <c r="FWV17" s="198"/>
      <c r="FWW17" s="198"/>
      <c r="FWX17" s="198"/>
      <c r="FWY17" s="198"/>
      <c r="FWZ17" s="198"/>
      <c r="FXA17" s="198"/>
      <c r="FXB17" s="198"/>
      <c r="FXC17" s="198"/>
      <c r="FXD17" s="198"/>
      <c r="FXE17" s="198"/>
      <c r="FXF17" s="198"/>
      <c r="FXG17" s="198"/>
      <c r="FXH17" s="198"/>
      <c r="FXI17" s="198"/>
      <c r="FXJ17" s="198"/>
      <c r="FXK17" s="198"/>
      <c r="FXL17" s="198"/>
      <c r="FXM17" s="198"/>
      <c r="FXN17" s="198"/>
      <c r="FXO17" s="198"/>
      <c r="FXP17" s="198"/>
      <c r="FXQ17" s="198"/>
      <c r="FXR17" s="198"/>
      <c r="FXS17" s="198"/>
      <c r="FXT17" s="198"/>
      <c r="FXU17" s="198"/>
      <c r="FXV17" s="198"/>
      <c r="FXW17" s="198"/>
      <c r="FXX17" s="198"/>
      <c r="FXY17" s="198"/>
      <c r="FXZ17" s="198"/>
      <c r="FYA17" s="198"/>
      <c r="FYB17" s="198"/>
      <c r="FYC17" s="198"/>
      <c r="FYD17" s="198"/>
      <c r="FYE17" s="198"/>
      <c r="FYF17" s="198"/>
      <c r="FYG17" s="198"/>
      <c r="FYH17" s="198"/>
      <c r="FYI17" s="198"/>
      <c r="FYJ17" s="198"/>
      <c r="FYK17" s="198"/>
      <c r="FYL17" s="198"/>
      <c r="FYM17" s="198"/>
      <c r="FYN17" s="198"/>
      <c r="FYO17" s="198"/>
      <c r="FYP17" s="198"/>
      <c r="FYQ17" s="198"/>
      <c r="FYR17" s="198"/>
      <c r="FYS17" s="198"/>
      <c r="FYT17" s="198"/>
      <c r="FYU17" s="198"/>
      <c r="FYV17" s="198"/>
      <c r="FYW17" s="198"/>
      <c r="FYX17" s="198"/>
      <c r="FYY17" s="198"/>
      <c r="FYZ17" s="198"/>
      <c r="FZA17" s="198"/>
      <c r="FZB17" s="198"/>
      <c r="FZC17" s="198"/>
      <c r="FZD17" s="198"/>
      <c r="FZE17" s="198"/>
      <c r="FZF17" s="198"/>
      <c r="FZG17" s="198"/>
      <c r="FZH17" s="198"/>
      <c r="FZI17" s="198"/>
      <c r="FZJ17" s="198"/>
      <c r="FZK17" s="198"/>
      <c r="FZL17" s="198"/>
      <c r="FZM17" s="198"/>
      <c r="FZN17" s="198"/>
      <c r="FZO17" s="198"/>
      <c r="FZP17" s="198"/>
      <c r="FZQ17" s="198"/>
      <c r="FZR17" s="198"/>
      <c r="FZS17" s="198"/>
      <c r="FZT17" s="198"/>
      <c r="FZU17" s="198"/>
      <c r="FZV17" s="198"/>
      <c r="FZW17" s="198"/>
      <c r="FZX17" s="198"/>
      <c r="FZY17" s="198"/>
      <c r="FZZ17" s="198"/>
      <c r="GAA17" s="198"/>
      <c r="GAB17" s="198"/>
      <c r="GAC17" s="198"/>
      <c r="GAD17" s="198"/>
      <c r="GAE17" s="198"/>
      <c r="GAF17" s="198"/>
      <c r="GAG17" s="198"/>
      <c r="GAH17" s="198"/>
      <c r="GAI17" s="198"/>
      <c r="GAJ17" s="198"/>
      <c r="GAK17" s="198"/>
      <c r="GAL17" s="198"/>
      <c r="GAM17" s="198"/>
      <c r="GAN17" s="198"/>
      <c r="GAO17" s="198"/>
      <c r="GAP17" s="198"/>
      <c r="GAQ17" s="198"/>
      <c r="GAR17" s="198"/>
      <c r="GAS17" s="198"/>
      <c r="GAT17" s="198"/>
      <c r="GAU17" s="198"/>
      <c r="GAV17" s="198"/>
      <c r="GAW17" s="198"/>
      <c r="GAX17" s="198"/>
      <c r="GAY17" s="198"/>
      <c r="GAZ17" s="198"/>
      <c r="GBA17" s="198"/>
      <c r="GBB17" s="198"/>
      <c r="GBC17" s="198"/>
      <c r="GBD17" s="198"/>
      <c r="GBE17" s="198"/>
      <c r="GBF17" s="198"/>
      <c r="GBG17" s="198"/>
      <c r="GBH17" s="198"/>
      <c r="GBI17" s="198"/>
      <c r="GBJ17" s="198"/>
      <c r="GBK17" s="198"/>
      <c r="GBL17" s="198"/>
      <c r="GBM17" s="198"/>
      <c r="GBN17" s="198"/>
      <c r="GBO17" s="198"/>
      <c r="GBP17" s="198"/>
      <c r="GBQ17" s="198"/>
      <c r="GBR17" s="198"/>
      <c r="GBS17" s="198"/>
      <c r="GBT17" s="198"/>
      <c r="GBU17" s="198"/>
      <c r="GBV17" s="198"/>
      <c r="GBW17" s="198"/>
      <c r="GBX17" s="198"/>
      <c r="GBY17" s="198"/>
      <c r="GBZ17" s="198"/>
      <c r="GCA17" s="198"/>
      <c r="GCB17" s="198"/>
      <c r="GCC17" s="198"/>
      <c r="GCD17" s="198"/>
      <c r="GCE17" s="198"/>
      <c r="GCF17" s="198"/>
      <c r="GCG17" s="198"/>
      <c r="GCH17" s="198"/>
      <c r="GCI17" s="198"/>
      <c r="GCJ17" s="198"/>
      <c r="GCK17" s="198"/>
      <c r="GCL17" s="198"/>
      <c r="GCM17" s="198"/>
      <c r="GCN17" s="198"/>
      <c r="GCO17" s="198"/>
      <c r="GCP17" s="198"/>
      <c r="GCQ17" s="198"/>
      <c r="GCR17" s="198"/>
      <c r="GCS17" s="198"/>
      <c r="GCT17" s="198"/>
      <c r="GCU17" s="198"/>
      <c r="GCV17" s="198"/>
      <c r="GCW17" s="198"/>
      <c r="GCX17" s="198"/>
      <c r="GCY17" s="198"/>
      <c r="GCZ17" s="198"/>
      <c r="GDA17" s="198"/>
      <c r="GDB17" s="198"/>
      <c r="GDC17" s="198"/>
      <c r="GDD17" s="198"/>
      <c r="GDE17" s="198"/>
      <c r="GDF17" s="198"/>
      <c r="GDG17" s="198"/>
      <c r="GDH17" s="198"/>
      <c r="GDI17" s="198"/>
      <c r="GDJ17" s="198"/>
      <c r="GDK17" s="198"/>
      <c r="GDL17" s="198"/>
      <c r="GDM17" s="198"/>
      <c r="GDN17" s="198"/>
      <c r="GDO17" s="198"/>
      <c r="GDP17" s="198"/>
      <c r="GDQ17" s="198"/>
      <c r="GDR17" s="198"/>
      <c r="GDS17" s="198"/>
      <c r="GDT17" s="198"/>
      <c r="GDU17" s="198"/>
      <c r="GDV17" s="198"/>
      <c r="GDW17" s="198"/>
      <c r="GDX17" s="198"/>
      <c r="GDY17" s="198"/>
      <c r="GDZ17" s="198"/>
      <c r="GEA17" s="198"/>
      <c r="GEB17" s="198"/>
      <c r="GEC17" s="198"/>
      <c r="GED17" s="198"/>
      <c r="GEE17" s="198"/>
      <c r="GEF17" s="198"/>
      <c r="GEG17" s="198"/>
      <c r="GEH17" s="198"/>
      <c r="GEI17" s="198"/>
      <c r="GEJ17" s="198"/>
      <c r="GEK17" s="198"/>
      <c r="GEL17" s="198"/>
      <c r="GEM17" s="198"/>
      <c r="GEN17" s="198"/>
      <c r="GEO17" s="198"/>
      <c r="GEP17" s="198"/>
      <c r="GEQ17" s="198"/>
      <c r="GER17" s="198"/>
      <c r="GES17" s="198"/>
      <c r="GET17" s="198"/>
      <c r="GEU17" s="198"/>
      <c r="GEV17" s="198"/>
      <c r="GEW17" s="198"/>
      <c r="GEX17" s="198"/>
      <c r="GEY17" s="198"/>
      <c r="GEZ17" s="198"/>
      <c r="GFA17" s="198"/>
      <c r="GFB17" s="198"/>
      <c r="GFC17" s="198"/>
      <c r="GFD17" s="198"/>
      <c r="GFE17" s="198"/>
      <c r="GFF17" s="198"/>
      <c r="GFG17" s="198"/>
      <c r="GFH17" s="198"/>
      <c r="GFI17" s="198"/>
      <c r="GFJ17" s="198"/>
      <c r="GFK17" s="198"/>
      <c r="GFL17" s="198"/>
      <c r="GFM17" s="198"/>
      <c r="GFN17" s="198"/>
      <c r="GFO17" s="198"/>
      <c r="GFP17" s="198"/>
      <c r="GFQ17" s="198"/>
      <c r="GFR17" s="198"/>
      <c r="GFS17" s="198"/>
      <c r="GFT17" s="198"/>
      <c r="GFU17" s="198"/>
      <c r="GFV17" s="198"/>
      <c r="GFW17" s="198"/>
      <c r="GFX17" s="198"/>
      <c r="GFY17" s="198"/>
      <c r="GFZ17" s="198"/>
      <c r="GGA17" s="198"/>
      <c r="GGB17" s="198"/>
      <c r="GGC17" s="198"/>
      <c r="GGD17" s="198"/>
      <c r="GGE17" s="198"/>
      <c r="GGF17" s="198"/>
      <c r="GGG17" s="198"/>
      <c r="GGH17" s="198"/>
      <c r="GGI17" s="198"/>
      <c r="GGJ17" s="198"/>
      <c r="GGK17" s="198"/>
      <c r="GGL17" s="198"/>
      <c r="GGM17" s="198"/>
      <c r="GGN17" s="198"/>
      <c r="GGO17" s="198"/>
      <c r="GGP17" s="198"/>
      <c r="GGQ17" s="198"/>
      <c r="GGR17" s="198"/>
      <c r="GGS17" s="198"/>
      <c r="GGT17" s="198"/>
      <c r="GGU17" s="198"/>
      <c r="GGV17" s="198"/>
      <c r="GGW17" s="198"/>
      <c r="GGX17" s="198"/>
      <c r="GGY17" s="198"/>
      <c r="GGZ17" s="198"/>
      <c r="GHA17" s="198"/>
      <c r="GHB17" s="198"/>
      <c r="GHC17" s="198"/>
      <c r="GHD17" s="198"/>
      <c r="GHE17" s="198"/>
      <c r="GHF17" s="198"/>
      <c r="GHG17" s="198"/>
      <c r="GHH17" s="198"/>
      <c r="GHI17" s="198"/>
      <c r="GHJ17" s="198"/>
      <c r="GHK17" s="198"/>
      <c r="GHL17" s="198"/>
      <c r="GHM17" s="198"/>
      <c r="GHN17" s="198"/>
      <c r="GHO17" s="198"/>
      <c r="GHP17" s="198"/>
      <c r="GHQ17" s="198"/>
      <c r="GHR17" s="198"/>
      <c r="GHS17" s="198"/>
      <c r="GHT17" s="198"/>
      <c r="GHU17" s="198"/>
      <c r="GHV17" s="198"/>
      <c r="GHW17" s="198"/>
      <c r="GHX17" s="198"/>
      <c r="GHY17" s="198"/>
      <c r="GHZ17" s="198"/>
      <c r="GIA17" s="198"/>
      <c r="GIB17" s="198"/>
      <c r="GIC17" s="198"/>
      <c r="GID17" s="198"/>
      <c r="GIE17" s="198"/>
      <c r="GIF17" s="198"/>
      <c r="GIG17" s="198"/>
      <c r="GIH17" s="198"/>
      <c r="GII17" s="198"/>
      <c r="GIJ17" s="198"/>
      <c r="GIK17" s="198"/>
      <c r="GIL17" s="198"/>
      <c r="GIM17" s="198"/>
      <c r="GIN17" s="198"/>
      <c r="GIO17" s="198"/>
      <c r="GIP17" s="198"/>
      <c r="GIQ17" s="198"/>
      <c r="GIR17" s="198"/>
      <c r="GIS17" s="198"/>
      <c r="GIT17" s="198"/>
      <c r="GIU17" s="198"/>
      <c r="GIV17" s="198"/>
      <c r="GIW17" s="198"/>
      <c r="GIX17" s="198"/>
      <c r="GIY17" s="198"/>
      <c r="GIZ17" s="198"/>
      <c r="GJA17" s="198"/>
      <c r="GJB17" s="198"/>
      <c r="GJC17" s="198"/>
      <c r="GJD17" s="198"/>
      <c r="GJE17" s="198"/>
      <c r="GJF17" s="198"/>
      <c r="GJG17" s="198"/>
      <c r="GJH17" s="198"/>
      <c r="GJI17" s="198"/>
      <c r="GJJ17" s="198"/>
      <c r="GJK17" s="198"/>
      <c r="GJL17" s="198"/>
      <c r="GJM17" s="198"/>
      <c r="GJN17" s="198"/>
      <c r="GJO17" s="198"/>
      <c r="GJP17" s="198"/>
      <c r="GJQ17" s="198"/>
      <c r="GJR17" s="198"/>
      <c r="GJS17" s="198"/>
      <c r="GJT17" s="198"/>
      <c r="GJU17" s="198"/>
      <c r="GJV17" s="198"/>
      <c r="GJW17" s="198"/>
      <c r="GJX17" s="198"/>
      <c r="GJY17" s="198"/>
      <c r="GJZ17" s="198"/>
      <c r="GKA17" s="198"/>
      <c r="GKB17" s="198"/>
      <c r="GKC17" s="198"/>
      <c r="GKD17" s="198"/>
      <c r="GKE17" s="198"/>
      <c r="GKF17" s="198"/>
      <c r="GKG17" s="198"/>
      <c r="GKH17" s="198"/>
      <c r="GKI17" s="198"/>
      <c r="GKJ17" s="198"/>
      <c r="GKK17" s="198"/>
      <c r="GKL17" s="198"/>
      <c r="GKM17" s="198"/>
      <c r="GKN17" s="198"/>
      <c r="GKO17" s="198"/>
      <c r="GKP17" s="198"/>
      <c r="GKQ17" s="198"/>
      <c r="GKR17" s="198"/>
      <c r="GKS17" s="198"/>
      <c r="GKT17" s="198"/>
      <c r="GKU17" s="198"/>
      <c r="GKV17" s="198"/>
      <c r="GKW17" s="198"/>
      <c r="GKX17" s="198"/>
      <c r="GKY17" s="198"/>
      <c r="GKZ17" s="198"/>
      <c r="GLA17" s="198"/>
      <c r="GLB17" s="198"/>
      <c r="GLC17" s="198"/>
      <c r="GLD17" s="198"/>
      <c r="GLE17" s="198"/>
      <c r="GLF17" s="198"/>
      <c r="GLG17" s="198"/>
      <c r="GLH17" s="198"/>
      <c r="GLI17" s="198"/>
      <c r="GLJ17" s="198"/>
      <c r="GLK17" s="198"/>
      <c r="GLL17" s="198"/>
      <c r="GLM17" s="198"/>
      <c r="GLN17" s="198"/>
      <c r="GLO17" s="198"/>
      <c r="GLP17" s="198"/>
      <c r="GLQ17" s="198"/>
      <c r="GLR17" s="198"/>
      <c r="GLS17" s="198"/>
      <c r="GLT17" s="198"/>
      <c r="GLU17" s="198"/>
      <c r="GLV17" s="198"/>
      <c r="GLW17" s="198"/>
      <c r="GLX17" s="198"/>
      <c r="GLY17" s="198"/>
      <c r="GLZ17" s="198"/>
      <c r="GMA17" s="198"/>
      <c r="GMB17" s="198"/>
      <c r="GMC17" s="198"/>
      <c r="GMD17" s="198"/>
      <c r="GME17" s="198"/>
      <c r="GMF17" s="198"/>
      <c r="GMG17" s="198"/>
      <c r="GMH17" s="198"/>
      <c r="GMI17" s="198"/>
      <c r="GMJ17" s="198"/>
      <c r="GMK17" s="198"/>
      <c r="GML17" s="198"/>
      <c r="GMM17" s="198"/>
      <c r="GMN17" s="198"/>
      <c r="GMO17" s="198"/>
      <c r="GMP17" s="198"/>
      <c r="GMQ17" s="198"/>
      <c r="GMR17" s="198"/>
      <c r="GMS17" s="198"/>
      <c r="GMT17" s="198"/>
      <c r="GMU17" s="198"/>
      <c r="GMV17" s="198"/>
      <c r="GMW17" s="198"/>
      <c r="GMX17" s="198"/>
      <c r="GMY17" s="198"/>
      <c r="GMZ17" s="198"/>
      <c r="GNA17" s="198"/>
      <c r="GNB17" s="198"/>
      <c r="GNC17" s="198"/>
      <c r="GND17" s="198"/>
      <c r="GNE17" s="198"/>
      <c r="GNF17" s="198"/>
      <c r="GNG17" s="198"/>
      <c r="GNH17" s="198"/>
      <c r="GNI17" s="198"/>
      <c r="GNJ17" s="198"/>
      <c r="GNK17" s="198"/>
      <c r="GNL17" s="198"/>
      <c r="GNM17" s="198"/>
      <c r="GNN17" s="198"/>
      <c r="GNO17" s="198"/>
      <c r="GNP17" s="198"/>
      <c r="GNQ17" s="198"/>
      <c r="GNR17" s="198"/>
      <c r="GNS17" s="198"/>
      <c r="GNT17" s="198"/>
      <c r="GNU17" s="198"/>
      <c r="GNV17" s="198"/>
      <c r="GNW17" s="198"/>
      <c r="GNX17" s="198"/>
      <c r="GNY17" s="198"/>
      <c r="GNZ17" s="198"/>
      <c r="GOA17" s="198"/>
      <c r="GOB17" s="198"/>
      <c r="GOC17" s="198"/>
      <c r="GOD17" s="198"/>
      <c r="GOE17" s="198"/>
      <c r="GOF17" s="198"/>
      <c r="GOG17" s="198"/>
      <c r="GOH17" s="198"/>
      <c r="GOI17" s="198"/>
      <c r="GOJ17" s="198"/>
      <c r="GOK17" s="198"/>
      <c r="GOL17" s="198"/>
      <c r="GOM17" s="198"/>
      <c r="GON17" s="198"/>
      <c r="GOO17" s="198"/>
      <c r="GOP17" s="198"/>
      <c r="GOQ17" s="198"/>
      <c r="GOR17" s="198"/>
      <c r="GOS17" s="198"/>
      <c r="GOT17" s="198"/>
      <c r="GOU17" s="198"/>
      <c r="GOV17" s="198"/>
      <c r="GOW17" s="198"/>
      <c r="GOX17" s="198"/>
      <c r="GOY17" s="198"/>
      <c r="GOZ17" s="198"/>
      <c r="GPA17" s="198"/>
      <c r="GPB17" s="198"/>
      <c r="GPC17" s="198"/>
      <c r="GPD17" s="198"/>
      <c r="GPE17" s="198"/>
      <c r="GPF17" s="198"/>
      <c r="GPG17" s="198"/>
      <c r="GPH17" s="198"/>
      <c r="GPI17" s="198"/>
      <c r="GPJ17" s="198"/>
      <c r="GPK17" s="198"/>
      <c r="GPL17" s="198"/>
      <c r="GPM17" s="198"/>
      <c r="GPN17" s="198"/>
      <c r="GPO17" s="198"/>
      <c r="GPP17" s="198"/>
      <c r="GPQ17" s="198"/>
      <c r="GPR17" s="198"/>
      <c r="GPS17" s="198"/>
      <c r="GPT17" s="198"/>
      <c r="GPU17" s="198"/>
      <c r="GPV17" s="198"/>
      <c r="GPW17" s="198"/>
      <c r="GPX17" s="198"/>
      <c r="GPY17" s="198"/>
      <c r="GPZ17" s="198"/>
      <c r="GQA17" s="198"/>
      <c r="GQB17" s="198"/>
      <c r="GQC17" s="198"/>
      <c r="GQD17" s="198"/>
      <c r="GQE17" s="198"/>
      <c r="GQF17" s="198"/>
      <c r="GQG17" s="198"/>
      <c r="GQH17" s="198"/>
      <c r="GQI17" s="198"/>
      <c r="GQJ17" s="198"/>
      <c r="GQK17" s="198"/>
      <c r="GQL17" s="198"/>
      <c r="GQM17" s="198"/>
      <c r="GQN17" s="198"/>
      <c r="GQO17" s="198"/>
      <c r="GQP17" s="198"/>
      <c r="GQQ17" s="198"/>
      <c r="GQR17" s="198"/>
      <c r="GQS17" s="198"/>
      <c r="GQT17" s="198"/>
      <c r="GQU17" s="198"/>
      <c r="GQV17" s="198"/>
      <c r="GQW17" s="198"/>
      <c r="GQX17" s="198"/>
      <c r="GQY17" s="198"/>
      <c r="GQZ17" s="198"/>
      <c r="GRA17" s="198"/>
      <c r="GRB17" s="198"/>
      <c r="GRC17" s="198"/>
      <c r="GRD17" s="198"/>
      <c r="GRE17" s="198"/>
      <c r="GRF17" s="198"/>
      <c r="GRG17" s="198"/>
      <c r="GRH17" s="198"/>
      <c r="GRI17" s="198"/>
      <c r="GRJ17" s="198"/>
      <c r="GRK17" s="198"/>
      <c r="GRL17" s="198"/>
      <c r="GRM17" s="198"/>
      <c r="GRN17" s="198"/>
      <c r="GRO17" s="198"/>
      <c r="GRP17" s="198"/>
      <c r="GRQ17" s="198"/>
      <c r="GRR17" s="198"/>
      <c r="GRS17" s="198"/>
      <c r="GRT17" s="198"/>
      <c r="GRU17" s="198"/>
      <c r="GRV17" s="198"/>
      <c r="GRW17" s="198"/>
      <c r="GRX17" s="198"/>
      <c r="GRY17" s="198"/>
      <c r="GRZ17" s="198"/>
      <c r="GSA17" s="198"/>
      <c r="GSB17" s="198"/>
      <c r="GSC17" s="198"/>
      <c r="GSD17" s="198"/>
      <c r="GSE17" s="198"/>
      <c r="GSF17" s="198"/>
      <c r="GSG17" s="198"/>
      <c r="GSH17" s="198"/>
      <c r="GSI17" s="198"/>
      <c r="GSJ17" s="198"/>
      <c r="GSK17" s="198"/>
      <c r="GSL17" s="198"/>
      <c r="GSM17" s="198"/>
      <c r="GSN17" s="198"/>
      <c r="GSO17" s="198"/>
      <c r="GSP17" s="198"/>
      <c r="GSQ17" s="198"/>
      <c r="GSR17" s="198"/>
      <c r="GSS17" s="198"/>
      <c r="GST17" s="198"/>
      <c r="GSU17" s="198"/>
      <c r="GSV17" s="198"/>
      <c r="GSW17" s="198"/>
      <c r="GSX17" s="198"/>
      <c r="GSY17" s="198"/>
      <c r="GSZ17" s="198"/>
      <c r="GTA17" s="198"/>
      <c r="GTB17" s="198"/>
      <c r="GTC17" s="198"/>
      <c r="GTD17" s="198"/>
      <c r="GTE17" s="198"/>
      <c r="GTF17" s="198"/>
      <c r="GTG17" s="198"/>
      <c r="GTH17" s="198"/>
      <c r="GTI17" s="198"/>
      <c r="GTJ17" s="198"/>
      <c r="GTK17" s="198"/>
      <c r="GTL17" s="198"/>
      <c r="GTM17" s="198"/>
      <c r="GTN17" s="198"/>
      <c r="GTO17" s="198"/>
      <c r="GTP17" s="198"/>
      <c r="GTQ17" s="198"/>
      <c r="GTR17" s="198"/>
      <c r="GTS17" s="198"/>
      <c r="GTT17" s="198"/>
      <c r="GTU17" s="198"/>
      <c r="GTV17" s="198"/>
      <c r="GTW17" s="198"/>
      <c r="GTX17" s="198"/>
      <c r="GTY17" s="198"/>
      <c r="GTZ17" s="198"/>
      <c r="GUA17" s="198"/>
      <c r="GUB17" s="198"/>
      <c r="GUC17" s="198"/>
      <c r="GUD17" s="198"/>
      <c r="GUE17" s="198"/>
      <c r="GUF17" s="198"/>
      <c r="GUG17" s="198"/>
      <c r="GUH17" s="198"/>
      <c r="GUI17" s="198"/>
      <c r="GUJ17" s="198"/>
      <c r="GUK17" s="198"/>
      <c r="GUL17" s="198"/>
      <c r="GUM17" s="198"/>
      <c r="GUN17" s="198"/>
      <c r="GUO17" s="198"/>
      <c r="GUP17" s="198"/>
      <c r="GUQ17" s="198"/>
      <c r="GUR17" s="198"/>
      <c r="GUS17" s="198"/>
      <c r="GUT17" s="198"/>
      <c r="GUU17" s="198"/>
      <c r="GUV17" s="198"/>
      <c r="GUW17" s="198"/>
      <c r="GUX17" s="198"/>
      <c r="GUY17" s="198"/>
      <c r="GUZ17" s="198"/>
      <c r="GVA17" s="198"/>
      <c r="GVB17" s="198"/>
      <c r="GVC17" s="198"/>
      <c r="GVD17" s="198"/>
      <c r="GVE17" s="198"/>
      <c r="GVF17" s="198"/>
      <c r="GVG17" s="198"/>
      <c r="GVH17" s="198"/>
      <c r="GVI17" s="198"/>
      <c r="GVJ17" s="198"/>
      <c r="GVK17" s="198"/>
      <c r="GVL17" s="198"/>
      <c r="GVM17" s="198"/>
      <c r="GVN17" s="198"/>
      <c r="GVO17" s="198"/>
      <c r="GVP17" s="198"/>
      <c r="GVQ17" s="198"/>
      <c r="GVR17" s="198"/>
      <c r="GVS17" s="198"/>
      <c r="GVT17" s="198"/>
      <c r="GVU17" s="198"/>
      <c r="GVV17" s="198"/>
      <c r="GVW17" s="198"/>
      <c r="GVX17" s="198"/>
      <c r="GVY17" s="198"/>
      <c r="GVZ17" s="198"/>
      <c r="GWA17" s="198"/>
      <c r="GWB17" s="198"/>
      <c r="GWC17" s="198"/>
      <c r="GWD17" s="198"/>
      <c r="GWE17" s="198"/>
      <c r="GWF17" s="198"/>
      <c r="GWG17" s="198"/>
      <c r="GWH17" s="198"/>
      <c r="GWI17" s="198"/>
      <c r="GWJ17" s="198"/>
      <c r="GWK17" s="198"/>
      <c r="GWL17" s="198"/>
      <c r="GWM17" s="198"/>
      <c r="GWN17" s="198"/>
      <c r="GWO17" s="198"/>
      <c r="GWP17" s="198"/>
      <c r="GWQ17" s="198"/>
      <c r="GWR17" s="198"/>
      <c r="GWS17" s="198"/>
      <c r="GWT17" s="198"/>
      <c r="GWU17" s="198"/>
      <c r="GWV17" s="198"/>
      <c r="GWW17" s="198"/>
      <c r="GWX17" s="198"/>
      <c r="GWY17" s="198"/>
      <c r="GWZ17" s="198"/>
      <c r="GXA17" s="198"/>
      <c r="GXB17" s="198"/>
      <c r="GXC17" s="198"/>
      <c r="GXD17" s="198"/>
      <c r="GXE17" s="198"/>
      <c r="GXF17" s="198"/>
      <c r="GXG17" s="198"/>
      <c r="GXH17" s="198"/>
      <c r="GXI17" s="198"/>
      <c r="GXJ17" s="198"/>
      <c r="GXK17" s="198"/>
      <c r="GXL17" s="198"/>
      <c r="GXM17" s="198"/>
      <c r="GXN17" s="198"/>
      <c r="GXO17" s="198"/>
      <c r="GXP17" s="198"/>
      <c r="GXQ17" s="198"/>
      <c r="GXR17" s="198"/>
      <c r="GXS17" s="198"/>
      <c r="GXT17" s="198"/>
      <c r="GXU17" s="198"/>
      <c r="GXV17" s="198"/>
      <c r="GXW17" s="198"/>
      <c r="GXX17" s="198"/>
      <c r="GXY17" s="198"/>
      <c r="GXZ17" s="198"/>
      <c r="GYA17" s="198"/>
      <c r="GYB17" s="198"/>
      <c r="GYC17" s="198"/>
      <c r="GYD17" s="198"/>
      <c r="GYE17" s="198"/>
      <c r="GYF17" s="198"/>
      <c r="GYG17" s="198"/>
      <c r="GYH17" s="198"/>
      <c r="GYI17" s="198"/>
      <c r="GYJ17" s="198"/>
      <c r="GYK17" s="198"/>
      <c r="GYL17" s="198"/>
      <c r="GYM17" s="198"/>
      <c r="GYN17" s="198"/>
      <c r="GYO17" s="198"/>
      <c r="GYP17" s="198"/>
      <c r="GYQ17" s="198"/>
      <c r="GYR17" s="198"/>
      <c r="GYS17" s="198"/>
      <c r="GYT17" s="198"/>
      <c r="GYU17" s="198"/>
      <c r="GYV17" s="198"/>
      <c r="GYW17" s="198"/>
      <c r="GYX17" s="198"/>
      <c r="GYY17" s="198"/>
      <c r="GYZ17" s="198"/>
      <c r="GZA17" s="198"/>
      <c r="GZB17" s="198"/>
      <c r="GZC17" s="198"/>
      <c r="GZD17" s="198"/>
      <c r="GZE17" s="198"/>
      <c r="GZF17" s="198"/>
      <c r="GZG17" s="198"/>
      <c r="GZH17" s="198"/>
      <c r="GZI17" s="198"/>
      <c r="GZJ17" s="198"/>
      <c r="GZK17" s="198"/>
      <c r="GZL17" s="198"/>
      <c r="GZM17" s="198"/>
      <c r="GZN17" s="198"/>
      <c r="GZO17" s="198"/>
      <c r="GZP17" s="198"/>
      <c r="GZQ17" s="198"/>
      <c r="GZR17" s="198"/>
      <c r="GZS17" s="198"/>
      <c r="GZT17" s="198"/>
      <c r="GZU17" s="198"/>
      <c r="GZV17" s="198"/>
      <c r="GZW17" s="198"/>
      <c r="GZX17" s="198"/>
      <c r="GZY17" s="198"/>
      <c r="GZZ17" s="198"/>
      <c r="HAA17" s="198"/>
      <c r="HAB17" s="198"/>
      <c r="HAC17" s="198"/>
      <c r="HAD17" s="198"/>
      <c r="HAE17" s="198"/>
      <c r="HAF17" s="198"/>
      <c r="HAG17" s="198"/>
      <c r="HAH17" s="198"/>
      <c r="HAI17" s="198"/>
      <c r="HAJ17" s="198"/>
      <c r="HAK17" s="198"/>
      <c r="HAL17" s="198"/>
      <c r="HAM17" s="198"/>
      <c r="HAN17" s="198"/>
      <c r="HAO17" s="198"/>
      <c r="HAP17" s="198"/>
      <c r="HAQ17" s="198"/>
      <c r="HAR17" s="198"/>
      <c r="HAS17" s="198"/>
      <c r="HAT17" s="198"/>
      <c r="HAU17" s="198"/>
      <c r="HAV17" s="198"/>
      <c r="HAW17" s="198"/>
      <c r="HAX17" s="198"/>
      <c r="HAY17" s="198"/>
      <c r="HAZ17" s="198"/>
      <c r="HBA17" s="198"/>
      <c r="HBB17" s="198"/>
      <c r="HBC17" s="198"/>
      <c r="HBD17" s="198"/>
      <c r="HBE17" s="198"/>
      <c r="HBF17" s="198"/>
      <c r="HBG17" s="198"/>
      <c r="HBH17" s="198"/>
      <c r="HBI17" s="198"/>
      <c r="HBJ17" s="198"/>
      <c r="HBK17" s="198"/>
      <c r="HBL17" s="198"/>
      <c r="HBM17" s="198"/>
      <c r="HBN17" s="198"/>
      <c r="HBO17" s="198"/>
      <c r="HBP17" s="198"/>
      <c r="HBQ17" s="198"/>
      <c r="HBR17" s="198"/>
      <c r="HBS17" s="198"/>
      <c r="HBT17" s="198"/>
      <c r="HBU17" s="198"/>
      <c r="HBV17" s="198"/>
      <c r="HBW17" s="198"/>
      <c r="HBX17" s="198"/>
      <c r="HBY17" s="198"/>
      <c r="HBZ17" s="198"/>
      <c r="HCA17" s="198"/>
      <c r="HCB17" s="198"/>
      <c r="HCC17" s="198"/>
      <c r="HCD17" s="198"/>
      <c r="HCE17" s="198"/>
      <c r="HCF17" s="198"/>
      <c r="HCG17" s="198"/>
      <c r="HCH17" s="198"/>
      <c r="HCI17" s="198"/>
      <c r="HCJ17" s="198"/>
      <c r="HCK17" s="198"/>
      <c r="HCL17" s="198"/>
      <c r="HCM17" s="198"/>
      <c r="HCN17" s="198"/>
      <c r="HCO17" s="198"/>
      <c r="HCP17" s="198"/>
      <c r="HCQ17" s="198"/>
      <c r="HCR17" s="198"/>
      <c r="HCS17" s="198"/>
      <c r="HCT17" s="198"/>
      <c r="HCU17" s="198"/>
      <c r="HCV17" s="198"/>
      <c r="HCW17" s="198"/>
      <c r="HCX17" s="198"/>
      <c r="HCY17" s="198"/>
      <c r="HCZ17" s="198"/>
      <c r="HDA17" s="198"/>
      <c r="HDB17" s="198"/>
      <c r="HDC17" s="198"/>
      <c r="HDD17" s="198"/>
      <c r="HDE17" s="198"/>
      <c r="HDF17" s="198"/>
      <c r="HDG17" s="198"/>
      <c r="HDH17" s="198"/>
      <c r="HDI17" s="198"/>
      <c r="HDJ17" s="198"/>
      <c r="HDK17" s="198"/>
      <c r="HDL17" s="198"/>
      <c r="HDM17" s="198"/>
      <c r="HDN17" s="198"/>
      <c r="HDO17" s="198"/>
      <c r="HDP17" s="198"/>
      <c r="HDQ17" s="198"/>
      <c r="HDR17" s="198"/>
      <c r="HDS17" s="198"/>
      <c r="HDT17" s="198"/>
      <c r="HDU17" s="198"/>
      <c r="HDV17" s="198"/>
      <c r="HDW17" s="198"/>
      <c r="HDX17" s="198"/>
      <c r="HDY17" s="198"/>
      <c r="HDZ17" s="198"/>
      <c r="HEA17" s="198"/>
      <c r="HEB17" s="198"/>
      <c r="HEC17" s="198"/>
      <c r="HED17" s="198"/>
      <c r="HEE17" s="198"/>
      <c r="HEF17" s="198"/>
      <c r="HEG17" s="198"/>
      <c r="HEH17" s="198"/>
      <c r="HEI17" s="198"/>
      <c r="HEJ17" s="198"/>
      <c r="HEK17" s="198"/>
      <c r="HEL17" s="198"/>
      <c r="HEM17" s="198"/>
      <c r="HEN17" s="198"/>
      <c r="HEO17" s="198"/>
      <c r="HEP17" s="198"/>
      <c r="HEQ17" s="198"/>
      <c r="HER17" s="198"/>
      <c r="HES17" s="198"/>
      <c r="HET17" s="198"/>
      <c r="HEU17" s="198"/>
      <c r="HEV17" s="198"/>
      <c r="HEW17" s="198"/>
      <c r="HEX17" s="198"/>
      <c r="HEY17" s="198"/>
      <c r="HEZ17" s="198"/>
      <c r="HFA17" s="198"/>
      <c r="HFB17" s="198"/>
      <c r="HFC17" s="198"/>
      <c r="HFD17" s="198"/>
      <c r="HFE17" s="198"/>
      <c r="HFF17" s="198"/>
      <c r="HFG17" s="198"/>
      <c r="HFH17" s="198"/>
      <c r="HFI17" s="198"/>
      <c r="HFJ17" s="198"/>
      <c r="HFK17" s="198"/>
      <c r="HFL17" s="198"/>
      <c r="HFM17" s="198"/>
      <c r="HFN17" s="198"/>
      <c r="HFO17" s="198"/>
      <c r="HFP17" s="198"/>
      <c r="HFQ17" s="198"/>
      <c r="HFR17" s="198"/>
      <c r="HFS17" s="198"/>
      <c r="HFT17" s="198"/>
      <c r="HFU17" s="198"/>
      <c r="HFV17" s="198"/>
      <c r="HFW17" s="198"/>
      <c r="HFX17" s="198"/>
      <c r="HFY17" s="198"/>
      <c r="HFZ17" s="198"/>
      <c r="HGA17" s="198"/>
      <c r="HGB17" s="198"/>
      <c r="HGC17" s="198"/>
      <c r="HGD17" s="198"/>
      <c r="HGE17" s="198"/>
      <c r="HGF17" s="198"/>
      <c r="HGG17" s="198"/>
      <c r="HGH17" s="198"/>
      <c r="HGI17" s="198"/>
      <c r="HGJ17" s="198"/>
      <c r="HGK17" s="198"/>
      <c r="HGL17" s="198"/>
      <c r="HGM17" s="198"/>
      <c r="HGN17" s="198"/>
      <c r="HGO17" s="198"/>
      <c r="HGP17" s="198"/>
      <c r="HGQ17" s="198"/>
      <c r="HGR17" s="198"/>
      <c r="HGS17" s="198"/>
      <c r="HGT17" s="198"/>
      <c r="HGU17" s="198"/>
      <c r="HGV17" s="198"/>
      <c r="HGW17" s="198"/>
      <c r="HGX17" s="198"/>
      <c r="HGY17" s="198"/>
      <c r="HGZ17" s="198"/>
      <c r="HHA17" s="198"/>
      <c r="HHB17" s="198"/>
      <c r="HHC17" s="198"/>
      <c r="HHD17" s="198"/>
      <c r="HHE17" s="198"/>
      <c r="HHF17" s="198"/>
      <c r="HHG17" s="198"/>
      <c r="HHH17" s="198"/>
      <c r="HHI17" s="198"/>
      <c r="HHJ17" s="198"/>
      <c r="HHK17" s="198"/>
      <c r="HHL17" s="198"/>
      <c r="HHM17" s="198"/>
      <c r="HHN17" s="198"/>
      <c r="HHO17" s="198"/>
      <c r="HHP17" s="198"/>
      <c r="HHQ17" s="198"/>
      <c r="HHR17" s="198"/>
      <c r="HHS17" s="198"/>
      <c r="HHT17" s="198"/>
      <c r="HHU17" s="198"/>
      <c r="HHV17" s="198"/>
      <c r="HHW17" s="198"/>
      <c r="HHX17" s="198"/>
      <c r="HHY17" s="198"/>
      <c r="HHZ17" s="198"/>
      <c r="HIA17" s="198"/>
      <c r="HIB17" s="198"/>
      <c r="HIC17" s="198"/>
      <c r="HID17" s="198"/>
      <c r="HIE17" s="198"/>
      <c r="HIF17" s="198"/>
      <c r="HIG17" s="198"/>
      <c r="HIH17" s="198"/>
      <c r="HII17" s="198"/>
      <c r="HIJ17" s="198"/>
      <c r="HIK17" s="198"/>
      <c r="HIL17" s="198"/>
      <c r="HIM17" s="198"/>
      <c r="HIN17" s="198"/>
      <c r="HIO17" s="198"/>
      <c r="HIP17" s="198"/>
      <c r="HIQ17" s="198"/>
      <c r="HIR17" s="198"/>
      <c r="HIS17" s="198"/>
      <c r="HIT17" s="198"/>
      <c r="HIU17" s="198"/>
      <c r="HIV17" s="198"/>
      <c r="HIW17" s="198"/>
      <c r="HIX17" s="198"/>
      <c r="HIY17" s="198"/>
      <c r="HIZ17" s="198"/>
      <c r="HJA17" s="198"/>
      <c r="HJB17" s="198"/>
      <c r="HJC17" s="198"/>
      <c r="HJD17" s="198"/>
      <c r="HJE17" s="198"/>
      <c r="HJF17" s="198"/>
      <c r="HJG17" s="198"/>
      <c r="HJH17" s="198"/>
      <c r="HJI17" s="198"/>
      <c r="HJJ17" s="198"/>
      <c r="HJK17" s="198"/>
      <c r="HJL17" s="198"/>
      <c r="HJM17" s="198"/>
      <c r="HJN17" s="198"/>
      <c r="HJO17" s="198"/>
      <c r="HJP17" s="198"/>
      <c r="HJQ17" s="198"/>
      <c r="HJR17" s="198"/>
      <c r="HJS17" s="198"/>
      <c r="HJT17" s="198"/>
      <c r="HJU17" s="198"/>
      <c r="HJV17" s="198"/>
      <c r="HJW17" s="198"/>
      <c r="HJX17" s="198"/>
      <c r="HJY17" s="198"/>
      <c r="HJZ17" s="198"/>
      <c r="HKA17" s="198"/>
      <c r="HKB17" s="198"/>
      <c r="HKC17" s="198"/>
      <c r="HKD17" s="198"/>
      <c r="HKE17" s="198"/>
      <c r="HKF17" s="198"/>
      <c r="HKG17" s="198"/>
      <c r="HKH17" s="198"/>
      <c r="HKI17" s="198"/>
      <c r="HKJ17" s="198"/>
      <c r="HKK17" s="198"/>
      <c r="HKL17" s="198"/>
      <c r="HKM17" s="198"/>
      <c r="HKN17" s="198"/>
      <c r="HKO17" s="198"/>
      <c r="HKP17" s="198"/>
      <c r="HKQ17" s="198"/>
      <c r="HKR17" s="198"/>
      <c r="HKS17" s="198"/>
      <c r="HKT17" s="198"/>
      <c r="HKU17" s="198"/>
      <c r="HKV17" s="198"/>
      <c r="HKW17" s="198"/>
      <c r="HKX17" s="198"/>
      <c r="HKY17" s="198"/>
      <c r="HKZ17" s="198"/>
      <c r="HLA17" s="198"/>
      <c r="HLB17" s="198"/>
      <c r="HLC17" s="198"/>
      <c r="HLD17" s="198"/>
      <c r="HLE17" s="198"/>
      <c r="HLF17" s="198"/>
      <c r="HLG17" s="198"/>
      <c r="HLH17" s="198"/>
      <c r="HLI17" s="198"/>
      <c r="HLJ17" s="198"/>
      <c r="HLK17" s="198"/>
      <c r="HLL17" s="198"/>
      <c r="HLM17" s="198"/>
      <c r="HLN17" s="198"/>
      <c r="HLO17" s="198"/>
      <c r="HLP17" s="198"/>
      <c r="HLQ17" s="198"/>
      <c r="HLR17" s="198"/>
      <c r="HLS17" s="198"/>
      <c r="HLT17" s="198"/>
      <c r="HLU17" s="198"/>
      <c r="HLV17" s="198"/>
      <c r="HLW17" s="198"/>
      <c r="HLX17" s="198"/>
      <c r="HLY17" s="198"/>
      <c r="HLZ17" s="198"/>
      <c r="HMA17" s="198"/>
      <c r="HMB17" s="198"/>
      <c r="HMC17" s="198"/>
      <c r="HMD17" s="198"/>
      <c r="HME17" s="198"/>
      <c r="HMF17" s="198"/>
      <c r="HMG17" s="198"/>
      <c r="HMH17" s="198"/>
      <c r="HMI17" s="198"/>
      <c r="HMJ17" s="198"/>
      <c r="HMK17" s="198"/>
      <c r="HML17" s="198"/>
      <c r="HMM17" s="198"/>
      <c r="HMN17" s="198"/>
      <c r="HMO17" s="198"/>
      <c r="HMP17" s="198"/>
      <c r="HMQ17" s="198"/>
      <c r="HMR17" s="198"/>
      <c r="HMS17" s="198"/>
      <c r="HMT17" s="198"/>
      <c r="HMU17" s="198"/>
      <c r="HMV17" s="198"/>
      <c r="HMW17" s="198"/>
      <c r="HMX17" s="198"/>
      <c r="HMY17" s="198"/>
      <c r="HMZ17" s="198"/>
      <c r="HNA17" s="198"/>
      <c r="HNB17" s="198"/>
      <c r="HNC17" s="198"/>
      <c r="HND17" s="198"/>
      <c r="HNE17" s="198"/>
      <c r="HNF17" s="198"/>
      <c r="HNG17" s="198"/>
      <c r="HNH17" s="198"/>
      <c r="HNI17" s="198"/>
      <c r="HNJ17" s="198"/>
      <c r="HNK17" s="198"/>
      <c r="HNL17" s="198"/>
      <c r="HNM17" s="198"/>
      <c r="HNN17" s="198"/>
      <c r="HNO17" s="198"/>
      <c r="HNP17" s="198"/>
      <c r="HNQ17" s="198"/>
      <c r="HNR17" s="198"/>
      <c r="HNS17" s="198"/>
      <c r="HNT17" s="198"/>
      <c r="HNU17" s="198"/>
      <c r="HNV17" s="198"/>
      <c r="HNW17" s="198"/>
      <c r="HNX17" s="198"/>
      <c r="HNY17" s="198"/>
      <c r="HNZ17" s="198"/>
      <c r="HOA17" s="198"/>
      <c r="HOB17" s="198"/>
      <c r="HOC17" s="198"/>
      <c r="HOD17" s="198"/>
      <c r="HOE17" s="198"/>
      <c r="HOF17" s="198"/>
      <c r="HOG17" s="198"/>
      <c r="HOH17" s="198"/>
      <c r="HOI17" s="198"/>
      <c r="HOJ17" s="198"/>
      <c r="HOK17" s="198"/>
      <c r="HOL17" s="198"/>
      <c r="HOM17" s="198"/>
      <c r="HON17" s="198"/>
      <c r="HOO17" s="198"/>
      <c r="HOP17" s="198"/>
      <c r="HOQ17" s="198"/>
      <c r="HOR17" s="198"/>
      <c r="HOS17" s="198"/>
      <c r="HOT17" s="198"/>
      <c r="HOU17" s="198"/>
      <c r="HOV17" s="198"/>
      <c r="HOW17" s="198"/>
      <c r="HOX17" s="198"/>
      <c r="HOY17" s="198"/>
      <c r="HOZ17" s="198"/>
      <c r="HPA17" s="198"/>
      <c r="HPB17" s="198"/>
      <c r="HPC17" s="198"/>
      <c r="HPD17" s="198"/>
      <c r="HPE17" s="198"/>
      <c r="HPF17" s="198"/>
      <c r="HPG17" s="198"/>
      <c r="HPH17" s="198"/>
      <c r="HPI17" s="198"/>
      <c r="HPJ17" s="198"/>
      <c r="HPK17" s="198"/>
      <c r="HPL17" s="198"/>
      <c r="HPM17" s="198"/>
      <c r="HPN17" s="198"/>
      <c r="HPO17" s="198"/>
      <c r="HPP17" s="198"/>
      <c r="HPQ17" s="198"/>
      <c r="HPR17" s="198"/>
      <c r="HPS17" s="198"/>
      <c r="HPT17" s="198"/>
      <c r="HPU17" s="198"/>
      <c r="HPV17" s="198"/>
      <c r="HPW17" s="198"/>
      <c r="HPX17" s="198"/>
      <c r="HPY17" s="198"/>
      <c r="HPZ17" s="198"/>
      <c r="HQA17" s="198"/>
      <c r="HQB17" s="198"/>
      <c r="HQC17" s="198"/>
      <c r="HQD17" s="198"/>
      <c r="HQE17" s="198"/>
      <c r="HQF17" s="198"/>
      <c r="HQG17" s="198"/>
      <c r="HQH17" s="198"/>
      <c r="HQI17" s="198"/>
      <c r="HQJ17" s="198"/>
      <c r="HQK17" s="198"/>
      <c r="HQL17" s="198"/>
      <c r="HQM17" s="198"/>
      <c r="HQN17" s="198"/>
      <c r="HQO17" s="198"/>
      <c r="HQP17" s="198"/>
      <c r="HQQ17" s="198"/>
      <c r="HQR17" s="198"/>
      <c r="HQS17" s="198"/>
      <c r="HQT17" s="198"/>
      <c r="HQU17" s="198"/>
      <c r="HQV17" s="198"/>
      <c r="HQW17" s="198"/>
      <c r="HQX17" s="198"/>
      <c r="HQY17" s="198"/>
      <c r="HQZ17" s="198"/>
      <c r="HRA17" s="198"/>
      <c r="HRB17" s="198"/>
      <c r="HRC17" s="198"/>
      <c r="HRD17" s="198"/>
      <c r="HRE17" s="198"/>
      <c r="HRF17" s="198"/>
      <c r="HRG17" s="198"/>
      <c r="HRH17" s="198"/>
      <c r="HRI17" s="198"/>
      <c r="HRJ17" s="198"/>
      <c r="HRK17" s="198"/>
      <c r="HRL17" s="198"/>
      <c r="HRM17" s="198"/>
      <c r="HRN17" s="198"/>
      <c r="HRO17" s="198"/>
      <c r="HRP17" s="198"/>
      <c r="HRQ17" s="198"/>
      <c r="HRR17" s="198"/>
      <c r="HRS17" s="198"/>
      <c r="HRT17" s="198"/>
      <c r="HRU17" s="198"/>
      <c r="HRV17" s="198"/>
      <c r="HRW17" s="198"/>
      <c r="HRX17" s="198"/>
      <c r="HRY17" s="198"/>
      <c r="HRZ17" s="198"/>
      <c r="HSA17" s="198"/>
      <c r="HSB17" s="198"/>
      <c r="HSC17" s="198"/>
      <c r="HSD17" s="198"/>
      <c r="HSE17" s="198"/>
      <c r="HSF17" s="198"/>
      <c r="HSG17" s="198"/>
      <c r="HSH17" s="198"/>
      <c r="HSI17" s="198"/>
      <c r="HSJ17" s="198"/>
      <c r="HSK17" s="198"/>
      <c r="HSL17" s="198"/>
      <c r="HSM17" s="198"/>
      <c r="HSN17" s="198"/>
      <c r="HSO17" s="198"/>
      <c r="HSP17" s="198"/>
      <c r="HSQ17" s="198"/>
      <c r="HSR17" s="198"/>
      <c r="HSS17" s="198"/>
      <c r="HST17" s="198"/>
      <c r="HSU17" s="198"/>
      <c r="HSV17" s="198"/>
      <c r="HSW17" s="198"/>
      <c r="HSX17" s="198"/>
      <c r="HSY17" s="198"/>
      <c r="HSZ17" s="198"/>
      <c r="HTA17" s="198"/>
      <c r="HTB17" s="198"/>
      <c r="HTC17" s="198"/>
      <c r="HTD17" s="198"/>
      <c r="HTE17" s="198"/>
      <c r="HTF17" s="198"/>
      <c r="HTG17" s="198"/>
      <c r="HTH17" s="198"/>
      <c r="HTI17" s="198"/>
      <c r="HTJ17" s="198"/>
      <c r="HTK17" s="198"/>
      <c r="HTL17" s="198"/>
      <c r="HTM17" s="198"/>
      <c r="HTN17" s="198"/>
      <c r="HTO17" s="198"/>
      <c r="HTP17" s="198"/>
      <c r="HTQ17" s="198"/>
      <c r="HTR17" s="198"/>
      <c r="HTS17" s="198"/>
      <c r="HTT17" s="198"/>
      <c r="HTU17" s="198"/>
      <c r="HTV17" s="198"/>
      <c r="HTW17" s="198"/>
      <c r="HTX17" s="198"/>
      <c r="HTY17" s="198"/>
      <c r="HTZ17" s="198"/>
      <c r="HUA17" s="198"/>
      <c r="HUB17" s="198"/>
      <c r="HUC17" s="198"/>
      <c r="HUD17" s="198"/>
      <c r="HUE17" s="198"/>
      <c r="HUF17" s="198"/>
      <c r="HUG17" s="198"/>
      <c r="HUH17" s="198"/>
      <c r="HUI17" s="198"/>
      <c r="HUJ17" s="198"/>
      <c r="HUK17" s="198"/>
      <c r="HUL17" s="198"/>
      <c r="HUM17" s="198"/>
      <c r="HUN17" s="198"/>
      <c r="HUO17" s="198"/>
      <c r="HUP17" s="198"/>
      <c r="HUQ17" s="198"/>
      <c r="HUR17" s="198"/>
      <c r="HUS17" s="198"/>
      <c r="HUT17" s="198"/>
      <c r="HUU17" s="198"/>
      <c r="HUV17" s="198"/>
      <c r="HUW17" s="198"/>
      <c r="HUX17" s="198"/>
      <c r="HUY17" s="198"/>
      <c r="HUZ17" s="198"/>
      <c r="HVA17" s="198"/>
      <c r="HVB17" s="198"/>
      <c r="HVC17" s="198"/>
      <c r="HVD17" s="198"/>
      <c r="HVE17" s="198"/>
      <c r="HVF17" s="198"/>
      <c r="HVG17" s="198"/>
      <c r="HVH17" s="198"/>
      <c r="HVI17" s="198"/>
      <c r="HVJ17" s="198"/>
      <c r="HVK17" s="198"/>
      <c r="HVL17" s="198"/>
      <c r="HVM17" s="198"/>
      <c r="HVN17" s="198"/>
      <c r="HVO17" s="198"/>
      <c r="HVP17" s="198"/>
      <c r="HVQ17" s="198"/>
      <c r="HVR17" s="198"/>
      <c r="HVS17" s="198"/>
      <c r="HVT17" s="198"/>
      <c r="HVU17" s="198"/>
      <c r="HVV17" s="198"/>
      <c r="HVW17" s="198"/>
      <c r="HVX17" s="198"/>
      <c r="HVY17" s="198"/>
      <c r="HVZ17" s="198"/>
      <c r="HWA17" s="198"/>
      <c r="HWB17" s="198"/>
      <c r="HWC17" s="198"/>
      <c r="HWD17" s="198"/>
      <c r="HWE17" s="198"/>
      <c r="HWF17" s="198"/>
      <c r="HWG17" s="198"/>
      <c r="HWH17" s="198"/>
      <c r="HWI17" s="198"/>
      <c r="HWJ17" s="198"/>
      <c r="HWK17" s="198"/>
      <c r="HWL17" s="198"/>
      <c r="HWM17" s="198"/>
      <c r="HWN17" s="198"/>
      <c r="HWO17" s="198"/>
      <c r="HWP17" s="198"/>
      <c r="HWQ17" s="198"/>
      <c r="HWR17" s="198"/>
      <c r="HWS17" s="198"/>
      <c r="HWT17" s="198"/>
      <c r="HWU17" s="198"/>
      <c r="HWV17" s="198"/>
      <c r="HWW17" s="198"/>
      <c r="HWX17" s="198"/>
      <c r="HWY17" s="198"/>
      <c r="HWZ17" s="198"/>
      <c r="HXA17" s="198"/>
      <c r="HXB17" s="198"/>
      <c r="HXC17" s="198"/>
      <c r="HXD17" s="198"/>
      <c r="HXE17" s="198"/>
      <c r="HXF17" s="198"/>
      <c r="HXG17" s="198"/>
      <c r="HXH17" s="198"/>
      <c r="HXI17" s="198"/>
      <c r="HXJ17" s="198"/>
      <c r="HXK17" s="198"/>
      <c r="HXL17" s="198"/>
      <c r="HXM17" s="198"/>
      <c r="HXN17" s="198"/>
      <c r="HXO17" s="198"/>
      <c r="HXP17" s="198"/>
      <c r="HXQ17" s="198"/>
      <c r="HXR17" s="198"/>
      <c r="HXS17" s="198"/>
      <c r="HXT17" s="198"/>
      <c r="HXU17" s="198"/>
      <c r="HXV17" s="198"/>
      <c r="HXW17" s="198"/>
      <c r="HXX17" s="198"/>
      <c r="HXY17" s="198"/>
      <c r="HXZ17" s="198"/>
      <c r="HYA17" s="198"/>
      <c r="HYB17" s="198"/>
      <c r="HYC17" s="198"/>
      <c r="HYD17" s="198"/>
      <c r="HYE17" s="198"/>
      <c r="HYF17" s="198"/>
      <c r="HYG17" s="198"/>
      <c r="HYH17" s="198"/>
      <c r="HYI17" s="198"/>
      <c r="HYJ17" s="198"/>
      <c r="HYK17" s="198"/>
      <c r="HYL17" s="198"/>
      <c r="HYM17" s="198"/>
      <c r="HYN17" s="198"/>
      <c r="HYO17" s="198"/>
      <c r="HYP17" s="198"/>
      <c r="HYQ17" s="198"/>
      <c r="HYR17" s="198"/>
      <c r="HYS17" s="198"/>
      <c r="HYT17" s="198"/>
      <c r="HYU17" s="198"/>
      <c r="HYV17" s="198"/>
      <c r="HYW17" s="198"/>
      <c r="HYX17" s="198"/>
      <c r="HYY17" s="198"/>
      <c r="HYZ17" s="198"/>
      <c r="HZA17" s="198"/>
      <c r="HZB17" s="198"/>
      <c r="HZC17" s="198"/>
      <c r="HZD17" s="198"/>
      <c r="HZE17" s="198"/>
      <c r="HZF17" s="198"/>
      <c r="HZG17" s="198"/>
      <c r="HZH17" s="198"/>
      <c r="HZI17" s="198"/>
      <c r="HZJ17" s="198"/>
      <c r="HZK17" s="198"/>
      <c r="HZL17" s="198"/>
      <c r="HZM17" s="198"/>
      <c r="HZN17" s="198"/>
      <c r="HZO17" s="198"/>
      <c r="HZP17" s="198"/>
      <c r="HZQ17" s="198"/>
      <c r="HZR17" s="198"/>
      <c r="HZS17" s="198"/>
      <c r="HZT17" s="198"/>
      <c r="HZU17" s="198"/>
      <c r="HZV17" s="198"/>
      <c r="HZW17" s="198"/>
      <c r="HZX17" s="198"/>
      <c r="HZY17" s="198"/>
      <c r="HZZ17" s="198"/>
      <c r="IAA17" s="198"/>
      <c r="IAB17" s="198"/>
      <c r="IAC17" s="198"/>
      <c r="IAD17" s="198"/>
      <c r="IAE17" s="198"/>
      <c r="IAF17" s="198"/>
      <c r="IAG17" s="198"/>
      <c r="IAH17" s="198"/>
      <c r="IAI17" s="198"/>
      <c r="IAJ17" s="198"/>
      <c r="IAK17" s="198"/>
      <c r="IAL17" s="198"/>
      <c r="IAM17" s="198"/>
      <c r="IAN17" s="198"/>
      <c r="IAO17" s="198"/>
      <c r="IAP17" s="198"/>
      <c r="IAQ17" s="198"/>
      <c r="IAR17" s="198"/>
      <c r="IAS17" s="198"/>
      <c r="IAT17" s="198"/>
      <c r="IAU17" s="198"/>
      <c r="IAV17" s="198"/>
      <c r="IAW17" s="198"/>
      <c r="IAX17" s="198"/>
      <c r="IAY17" s="198"/>
      <c r="IAZ17" s="198"/>
      <c r="IBA17" s="198"/>
      <c r="IBB17" s="198"/>
      <c r="IBC17" s="198"/>
      <c r="IBD17" s="198"/>
      <c r="IBE17" s="198"/>
      <c r="IBF17" s="198"/>
      <c r="IBG17" s="198"/>
      <c r="IBH17" s="198"/>
      <c r="IBI17" s="198"/>
      <c r="IBJ17" s="198"/>
      <c r="IBK17" s="198"/>
      <c r="IBL17" s="198"/>
      <c r="IBM17" s="198"/>
      <c r="IBN17" s="198"/>
      <c r="IBO17" s="198"/>
      <c r="IBP17" s="198"/>
      <c r="IBQ17" s="198"/>
      <c r="IBR17" s="198"/>
      <c r="IBS17" s="198"/>
      <c r="IBT17" s="198"/>
      <c r="IBU17" s="198"/>
      <c r="IBV17" s="198"/>
      <c r="IBW17" s="198"/>
      <c r="IBX17" s="198"/>
      <c r="IBY17" s="198"/>
      <c r="IBZ17" s="198"/>
      <c r="ICA17" s="198"/>
      <c r="ICB17" s="198"/>
      <c r="ICC17" s="198"/>
      <c r="ICD17" s="198"/>
      <c r="ICE17" s="198"/>
      <c r="ICF17" s="198"/>
      <c r="ICG17" s="198"/>
      <c r="ICH17" s="198"/>
      <c r="ICI17" s="198"/>
      <c r="ICJ17" s="198"/>
      <c r="ICK17" s="198"/>
      <c r="ICL17" s="198"/>
      <c r="ICM17" s="198"/>
      <c r="ICN17" s="198"/>
      <c r="ICO17" s="198"/>
      <c r="ICP17" s="198"/>
      <c r="ICQ17" s="198"/>
      <c r="ICR17" s="198"/>
      <c r="ICS17" s="198"/>
      <c r="ICT17" s="198"/>
      <c r="ICU17" s="198"/>
      <c r="ICV17" s="198"/>
      <c r="ICW17" s="198"/>
      <c r="ICX17" s="198"/>
      <c r="ICY17" s="198"/>
      <c r="ICZ17" s="198"/>
      <c r="IDA17" s="198"/>
      <c r="IDB17" s="198"/>
      <c r="IDC17" s="198"/>
      <c r="IDD17" s="198"/>
      <c r="IDE17" s="198"/>
      <c r="IDF17" s="198"/>
      <c r="IDG17" s="198"/>
      <c r="IDH17" s="198"/>
      <c r="IDI17" s="198"/>
      <c r="IDJ17" s="198"/>
      <c r="IDK17" s="198"/>
      <c r="IDL17" s="198"/>
      <c r="IDM17" s="198"/>
      <c r="IDN17" s="198"/>
      <c r="IDO17" s="198"/>
      <c r="IDP17" s="198"/>
      <c r="IDQ17" s="198"/>
      <c r="IDR17" s="198"/>
      <c r="IDS17" s="198"/>
      <c r="IDT17" s="198"/>
      <c r="IDU17" s="198"/>
      <c r="IDV17" s="198"/>
      <c r="IDW17" s="198"/>
      <c r="IDX17" s="198"/>
      <c r="IDY17" s="198"/>
      <c r="IDZ17" s="198"/>
      <c r="IEA17" s="198"/>
      <c r="IEB17" s="198"/>
      <c r="IEC17" s="198"/>
      <c r="IED17" s="198"/>
      <c r="IEE17" s="198"/>
      <c r="IEF17" s="198"/>
      <c r="IEG17" s="198"/>
      <c r="IEH17" s="198"/>
      <c r="IEI17" s="198"/>
      <c r="IEJ17" s="198"/>
      <c r="IEK17" s="198"/>
      <c r="IEL17" s="198"/>
      <c r="IEM17" s="198"/>
      <c r="IEN17" s="198"/>
      <c r="IEO17" s="198"/>
      <c r="IEP17" s="198"/>
      <c r="IEQ17" s="198"/>
      <c r="IER17" s="198"/>
      <c r="IES17" s="198"/>
      <c r="IET17" s="198"/>
      <c r="IEU17" s="198"/>
      <c r="IEV17" s="198"/>
      <c r="IEW17" s="198"/>
      <c r="IEX17" s="198"/>
      <c r="IEY17" s="198"/>
      <c r="IEZ17" s="198"/>
      <c r="IFA17" s="198"/>
      <c r="IFB17" s="198"/>
      <c r="IFC17" s="198"/>
      <c r="IFD17" s="198"/>
      <c r="IFE17" s="198"/>
      <c r="IFF17" s="198"/>
      <c r="IFG17" s="198"/>
      <c r="IFH17" s="198"/>
      <c r="IFI17" s="198"/>
      <c r="IFJ17" s="198"/>
      <c r="IFK17" s="198"/>
      <c r="IFL17" s="198"/>
      <c r="IFM17" s="198"/>
      <c r="IFN17" s="198"/>
      <c r="IFO17" s="198"/>
      <c r="IFP17" s="198"/>
      <c r="IFQ17" s="198"/>
      <c r="IFR17" s="198"/>
      <c r="IFS17" s="198"/>
      <c r="IFT17" s="198"/>
      <c r="IFU17" s="198"/>
      <c r="IFV17" s="198"/>
      <c r="IFW17" s="198"/>
      <c r="IFX17" s="198"/>
      <c r="IFY17" s="198"/>
      <c r="IFZ17" s="198"/>
      <c r="IGA17" s="198"/>
      <c r="IGB17" s="198"/>
      <c r="IGC17" s="198"/>
      <c r="IGD17" s="198"/>
      <c r="IGE17" s="198"/>
      <c r="IGF17" s="198"/>
      <c r="IGG17" s="198"/>
      <c r="IGH17" s="198"/>
      <c r="IGI17" s="198"/>
      <c r="IGJ17" s="198"/>
      <c r="IGK17" s="198"/>
      <c r="IGL17" s="198"/>
      <c r="IGM17" s="198"/>
      <c r="IGN17" s="198"/>
      <c r="IGO17" s="198"/>
      <c r="IGP17" s="198"/>
      <c r="IGQ17" s="198"/>
      <c r="IGR17" s="198"/>
      <c r="IGS17" s="198"/>
      <c r="IGT17" s="198"/>
      <c r="IGU17" s="198"/>
      <c r="IGV17" s="198"/>
      <c r="IGW17" s="198"/>
      <c r="IGX17" s="198"/>
      <c r="IGY17" s="198"/>
      <c r="IGZ17" s="198"/>
      <c r="IHA17" s="198"/>
      <c r="IHB17" s="198"/>
      <c r="IHC17" s="198"/>
      <c r="IHD17" s="198"/>
      <c r="IHE17" s="198"/>
      <c r="IHF17" s="198"/>
      <c r="IHG17" s="198"/>
      <c r="IHH17" s="198"/>
      <c r="IHI17" s="198"/>
      <c r="IHJ17" s="198"/>
      <c r="IHK17" s="198"/>
      <c r="IHL17" s="198"/>
      <c r="IHM17" s="198"/>
      <c r="IHN17" s="198"/>
      <c r="IHO17" s="198"/>
      <c r="IHP17" s="198"/>
      <c r="IHQ17" s="198"/>
      <c r="IHR17" s="198"/>
      <c r="IHS17" s="198"/>
      <c r="IHT17" s="198"/>
      <c r="IHU17" s="198"/>
      <c r="IHV17" s="198"/>
      <c r="IHW17" s="198"/>
      <c r="IHX17" s="198"/>
      <c r="IHY17" s="198"/>
      <c r="IHZ17" s="198"/>
      <c r="IIA17" s="198"/>
      <c r="IIB17" s="198"/>
      <c r="IIC17" s="198"/>
      <c r="IID17" s="198"/>
      <c r="IIE17" s="198"/>
      <c r="IIF17" s="198"/>
      <c r="IIG17" s="198"/>
      <c r="IIH17" s="198"/>
      <c r="III17" s="198"/>
      <c r="IIJ17" s="198"/>
      <c r="IIK17" s="198"/>
      <c r="IIL17" s="198"/>
      <c r="IIM17" s="198"/>
      <c r="IIN17" s="198"/>
      <c r="IIO17" s="198"/>
      <c r="IIP17" s="198"/>
      <c r="IIQ17" s="198"/>
      <c r="IIR17" s="198"/>
      <c r="IIS17" s="198"/>
      <c r="IIT17" s="198"/>
      <c r="IIU17" s="198"/>
      <c r="IIV17" s="198"/>
      <c r="IIW17" s="198"/>
      <c r="IIX17" s="198"/>
      <c r="IIY17" s="198"/>
      <c r="IIZ17" s="198"/>
      <c r="IJA17" s="198"/>
      <c r="IJB17" s="198"/>
      <c r="IJC17" s="198"/>
      <c r="IJD17" s="198"/>
      <c r="IJE17" s="198"/>
      <c r="IJF17" s="198"/>
      <c r="IJG17" s="198"/>
      <c r="IJH17" s="198"/>
      <c r="IJI17" s="198"/>
      <c r="IJJ17" s="198"/>
      <c r="IJK17" s="198"/>
      <c r="IJL17" s="198"/>
      <c r="IJM17" s="198"/>
      <c r="IJN17" s="198"/>
      <c r="IJO17" s="198"/>
      <c r="IJP17" s="198"/>
      <c r="IJQ17" s="198"/>
      <c r="IJR17" s="198"/>
      <c r="IJS17" s="198"/>
      <c r="IJT17" s="198"/>
      <c r="IJU17" s="198"/>
      <c r="IJV17" s="198"/>
      <c r="IJW17" s="198"/>
      <c r="IJX17" s="198"/>
      <c r="IJY17" s="198"/>
      <c r="IJZ17" s="198"/>
      <c r="IKA17" s="198"/>
      <c r="IKB17" s="198"/>
      <c r="IKC17" s="198"/>
      <c r="IKD17" s="198"/>
      <c r="IKE17" s="198"/>
      <c r="IKF17" s="198"/>
      <c r="IKG17" s="198"/>
      <c r="IKH17" s="198"/>
      <c r="IKI17" s="198"/>
      <c r="IKJ17" s="198"/>
      <c r="IKK17" s="198"/>
      <c r="IKL17" s="198"/>
      <c r="IKM17" s="198"/>
      <c r="IKN17" s="198"/>
      <c r="IKO17" s="198"/>
      <c r="IKP17" s="198"/>
      <c r="IKQ17" s="198"/>
      <c r="IKR17" s="198"/>
      <c r="IKS17" s="198"/>
      <c r="IKT17" s="198"/>
      <c r="IKU17" s="198"/>
      <c r="IKV17" s="198"/>
      <c r="IKW17" s="198"/>
      <c r="IKX17" s="198"/>
      <c r="IKY17" s="198"/>
      <c r="IKZ17" s="198"/>
      <c r="ILA17" s="198"/>
      <c r="ILB17" s="198"/>
      <c r="ILC17" s="198"/>
      <c r="ILD17" s="198"/>
      <c r="ILE17" s="198"/>
      <c r="ILF17" s="198"/>
      <c r="ILG17" s="198"/>
      <c r="ILH17" s="198"/>
      <c r="ILI17" s="198"/>
      <c r="ILJ17" s="198"/>
      <c r="ILK17" s="198"/>
      <c r="ILL17" s="198"/>
      <c r="ILM17" s="198"/>
      <c r="ILN17" s="198"/>
      <c r="ILO17" s="198"/>
      <c r="ILP17" s="198"/>
      <c r="ILQ17" s="198"/>
      <c r="ILR17" s="198"/>
      <c r="ILS17" s="198"/>
      <c r="ILT17" s="198"/>
      <c r="ILU17" s="198"/>
      <c r="ILV17" s="198"/>
      <c r="ILW17" s="198"/>
      <c r="ILX17" s="198"/>
      <c r="ILY17" s="198"/>
      <c r="ILZ17" s="198"/>
      <c r="IMA17" s="198"/>
      <c r="IMB17" s="198"/>
      <c r="IMC17" s="198"/>
      <c r="IMD17" s="198"/>
      <c r="IME17" s="198"/>
      <c r="IMF17" s="198"/>
      <c r="IMG17" s="198"/>
      <c r="IMH17" s="198"/>
      <c r="IMI17" s="198"/>
      <c r="IMJ17" s="198"/>
      <c r="IMK17" s="198"/>
      <c r="IML17" s="198"/>
      <c r="IMM17" s="198"/>
      <c r="IMN17" s="198"/>
      <c r="IMO17" s="198"/>
      <c r="IMP17" s="198"/>
      <c r="IMQ17" s="198"/>
      <c r="IMR17" s="198"/>
      <c r="IMS17" s="198"/>
      <c r="IMT17" s="198"/>
      <c r="IMU17" s="198"/>
      <c r="IMV17" s="198"/>
      <c r="IMW17" s="198"/>
      <c r="IMX17" s="198"/>
      <c r="IMY17" s="198"/>
      <c r="IMZ17" s="198"/>
      <c r="INA17" s="198"/>
      <c r="INB17" s="198"/>
      <c r="INC17" s="198"/>
      <c r="IND17" s="198"/>
      <c r="INE17" s="198"/>
      <c r="INF17" s="198"/>
      <c r="ING17" s="198"/>
      <c r="INH17" s="198"/>
      <c r="INI17" s="198"/>
      <c r="INJ17" s="198"/>
      <c r="INK17" s="198"/>
      <c r="INL17" s="198"/>
      <c r="INM17" s="198"/>
      <c r="INN17" s="198"/>
      <c r="INO17" s="198"/>
      <c r="INP17" s="198"/>
      <c r="INQ17" s="198"/>
      <c r="INR17" s="198"/>
      <c r="INS17" s="198"/>
      <c r="INT17" s="198"/>
      <c r="INU17" s="198"/>
      <c r="INV17" s="198"/>
      <c r="INW17" s="198"/>
      <c r="INX17" s="198"/>
      <c r="INY17" s="198"/>
      <c r="INZ17" s="198"/>
      <c r="IOA17" s="198"/>
      <c r="IOB17" s="198"/>
      <c r="IOC17" s="198"/>
      <c r="IOD17" s="198"/>
      <c r="IOE17" s="198"/>
      <c r="IOF17" s="198"/>
      <c r="IOG17" s="198"/>
      <c r="IOH17" s="198"/>
      <c r="IOI17" s="198"/>
      <c r="IOJ17" s="198"/>
      <c r="IOK17" s="198"/>
      <c r="IOL17" s="198"/>
      <c r="IOM17" s="198"/>
      <c r="ION17" s="198"/>
      <c r="IOO17" s="198"/>
      <c r="IOP17" s="198"/>
      <c r="IOQ17" s="198"/>
      <c r="IOR17" s="198"/>
      <c r="IOS17" s="198"/>
      <c r="IOT17" s="198"/>
      <c r="IOU17" s="198"/>
      <c r="IOV17" s="198"/>
      <c r="IOW17" s="198"/>
      <c r="IOX17" s="198"/>
      <c r="IOY17" s="198"/>
      <c r="IOZ17" s="198"/>
      <c r="IPA17" s="198"/>
      <c r="IPB17" s="198"/>
      <c r="IPC17" s="198"/>
      <c r="IPD17" s="198"/>
      <c r="IPE17" s="198"/>
      <c r="IPF17" s="198"/>
      <c r="IPG17" s="198"/>
      <c r="IPH17" s="198"/>
      <c r="IPI17" s="198"/>
      <c r="IPJ17" s="198"/>
      <c r="IPK17" s="198"/>
      <c r="IPL17" s="198"/>
      <c r="IPM17" s="198"/>
      <c r="IPN17" s="198"/>
      <c r="IPO17" s="198"/>
      <c r="IPP17" s="198"/>
      <c r="IPQ17" s="198"/>
      <c r="IPR17" s="198"/>
      <c r="IPS17" s="198"/>
      <c r="IPT17" s="198"/>
      <c r="IPU17" s="198"/>
      <c r="IPV17" s="198"/>
      <c r="IPW17" s="198"/>
      <c r="IPX17" s="198"/>
      <c r="IPY17" s="198"/>
      <c r="IPZ17" s="198"/>
      <c r="IQA17" s="198"/>
      <c r="IQB17" s="198"/>
      <c r="IQC17" s="198"/>
      <c r="IQD17" s="198"/>
      <c r="IQE17" s="198"/>
      <c r="IQF17" s="198"/>
      <c r="IQG17" s="198"/>
      <c r="IQH17" s="198"/>
      <c r="IQI17" s="198"/>
      <c r="IQJ17" s="198"/>
      <c r="IQK17" s="198"/>
      <c r="IQL17" s="198"/>
      <c r="IQM17" s="198"/>
      <c r="IQN17" s="198"/>
      <c r="IQO17" s="198"/>
      <c r="IQP17" s="198"/>
      <c r="IQQ17" s="198"/>
      <c r="IQR17" s="198"/>
      <c r="IQS17" s="198"/>
      <c r="IQT17" s="198"/>
      <c r="IQU17" s="198"/>
      <c r="IQV17" s="198"/>
      <c r="IQW17" s="198"/>
      <c r="IQX17" s="198"/>
      <c r="IQY17" s="198"/>
      <c r="IQZ17" s="198"/>
      <c r="IRA17" s="198"/>
      <c r="IRB17" s="198"/>
      <c r="IRC17" s="198"/>
      <c r="IRD17" s="198"/>
      <c r="IRE17" s="198"/>
      <c r="IRF17" s="198"/>
      <c r="IRG17" s="198"/>
      <c r="IRH17" s="198"/>
      <c r="IRI17" s="198"/>
      <c r="IRJ17" s="198"/>
      <c r="IRK17" s="198"/>
      <c r="IRL17" s="198"/>
      <c r="IRM17" s="198"/>
      <c r="IRN17" s="198"/>
      <c r="IRO17" s="198"/>
      <c r="IRP17" s="198"/>
      <c r="IRQ17" s="198"/>
      <c r="IRR17" s="198"/>
      <c r="IRS17" s="198"/>
      <c r="IRT17" s="198"/>
      <c r="IRU17" s="198"/>
      <c r="IRV17" s="198"/>
      <c r="IRW17" s="198"/>
      <c r="IRX17" s="198"/>
      <c r="IRY17" s="198"/>
      <c r="IRZ17" s="198"/>
      <c r="ISA17" s="198"/>
      <c r="ISB17" s="198"/>
      <c r="ISC17" s="198"/>
      <c r="ISD17" s="198"/>
      <c r="ISE17" s="198"/>
      <c r="ISF17" s="198"/>
      <c r="ISG17" s="198"/>
      <c r="ISH17" s="198"/>
      <c r="ISI17" s="198"/>
      <c r="ISJ17" s="198"/>
      <c r="ISK17" s="198"/>
      <c r="ISL17" s="198"/>
      <c r="ISM17" s="198"/>
      <c r="ISN17" s="198"/>
      <c r="ISO17" s="198"/>
      <c r="ISP17" s="198"/>
      <c r="ISQ17" s="198"/>
      <c r="ISR17" s="198"/>
      <c r="ISS17" s="198"/>
      <c r="IST17" s="198"/>
      <c r="ISU17" s="198"/>
      <c r="ISV17" s="198"/>
      <c r="ISW17" s="198"/>
      <c r="ISX17" s="198"/>
      <c r="ISY17" s="198"/>
      <c r="ISZ17" s="198"/>
      <c r="ITA17" s="198"/>
      <c r="ITB17" s="198"/>
      <c r="ITC17" s="198"/>
      <c r="ITD17" s="198"/>
      <c r="ITE17" s="198"/>
      <c r="ITF17" s="198"/>
      <c r="ITG17" s="198"/>
      <c r="ITH17" s="198"/>
      <c r="ITI17" s="198"/>
      <c r="ITJ17" s="198"/>
      <c r="ITK17" s="198"/>
      <c r="ITL17" s="198"/>
      <c r="ITM17" s="198"/>
      <c r="ITN17" s="198"/>
      <c r="ITO17" s="198"/>
      <c r="ITP17" s="198"/>
      <c r="ITQ17" s="198"/>
      <c r="ITR17" s="198"/>
      <c r="ITS17" s="198"/>
      <c r="ITT17" s="198"/>
      <c r="ITU17" s="198"/>
      <c r="ITV17" s="198"/>
      <c r="ITW17" s="198"/>
      <c r="ITX17" s="198"/>
      <c r="ITY17" s="198"/>
      <c r="ITZ17" s="198"/>
      <c r="IUA17" s="198"/>
      <c r="IUB17" s="198"/>
      <c r="IUC17" s="198"/>
      <c r="IUD17" s="198"/>
      <c r="IUE17" s="198"/>
      <c r="IUF17" s="198"/>
      <c r="IUG17" s="198"/>
      <c r="IUH17" s="198"/>
      <c r="IUI17" s="198"/>
      <c r="IUJ17" s="198"/>
      <c r="IUK17" s="198"/>
      <c r="IUL17" s="198"/>
      <c r="IUM17" s="198"/>
      <c r="IUN17" s="198"/>
      <c r="IUO17" s="198"/>
      <c r="IUP17" s="198"/>
      <c r="IUQ17" s="198"/>
      <c r="IUR17" s="198"/>
      <c r="IUS17" s="198"/>
      <c r="IUT17" s="198"/>
      <c r="IUU17" s="198"/>
      <c r="IUV17" s="198"/>
      <c r="IUW17" s="198"/>
      <c r="IUX17" s="198"/>
      <c r="IUY17" s="198"/>
      <c r="IUZ17" s="198"/>
      <c r="IVA17" s="198"/>
      <c r="IVB17" s="198"/>
      <c r="IVC17" s="198"/>
      <c r="IVD17" s="198"/>
      <c r="IVE17" s="198"/>
      <c r="IVF17" s="198"/>
      <c r="IVG17" s="198"/>
      <c r="IVH17" s="198"/>
      <c r="IVI17" s="198"/>
      <c r="IVJ17" s="198"/>
      <c r="IVK17" s="198"/>
      <c r="IVL17" s="198"/>
      <c r="IVM17" s="198"/>
      <c r="IVN17" s="198"/>
      <c r="IVO17" s="198"/>
      <c r="IVP17" s="198"/>
      <c r="IVQ17" s="198"/>
      <c r="IVR17" s="198"/>
      <c r="IVS17" s="198"/>
      <c r="IVT17" s="198"/>
      <c r="IVU17" s="198"/>
      <c r="IVV17" s="198"/>
      <c r="IVW17" s="198"/>
      <c r="IVX17" s="198"/>
      <c r="IVY17" s="198"/>
      <c r="IVZ17" s="198"/>
      <c r="IWA17" s="198"/>
      <c r="IWB17" s="198"/>
      <c r="IWC17" s="198"/>
      <c r="IWD17" s="198"/>
      <c r="IWE17" s="198"/>
      <c r="IWF17" s="198"/>
      <c r="IWG17" s="198"/>
      <c r="IWH17" s="198"/>
      <c r="IWI17" s="198"/>
      <c r="IWJ17" s="198"/>
      <c r="IWK17" s="198"/>
      <c r="IWL17" s="198"/>
      <c r="IWM17" s="198"/>
      <c r="IWN17" s="198"/>
      <c r="IWO17" s="198"/>
      <c r="IWP17" s="198"/>
      <c r="IWQ17" s="198"/>
      <c r="IWR17" s="198"/>
      <c r="IWS17" s="198"/>
      <c r="IWT17" s="198"/>
      <c r="IWU17" s="198"/>
      <c r="IWV17" s="198"/>
      <c r="IWW17" s="198"/>
      <c r="IWX17" s="198"/>
      <c r="IWY17" s="198"/>
      <c r="IWZ17" s="198"/>
      <c r="IXA17" s="198"/>
      <c r="IXB17" s="198"/>
      <c r="IXC17" s="198"/>
      <c r="IXD17" s="198"/>
      <c r="IXE17" s="198"/>
      <c r="IXF17" s="198"/>
      <c r="IXG17" s="198"/>
      <c r="IXH17" s="198"/>
      <c r="IXI17" s="198"/>
      <c r="IXJ17" s="198"/>
      <c r="IXK17" s="198"/>
      <c r="IXL17" s="198"/>
      <c r="IXM17" s="198"/>
      <c r="IXN17" s="198"/>
      <c r="IXO17" s="198"/>
      <c r="IXP17" s="198"/>
      <c r="IXQ17" s="198"/>
      <c r="IXR17" s="198"/>
      <c r="IXS17" s="198"/>
      <c r="IXT17" s="198"/>
      <c r="IXU17" s="198"/>
      <c r="IXV17" s="198"/>
      <c r="IXW17" s="198"/>
      <c r="IXX17" s="198"/>
      <c r="IXY17" s="198"/>
      <c r="IXZ17" s="198"/>
      <c r="IYA17" s="198"/>
      <c r="IYB17" s="198"/>
      <c r="IYC17" s="198"/>
      <c r="IYD17" s="198"/>
      <c r="IYE17" s="198"/>
      <c r="IYF17" s="198"/>
      <c r="IYG17" s="198"/>
      <c r="IYH17" s="198"/>
      <c r="IYI17" s="198"/>
      <c r="IYJ17" s="198"/>
      <c r="IYK17" s="198"/>
      <c r="IYL17" s="198"/>
      <c r="IYM17" s="198"/>
      <c r="IYN17" s="198"/>
      <c r="IYO17" s="198"/>
      <c r="IYP17" s="198"/>
      <c r="IYQ17" s="198"/>
      <c r="IYR17" s="198"/>
      <c r="IYS17" s="198"/>
      <c r="IYT17" s="198"/>
      <c r="IYU17" s="198"/>
      <c r="IYV17" s="198"/>
      <c r="IYW17" s="198"/>
      <c r="IYX17" s="198"/>
      <c r="IYY17" s="198"/>
      <c r="IYZ17" s="198"/>
      <c r="IZA17" s="198"/>
      <c r="IZB17" s="198"/>
      <c r="IZC17" s="198"/>
      <c r="IZD17" s="198"/>
      <c r="IZE17" s="198"/>
      <c r="IZF17" s="198"/>
      <c r="IZG17" s="198"/>
      <c r="IZH17" s="198"/>
      <c r="IZI17" s="198"/>
      <c r="IZJ17" s="198"/>
      <c r="IZK17" s="198"/>
      <c r="IZL17" s="198"/>
      <c r="IZM17" s="198"/>
      <c r="IZN17" s="198"/>
      <c r="IZO17" s="198"/>
      <c r="IZP17" s="198"/>
      <c r="IZQ17" s="198"/>
      <c r="IZR17" s="198"/>
      <c r="IZS17" s="198"/>
      <c r="IZT17" s="198"/>
      <c r="IZU17" s="198"/>
      <c r="IZV17" s="198"/>
      <c r="IZW17" s="198"/>
      <c r="IZX17" s="198"/>
      <c r="IZY17" s="198"/>
      <c r="IZZ17" s="198"/>
      <c r="JAA17" s="198"/>
      <c r="JAB17" s="198"/>
      <c r="JAC17" s="198"/>
      <c r="JAD17" s="198"/>
      <c r="JAE17" s="198"/>
      <c r="JAF17" s="198"/>
      <c r="JAG17" s="198"/>
      <c r="JAH17" s="198"/>
      <c r="JAI17" s="198"/>
      <c r="JAJ17" s="198"/>
      <c r="JAK17" s="198"/>
      <c r="JAL17" s="198"/>
      <c r="JAM17" s="198"/>
      <c r="JAN17" s="198"/>
      <c r="JAO17" s="198"/>
      <c r="JAP17" s="198"/>
      <c r="JAQ17" s="198"/>
      <c r="JAR17" s="198"/>
      <c r="JAS17" s="198"/>
      <c r="JAT17" s="198"/>
      <c r="JAU17" s="198"/>
      <c r="JAV17" s="198"/>
      <c r="JAW17" s="198"/>
      <c r="JAX17" s="198"/>
      <c r="JAY17" s="198"/>
      <c r="JAZ17" s="198"/>
      <c r="JBA17" s="198"/>
      <c r="JBB17" s="198"/>
      <c r="JBC17" s="198"/>
      <c r="JBD17" s="198"/>
      <c r="JBE17" s="198"/>
      <c r="JBF17" s="198"/>
      <c r="JBG17" s="198"/>
      <c r="JBH17" s="198"/>
      <c r="JBI17" s="198"/>
      <c r="JBJ17" s="198"/>
      <c r="JBK17" s="198"/>
      <c r="JBL17" s="198"/>
      <c r="JBM17" s="198"/>
      <c r="JBN17" s="198"/>
      <c r="JBO17" s="198"/>
      <c r="JBP17" s="198"/>
      <c r="JBQ17" s="198"/>
      <c r="JBR17" s="198"/>
      <c r="JBS17" s="198"/>
      <c r="JBT17" s="198"/>
      <c r="JBU17" s="198"/>
      <c r="JBV17" s="198"/>
      <c r="JBW17" s="198"/>
      <c r="JBX17" s="198"/>
      <c r="JBY17" s="198"/>
      <c r="JBZ17" s="198"/>
      <c r="JCA17" s="198"/>
      <c r="JCB17" s="198"/>
      <c r="JCC17" s="198"/>
      <c r="JCD17" s="198"/>
      <c r="JCE17" s="198"/>
      <c r="JCF17" s="198"/>
      <c r="JCG17" s="198"/>
      <c r="JCH17" s="198"/>
      <c r="JCI17" s="198"/>
      <c r="JCJ17" s="198"/>
      <c r="JCK17" s="198"/>
      <c r="JCL17" s="198"/>
      <c r="JCM17" s="198"/>
      <c r="JCN17" s="198"/>
      <c r="JCO17" s="198"/>
      <c r="JCP17" s="198"/>
      <c r="JCQ17" s="198"/>
      <c r="JCR17" s="198"/>
      <c r="JCS17" s="198"/>
      <c r="JCT17" s="198"/>
      <c r="JCU17" s="198"/>
      <c r="JCV17" s="198"/>
      <c r="JCW17" s="198"/>
      <c r="JCX17" s="198"/>
      <c r="JCY17" s="198"/>
      <c r="JCZ17" s="198"/>
      <c r="JDA17" s="198"/>
      <c r="JDB17" s="198"/>
      <c r="JDC17" s="198"/>
      <c r="JDD17" s="198"/>
      <c r="JDE17" s="198"/>
      <c r="JDF17" s="198"/>
      <c r="JDG17" s="198"/>
      <c r="JDH17" s="198"/>
      <c r="JDI17" s="198"/>
      <c r="JDJ17" s="198"/>
      <c r="JDK17" s="198"/>
      <c r="JDL17" s="198"/>
      <c r="JDM17" s="198"/>
      <c r="JDN17" s="198"/>
      <c r="JDO17" s="198"/>
      <c r="JDP17" s="198"/>
      <c r="JDQ17" s="198"/>
      <c r="JDR17" s="198"/>
      <c r="JDS17" s="198"/>
      <c r="JDT17" s="198"/>
      <c r="JDU17" s="198"/>
      <c r="JDV17" s="198"/>
      <c r="JDW17" s="198"/>
      <c r="JDX17" s="198"/>
      <c r="JDY17" s="198"/>
      <c r="JDZ17" s="198"/>
      <c r="JEA17" s="198"/>
      <c r="JEB17" s="198"/>
      <c r="JEC17" s="198"/>
      <c r="JED17" s="198"/>
      <c r="JEE17" s="198"/>
      <c r="JEF17" s="198"/>
      <c r="JEG17" s="198"/>
      <c r="JEH17" s="198"/>
      <c r="JEI17" s="198"/>
      <c r="JEJ17" s="198"/>
      <c r="JEK17" s="198"/>
      <c r="JEL17" s="198"/>
      <c r="JEM17" s="198"/>
      <c r="JEN17" s="198"/>
      <c r="JEO17" s="198"/>
      <c r="JEP17" s="198"/>
      <c r="JEQ17" s="198"/>
      <c r="JER17" s="198"/>
      <c r="JES17" s="198"/>
      <c r="JET17" s="198"/>
      <c r="JEU17" s="198"/>
      <c r="JEV17" s="198"/>
      <c r="JEW17" s="198"/>
      <c r="JEX17" s="198"/>
      <c r="JEY17" s="198"/>
      <c r="JEZ17" s="198"/>
      <c r="JFA17" s="198"/>
      <c r="JFB17" s="198"/>
      <c r="JFC17" s="198"/>
      <c r="JFD17" s="198"/>
      <c r="JFE17" s="198"/>
      <c r="JFF17" s="198"/>
      <c r="JFG17" s="198"/>
      <c r="JFH17" s="198"/>
      <c r="JFI17" s="198"/>
      <c r="JFJ17" s="198"/>
      <c r="JFK17" s="198"/>
      <c r="JFL17" s="198"/>
      <c r="JFM17" s="198"/>
      <c r="JFN17" s="198"/>
      <c r="JFO17" s="198"/>
      <c r="JFP17" s="198"/>
      <c r="JFQ17" s="198"/>
      <c r="JFR17" s="198"/>
      <c r="JFS17" s="198"/>
      <c r="JFT17" s="198"/>
      <c r="JFU17" s="198"/>
      <c r="JFV17" s="198"/>
      <c r="JFW17" s="198"/>
      <c r="JFX17" s="198"/>
      <c r="JFY17" s="198"/>
      <c r="JFZ17" s="198"/>
      <c r="JGA17" s="198"/>
      <c r="JGB17" s="198"/>
      <c r="JGC17" s="198"/>
      <c r="JGD17" s="198"/>
      <c r="JGE17" s="198"/>
      <c r="JGF17" s="198"/>
      <c r="JGG17" s="198"/>
      <c r="JGH17" s="198"/>
      <c r="JGI17" s="198"/>
      <c r="JGJ17" s="198"/>
      <c r="JGK17" s="198"/>
      <c r="JGL17" s="198"/>
      <c r="JGM17" s="198"/>
      <c r="JGN17" s="198"/>
      <c r="JGO17" s="198"/>
      <c r="JGP17" s="198"/>
      <c r="JGQ17" s="198"/>
      <c r="JGR17" s="198"/>
      <c r="JGS17" s="198"/>
      <c r="JGT17" s="198"/>
      <c r="JGU17" s="198"/>
      <c r="JGV17" s="198"/>
      <c r="JGW17" s="198"/>
      <c r="JGX17" s="198"/>
      <c r="JGY17" s="198"/>
      <c r="JGZ17" s="198"/>
      <c r="JHA17" s="198"/>
      <c r="JHB17" s="198"/>
      <c r="JHC17" s="198"/>
      <c r="JHD17" s="198"/>
      <c r="JHE17" s="198"/>
      <c r="JHF17" s="198"/>
      <c r="JHG17" s="198"/>
      <c r="JHH17" s="198"/>
      <c r="JHI17" s="198"/>
      <c r="JHJ17" s="198"/>
      <c r="JHK17" s="198"/>
      <c r="JHL17" s="198"/>
      <c r="JHM17" s="198"/>
      <c r="JHN17" s="198"/>
      <c r="JHO17" s="198"/>
      <c r="JHP17" s="198"/>
      <c r="JHQ17" s="198"/>
      <c r="JHR17" s="198"/>
      <c r="JHS17" s="198"/>
      <c r="JHT17" s="198"/>
      <c r="JHU17" s="198"/>
      <c r="JHV17" s="198"/>
      <c r="JHW17" s="198"/>
      <c r="JHX17" s="198"/>
      <c r="JHY17" s="198"/>
      <c r="JHZ17" s="198"/>
      <c r="JIA17" s="198"/>
      <c r="JIB17" s="198"/>
      <c r="JIC17" s="198"/>
      <c r="JID17" s="198"/>
      <c r="JIE17" s="198"/>
      <c r="JIF17" s="198"/>
      <c r="JIG17" s="198"/>
      <c r="JIH17" s="198"/>
      <c r="JII17" s="198"/>
      <c r="JIJ17" s="198"/>
      <c r="JIK17" s="198"/>
      <c r="JIL17" s="198"/>
      <c r="JIM17" s="198"/>
      <c r="JIN17" s="198"/>
      <c r="JIO17" s="198"/>
      <c r="JIP17" s="198"/>
      <c r="JIQ17" s="198"/>
      <c r="JIR17" s="198"/>
      <c r="JIS17" s="198"/>
      <c r="JIT17" s="198"/>
      <c r="JIU17" s="198"/>
      <c r="JIV17" s="198"/>
      <c r="JIW17" s="198"/>
      <c r="JIX17" s="198"/>
      <c r="JIY17" s="198"/>
      <c r="JIZ17" s="198"/>
      <c r="JJA17" s="198"/>
      <c r="JJB17" s="198"/>
      <c r="JJC17" s="198"/>
      <c r="JJD17" s="198"/>
      <c r="JJE17" s="198"/>
      <c r="JJF17" s="198"/>
      <c r="JJG17" s="198"/>
      <c r="JJH17" s="198"/>
      <c r="JJI17" s="198"/>
      <c r="JJJ17" s="198"/>
      <c r="JJK17" s="198"/>
      <c r="JJL17" s="198"/>
      <c r="JJM17" s="198"/>
      <c r="JJN17" s="198"/>
      <c r="JJO17" s="198"/>
      <c r="JJP17" s="198"/>
      <c r="JJQ17" s="198"/>
      <c r="JJR17" s="198"/>
      <c r="JJS17" s="198"/>
      <c r="JJT17" s="198"/>
      <c r="JJU17" s="198"/>
      <c r="JJV17" s="198"/>
      <c r="JJW17" s="198"/>
      <c r="JJX17" s="198"/>
      <c r="JJY17" s="198"/>
      <c r="JJZ17" s="198"/>
      <c r="JKA17" s="198"/>
      <c r="JKB17" s="198"/>
      <c r="JKC17" s="198"/>
      <c r="JKD17" s="198"/>
      <c r="JKE17" s="198"/>
      <c r="JKF17" s="198"/>
      <c r="JKG17" s="198"/>
      <c r="JKH17" s="198"/>
      <c r="JKI17" s="198"/>
      <c r="JKJ17" s="198"/>
      <c r="JKK17" s="198"/>
      <c r="JKL17" s="198"/>
      <c r="JKM17" s="198"/>
      <c r="JKN17" s="198"/>
      <c r="JKO17" s="198"/>
      <c r="JKP17" s="198"/>
      <c r="JKQ17" s="198"/>
      <c r="JKR17" s="198"/>
      <c r="JKS17" s="198"/>
      <c r="JKT17" s="198"/>
      <c r="JKU17" s="198"/>
      <c r="JKV17" s="198"/>
      <c r="JKW17" s="198"/>
      <c r="JKX17" s="198"/>
      <c r="JKY17" s="198"/>
      <c r="JKZ17" s="198"/>
      <c r="JLA17" s="198"/>
      <c r="JLB17" s="198"/>
      <c r="JLC17" s="198"/>
      <c r="JLD17" s="198"/>
      <c r="JLE17" s="198"/>
      <c r="JLF17" s="198"/>
      <c r="JLG17" s="198"/>
      <c r="JLH17" s="198"/>
      <c r="JLI17" s="198"/>
      <c r="JLJ17" s="198"/>
      <c r="JLK17" s="198"/>
      <c r="JLL17" s="198"/>
      <c r="JLM17" s="198"/>
      <c r="JLN17" s="198"/>
      <c r="JLO17" s="198"/>
      <c r="JLP17" s="198"/>
      <c r="JLQ17" s="198"/>
      <c r="JLR17" s="198"/>
      <c r="JLS17" s="198"/>
      <c r="JLT17" s="198"/>
      <c r="JLU17" s="198"/>
      <c r="JLV17" s="198"/>
      <c r="JLW17" s="198"/>
      <c r="JLX17" s="198"/>
      <c r="JLY17" s="198"/>
      <c r="JLZ17" s="198"/>
      <c r="JMA17" s="198"/>
      <c r="JMB17" s="198"/>
      <c r="JMC17" s="198"/>
      <c r="JMD17" s="198"/>
      <c r="JME17" s="198"/>
      <c r="JMF17" s="198"/>
      <c r="JMG17" s="198"/>
      <c r="JMH17" s="198"/>
      <c r="JMI17" s="198"/>
      <c r="JMJ17" s="198"/>
      <c r="JMK17" s="198"/>
      <c r="JML17" s="198"/>
      <c r="JMM17" s="198"/>
      <c r="JMN17" s="198"/>
      <c r="JMO17" s="198"/>
      <c r="JMP17" s="198"/>
      <c r="JMQ17" s="198"/>
      <c r="JMR17" s="198"/>
      <c r="JMS17" s="198"/>
      <c r="JMT17" s="198"/>
      <c r="JMU17" s="198"/>
      <c r="JMV17" s="198"/>
      <c r="JMW17" s="198"/>
      <c r="JMX17" s="198"/>
      <c r="JMY17" s="198"/>
      <c r="JMZ17" s="198"/>
      <c r="JNA17" s="198"/>
      <c r="JNB17" s="198"/>
      <c r="JNC17" s="198"/>
      <c r="JND17" s="198"/>
      <c r="JNE17" s="198"/>
      <c r="JNF17" s="198"/>
      <c r="JNG17" s="198"/>
      <c r="JNH17" s="198"/>
      <c r="JNI17" s="198"/>
      <c r="JNJ17" s="198"/>
      <c r="JNK17" s="198"/>
      <c r="JNL17" s="198"/>
      <c r="JNM17" s="198"/>
      <c r="JNN17" s="198"/>
      <c r="JNO17" s="198"/>
      <c r="JNP17" s="198"/>
      <c r="JNQ17" s="198"/>
      <c r="JNR17" s="198"/>
      <c r="JNS17" s="198"/>
      <c r="JNT17" s="198"/>
      <c r="JNU17" s="198"/>
      <c r="JNV17" s="198"/>
      <c r="JNW17" s="198"/>
      <c r="JNX17" s="198"/>
      <c r="JNY17" s="198"/>
      <c r="JNZ17" s="198"/>
      <c r="JOA17" s="198"/>
      <c r="JOB17" s="198"/>
      <c r="JOC17" s="198"/>
      <c r="JOD17" s="198"/>
      <c r="JOE17" s="198"/>
      <c r="JOF17" s="198"/>
      <c r="JOG17" s="198"/>
      <c r="JOH17" s="198"/>
      <c r="JOI17" s="198"/>
      <c r="JOJ17" s="198"/>
      <c r="JOK17" s="198"/>
      <c r="JOL17" s="198"/>
      <c r="JOM17" s="198"/>
      <c r="JON17" s="198"/>
      <c r="JOO17" s="198"/>
      <c r="JOP17" s="198"/>
      <c r="JOQ17" s="198"/>
      <c r="JOR17" s="198"/>
      <c r="JOS17" s="198"/>
      <c r="JOT17" s="198"/>
      <c r="JOU17" s="198"/>
      <c r="JOV17" s="198"/>
      <c r="JOW17" s="198"/>
      <c r="JOX17" s="198"/>
      <c r="JOY17" s="198"/>
      <c r="JOZ17" s="198"/>
      <c r="JPA17" s="198"/>
      <c r="JPB17" s="198"/>
      <c r="JPC17" s="198"/>
      <c r="JPD17" s="198"/>
      <c r="JPE17" s="198"/>
      <c r="JPF17" s="198"/>
      <c r="JPG17" s="198"/>
      <c r="JPH17" s="198"/>
      <c r="JPI17" s="198"/>
      <c r="JPJ17" s="198"/>
      <c r="JPK17" s="198"/>
      <c r="JPL17" s="198"/>
      <c r="JPM17" s="198"/>
      <c r="JPN17" s="198"/>
      <c r="JPO17" s="198"/>
      <c r="JPP17" s="198"/>
      <c r="JPQ17" s="198"/>
      <c r="JPR17" s="198"/>
      <c r="JPS17" s="198"/>
      <c r="JPT17" s="198"/>
      <c r="JPU17" s="198"/>
      <c r="JPV17" s="198"/>
      <c r="JPW17" s="198"/>
      <c r="JPX17" s="198"/>
      <c r="JPY17" s="198"/>
      <c r="JPZ17" s="198"/>
      <c r="JQA17" s="198"/>
      <c r="JQB17" s="198"/>
      <c r="JQC17" s="198"/>
      <c r="JQD17" s="198"/>
      <c r="JQE17" s="198"/>
      <c r="JQF17" s="198"/>
      <c r="JQG17" s="198"/>
      <c r="JQH17" s="198"/>
      <c r="JQI17" s="198"/>
      <c r="JQJ17" s="198"/>
      <c r="JQK17" s="198"/>
      <c r="JQL17" s="198"/>
      <c r="JQM17" s="198"/>
      <c r="JQN17" s="198"/>
      <c r="JQO17" s="198"/>
      <c r="JQP17" s="198"/>
      <c r="JQQ17" s="198"/>
      <c r="JQR17" s="198"/>
      <c r="JQS17" s="198"/>
      <c r="JQT17" s="198"/>
      <c r="JQU17" s="198"/>
      <c r="JQV17" s="198"/>
      <c r="JQW17" s="198"/>
      <c r="JQX17" s="198"/>
      <c r="JQY17" s="198"/>
      <c r="JQZ17" s="198"/>
      <c r="JRA17" s="198"/>
      <c r="JRB17" s="198"/>
      <c r="JRC17" s="198"/>
      <c r="JRD17" s="198"/>
      <c r="JRE17" s="198"/>
      <c r="JRF17" s="198"/>
      <c r="JRG17" s="198"/>
      <c r="JRH17" s="198"/>
      <c r="JRI17" s="198"/>
      <c r="JRJ17" s="198"/>
      <c r="JRK17" s="198"/>
      <c r="JRL17" s="198"/>
      <c r="JRM17" s="198"/>
      <c r="JRN17" s="198"/>
      <c r="JRO17" s="198"/>
      <c r="JRP17" s="198"/>
      <c r="JRQ17" s="198"/>
      <c r="JRR17" s="198"/>
      <c r="JRS17" s="198"/>
      <c r="JRT17" s="198"/>
      <c r="JRU17" s="198"/>
      <c r="JRV17" s="198"/>
      <c r="JRW17" s="198"/>
      <c r="JRX17" s="198"/>
      <c r="JRY17" s="198"/>
      <c r="JRZ17" s="198"/>
      <c r="JSA17" s="198"/>
      <c r="JSB17" s="198"/>
      <c r="JSC17" s="198"/>
      <c r="JSD17" s="198"/>
      <c r="JSE17" s="198"/>
      <c r="JSF17" s="198"/>
      <c r="JSG17" s="198"/>
      <c r="JSH17" s="198"/>
      <c r="JSI17" s="198"/>
      <c r="JSJ17" s="198"/>
      <c r="JSK17" s="198"/>
      <c r="JSL17" s="198"/>
      <c r="JSM17" s="198"/>
      <c r="JSN17" s="198"/>
      <c r="JSO17" s="198"/>
      <c r="JSP17" s="198"/>
      <c r="JSQ17" s="198"/>
      <c r="JSR17" s="198"/>
      <c r="JSS17" s="198"/>
      <c r="JST17" s="198"/>
      <c r="JSU17" s="198"/>
      <c r="JSV17" s="198"/>
      <c r="JSW17" s="198"/>
      <c r="JSX17" s="198"/>
      <c r="JSY17" s="198"/>
      <c r="JSZ17" s="198"/>
      <c r="JTA17" s="198"/>
      <c r="JTB17" s="198"/>
      <c r="JTC17" s="198"/>
      <c r="JTD17" s="198"/>
      <c r="JTE17" s="198"/>
      <c r="JTF17" s="198"/>
      <c r="JTG17" s="198"/>
      <c r="JTH17" s="198"/>
      <c r="JTI17" s="198"/>
      <c r="JTJ17" s="198"/>
      <c r="JTK17" s="198"/>
      <c r="JTL17" s="198"/>
      <c r="JTM17" s="198"/>
      <c r="JTN17" s="198"/>
      <c r="JTO17" s="198"/>
      <c r="JTP17" s="198"/>
      <c r="JTQ17" s="198"/>
      <c r="JTR17" s="198"/>
      <c r="JTS17" s="198"/>
      <c r="JTT17" s="198"/>
      <c r="JTU17" s="198"/>
      <c r="JTV17" s="198"/>
      <c r="JTW17" s="198"/>
      <c r="JTX17" s="198"/>
      <c r="JTY17" s="198"/>
      <c r="JTZ17" s="198"/>
      <c r="JUA17" s="198"/>
      <c r="JUB17" s="198"/>
      <c r="JUC17" s="198"/>
      <c r="JUD17" s="198"/>
      <c r="JUE17" s="198"/>
      <c r="JUF17" s="198"/>
      <c r="JUG17" s="198"/>
      <c r="JUH17" s="198"/>
      <c r="JUI17" s="198"/>
      <c r="JUJ17" s="198"/>
      <c r="JUK17" s="198"/>
      <c r="JUL17" s="198"/>
      <c r="JUM17" s="198"/>
      <c r="JUN17" s="198"/>
      <c r="JUO17" s="198"/>
      <c r="JUP17" s="198"/>
      <c r="JUQ17" s="198"/>
      <c r="JUR17" s="198"/>
      <c r="JUS17" s="198"/>
      <c r="JUT17" s="198"/>
      <c r="JUU17" s="198"/>
      <c r="JUV17" s="198"/>
      <c r="JUW17" s="198"/>
      <c r="JUX17" s="198"/>
      <c r="JUY17" s="198"/>
      <c r="JUZ17" s="198"/>
      <c r="JVA17" s="198"/>
      <c r="JVB17" s="198"/>
      <c r="JVC17" s="198"/>
      <c r="JVD17" s="198"/>
      <c r="JVE17" s="198"/>
      <c r="JVF17" s="198"/>
      <c r="JVG17" s="198"/>
      <c r="JVH17" s="198"/>
      <c r="JVI17" s="198"/>
      <c r="JVJ17" s="198"/>
      <c r="JVK17" s="198"/>
      <c r="JVL17" s="198"/>
      <c r="JVM17" s="198"/>
      <c r="JVN17" s="198"/>
      <c r="JVO17" s="198"/>
      <c r="JVP17" s="198"/>
      <c r="JVQ17" s="198"/>
      <c r="JVR17" s="198"/>
      <c r="JVS17" s="198"/>
      <c r="JVT17" s="198"/>
      <c r="JVU17" s="198"/>
      <c r="JVV17" s="198"/>
      <c r="JVW17" s="198"/>
      <c r="JVX17" s="198"/>
      <c r="JVY17" s="198"/>
      <c r="JVZ17" s="198"/>
      <c r="JWA17" s="198"/>
      <c r="JWB17" s="198"/>
      <c r="JWC17" s="198"/>
      <c r="JWD17" s="198"/>
      <c r="JWE17" s="198"/>
      <c r="JWF17" s="198"/>
      <c r="JWG17" s="198"/>
      <c r="JWH17" s="198"/>
      <c r="JWI17" s="198"/>
      <c r="JWJ17" s="198"/>
      <c r="JWK17" s="198"/>
      <c r="JWL17" s="198"/>
      <c r="JWM17" s="198"/>
      <c r="JWN17" s="198"/>
      <c r="JWO17" s="198"/>
      <c r="JWP17" s="198"/>
      <c r="JWQ17" s="198"/>
      <c r="JWR17" s="198"/>
      <c r="JWS17" s="198"/>
      <c r="JWT17" s="198"/>
      <c r="JWU17" s="198"/>
      <c r="JWV17" s="198"/>
      <c r="JWW17" s="198"/>
      <c r="JWX17" s="198"/>
      <c r="JWY17" s="198"/>
      <c r="JWZ17" s="198"/>
      <c r="JXA17" s="198"/>
      <c r="JXB17" s="198"/>
      <c r="JXC17" s="198"/>
      <c r="JXD17" s="198"/>
      <c r="JXE17" s="198"/>
      <c r="JXF17" s="198"/>
      <c r="JXG17" s="198"/>
      <c r="JXH17" s="198"/>
      <c r="JXI17" s="198"/>
      <c r="JXJ17" s="198"/>
      <c r="JXK17" s="198"/>
      <c r="JXL17" s="198"/>
      <c r="JXM17" s="198"/>
      <c r="JXN17" s="198"/>
      <c r="JXO17" s="198"/>
      <c r="JXP17" s="198"/>
      <c r="JXQ17" s="198"/>
      <c r="JXR17" s="198"/>
      <c r="JXS17" s="198"/>
      <c r="JXT17" s="198"/>
      <c r="JXU17" s="198"/>
      <c r="JXV17" s="198"/>
      <c r="JXW17" s="198"/>
      <c r="JXX17" s="198"/>
      <c r="JXY17" s="198"/>
      <c r="JXZ17" s="198"/>
      <c r="JYA17" s="198"/>
      <c r="JYB17" s="198"/>
      <c r="JYC17" s="198"/>
      <c r="JYD17" s="198"/>
      <c r="JYE17" s="198"/>
      <c r="JYF17" s="198"/>
      <c r="JYG17" s="198"/>
      <c r="JYH17" s="198"/>
      <c r="JYI17" s="198"/>
      <c r="JYJ17" s="198"/>
      <c r="JYK17" s="198"/>
      <c r="JYL17" s="198"/>
      <c r="JYM17" s="198"/>
      <c r="JYN17" s="198"/>
      <c r="JYO17" s="198"/>
      <c r="JYP17" s="198"/>
      <c r="JYQ17" s="198"/>
      <c r="JYR17" s="198"/>
      <c r="JYS17" s="198"/>
      <c r="JYT17" s="198"/>
      <c r="JYU17" s="198"/>
      <c r="JYV17" s="198"/>
      <c r="JYW17" s="198"/>
      <c r="JYX17" s="198"/>
      <c r="JYY17" s="198"/>
      <c r="JYZ17" s="198"/>
      <c r="JZA17" s="198"/>
      <c r="JZB17" s="198"/>
      <c r="JZC17" s="198"/>
      <c r="JZD17" s="198"/>
      <c r="JZE17" s="198"/>
      <c r="JZF17" s="198"/>
      <c r="JZG17" s="198"/>
      <c r="JZH17" s="198"/>
      <c r="JZI17" s="198"/>
      <c r="JZJ17" s="198"/>
      <c r="JZK17" s="198"/>
      <c r="JZL17" s="198"/>
      <c r="JZM17" s="198"/>
      <c r="JZN17" s="198"/>
      <c r="JZO17" s="198"/>
      <c r="JZP17" s="198"/>
      <c r="JZQ17" s="198"/>
      <c r="JZR17" s="198"/>
      <c r="JZS17" s="198"/>
      <c r="JZT17" s="198"/>
      <c r="JZU17" s="198"/>
      <c r="JZV17" s="198"/>
      <c r="JZW17" s="198"/>
      <c r="JZX17" s="198"/>
      <c r="JZY17" s="198"/>
      <c r="JZZ17" s="198"/>
      <c r="KAA17" s="198"/>
      <c r="KAB17" s="198"/>
      <c r="KAC17" s="198"/>
      <c r="KAD17" s="198"/>
      <c r="KAE17" s="198"/>
      <c r="KAF17" s="198"/>
      <c r="KAG17" s="198"/>
      <c r="KAH17" s="198"/>
      <c r="KAI17" s="198"/>
      <c r="KAJ17" s="198"/>
      <c r="KAK17" s="198"/>
      <c r="KAL17" s="198"/>
      <c r="KAM17" s="198"/>
      <c r="KAN17" s="198"/>
      <c r="KAO17" s="198"/>
      <c r="KAP17" s="198"/>
      <c r="KAQ17" s="198"/>
      <c r="KAR17" s="198"/>
      <c r="KAS17" s="198"/>
      <c r="KAT17" s="198"/>
      <c r="KAU17" s="198"/>
      <c r="KAV17" s="198"/>
      <c r="KAW17" s="198"/>
      <c r="KAX17" s="198"/>
      <c r="KAY17" s="198"/>
      <c r="KAZ17" s="198"/>
      <c r="KBA17" s="198"/>
      <c r="KBB17" s="198"/>
      <c r="KBC17" s="198"/>
      <c r="KBD17" s="198"/>
      <c r="KBE17" s="198"/>
      <c r="KBF17" s="198"/>
      <c r="KBG17" s="198"/>
      <c r="KBH17" s="198"/>
      <c r="KBI17" s="198"/>
      <c r="KBJ17" s="198"/>
      <c r="KBK17" s="198"/>
      <c r="KBL17" s="198"/>
      <c r="KBM17" s="198"/>
      <c r="KBN17" s="198"/>
      <c r="KBO17" s="198"/>
      <c r="KBP17" s="198"/>
      <c r="KBQ17" s="198"/>
      <c r="KBR17" s="198"/>
      <c r="KBS17" s="198"/>
      <c r="KBT17" s="198"/>
      <c r="KBU17" s="198"/>
      <c r="KBV17" s="198"/>
      <c r="KBW17" s="198"/>
      <c r="KBX17" s="198"/>
      <c r="KBY17" s="198"/>
      <c r="KBZ17" s="198"/>
      <c r="KCA17" s="198"/>
      <c r="KCB17" s="198"/>
      <c r="KCC17" s="198"/>
      <c r="KCD17" s="198"/>
      <c r="KCE17" s="198"/>
      <c r="KCF17" s="198"/>
      <c r="KCG17" s="198"/>
      <c r="KCH17" s="198"/>
      <c r="KCI17" s="198"/>
      <c r="KCJ17" s="198"/>
      <c r="KCK17" s="198"/>
      <c r="KCL17" s="198"/>
      <c r="KCM17" s="198"/>
      <c r="KCN17" s="198"/>
      <c r="KCO17" s="198"/>
      <c r="KCP17" s="198"/>
      <c r="KCQ17" s="198"/>
      <c r="KCR17" s="198"/>
      <c r="KCS17" s="198"/>
      <c r="KCT17" s="198"/>
      <c r="KCU17" s="198"/>
      <c r="KCV17" s="198"/>
      <c r="KCW17" s="198"/>
      <c r="KCX17" s="198"/>
      <c r="KCY17" s="198"/>
      <c r="KCZ17" s="198"/>
      <c r="KDA17" s="198"/>
      <c r="KDB17" s="198"/>
      <c r="KDC17" s="198"/>
      <c r="KDD17" s="198"/>
      <c r="KDE17" s="198"/>
      <c r="KDF17" s="198"/>
      <c r="KDG17" s="198"/>
      <c r="KDH17" s="198"/>
      <c r="KDI17" s="198"/>
      <c r="KDJ17" s="198"/>
      <c r="KDK17" s="198"/>
      <c r="KDL17" s="198"/>
      <c r="KDM17" s="198"/>
      <c r="KDN17" s="198"/>
      <c r="KDO17" s="198"/>
      <c r="KDP17" s="198"/>
      <c r="KDQ17" s="198"/>
      <c r="KDR17" s="198"/>
      <c r="KDS17" s="198"/>
      <c r="KDT17" s="198"/>
      <c r="KDU17" s="198"/>
      <c r="KDV17" s="198"/>
      <c r="KDW17" s="198"/>
      <c r="KDX17" s="198"/>
      <c r="KDY17" s="198"/>
      <c r="KDZ17" s="198"/>
      <c r="KEA17" s="198"/>
      <c r="KEB17" s="198"/>
      <c r="KEC17" s="198"/>
      <c r="KED17" s="198"/>
      <c r="KEE17" s="198"/>
      <c r="KEF17" s="198"/>
      <c r="KEG17" s="198"/>
      <c r="KEH17" s="198"/>
      <c r="KEI17" s="198"/>
      <c r="KEJ17" s="198"/>
      <c r="KEK17" s="198"/>
      <c r="KEL17" s="198"/>
      <c r="KEM17" s="198"/>
      <c r="KEN17" s="198"/>
      <c r="KEO17" s="198"/>
      <c r="KEP17" s="198"/>
      <c r="KEQ17" s="198"/>
      <c r="KER17" s="198"/>
      <c r="KES17" s="198"/>
      <c r="KET17" s="198"/>
      <c r="KEU17" s="198"/>
      <c r="KEV17" s="198"/>
      <c r="KEW17" s="198"/>
      <c r="KEX17" s="198"/>
      <c r="KEY17" s="198"/>
      <c r="KEZ17" s="198"/>
      <c r="KFA17" s="198"/>
      <c r="KFB17" s="198"/>
      <c r="KFC17" s="198"/>
      <c r="KFD17" s="198"/>
      <c r="KFE17" s="198"/>
      <c r="KFF17" s="198"/>
      <c r="KFG17" s="198"/>
      <c r="KFH17" s="198"/>
      <c r="KFI17" s="198"/>
      <c r="KFJ17" s="198"/>
      <c r="KFK17" s="198"/>
      <c r="KFL17" s="198"/>
      <c r="KFM17" s="198"/>
      <c r="KFN17" s="198"/>
      <c r="KFO17" s="198"/>
      <c r="KFP17" s="198"/>
      <c r="KFQ17" s="198"/>
      <c r="KFR17" s="198"/>
      <c r="KFS17" s="198"/>
      <c r="KFT17" s="198"/>
      <c r="KFU17" s="198"/>
      <c r="KFV17" s="198"/>
      <c r="KFW17" s="198"/>
      <c r="KFX17" s="198"/>
      <c r="KFY17" s="198"/>
      <c r="KFZ17" s="198"/>
      <c r="KGA17" s="198"/>
      <c r="KGB17" s="198"/>
      <c r="KGC17" s="198"/>
      <c r="KGD17" s="198"/>
      <c r="KGE17" s="198"/>
      <c r="KGF17" s="198"/>
      <c r="KGG17" s="198"/>
      <c r="KGH17" s="198"/>
      <c r="KGI17" s="198"/>
      <c r="KGJ17" s="198"/>
      <c r="KGK17" s="198"/>
      <c r="KGL17" s="198"/>
      <c r="KGM17" s="198"/>
      <c r="KGN17" s="198"/>
      <c r="KGO17" s="198"/>
      <c r="KGP17" s="198"/>
      <c r="KGQ17" s="198"/>
      <c r="KGR17" s="198"/>
      <c r="KGS17" s="198"/>
      <c r="KGT17" s="198"/>
      <c r="KGU17" s="198"/>
      <c r="KGV17" s="198"/>
      <c r="KGW17" s="198"/>
      <c r="KGX17" s="198"/>
      <c r="KGY17" s="198"/>
      <c r="KGZ17" s="198"/>
      <c r="KHA17" s="198"/>
      <c r="KHB17" s="198"/>
      <c r="KHC17" s="198"/>
      <c r="KHD17" s="198"/>
      <c r="KHE17" s="198"/>
      <c r="KHF17" s="198"/>
      <c r="KHG17" s="198"/>
      <c r="KHH17" s="198"/>
      <c r="KHI17" s="198"/>
      <c r="KHJ17" s="198"/>
      <c r="KHK17" s="198"/>
      <c r="KHL17" s="198"/>
      <c r="KHM17" s="198"/>
      <c r="KHN17" s="198"/>
      <c r="KHO17" s="198"/>
      <c r="KHP17" s="198"/>
      <c r="KHQ17" s="198"/>
      <c r="KHR17" s="198"/>
      <c r="KHS17" s="198"/>
      <c r="KHT17" s="198"/>
      <c r="KHU17" s="198"/>
      <c r="KHV17" s="198"/>
      <c r="KHW17" s="198"/>
      <c r="KHX17" s="198"/>
      <c r="KHY17" s="198"/>
      <c r="KHZ17" s="198"/>
      <c r="KIA17" s="198"/>
      <c r="KIB17" s="198"/>
      <c r="KIC17" s="198"/>
      <c r="KID17" s="198"/>
      <c r="KIE17" s="198"/>
      <c r="KIF17" s="198"/>
      <c r="KIG17" s="198"/>
      <c r="KIH17" s="198"/>
      <c r="KII17" s="198"/>
      <c r="KIJ17" s="198"/>
      <c r="KIK17" s="198"/>
      <c r="KIL17" s="198"/>
      <c r="KIM17" s="198"/>
      <c r="KIN17" s="198"/>
      <c r="KIO17" s="198"/>
      <c r="KIP17" s="198"/>
      <c r="KIQ17" s="198"/>
      <c r="KIR17" s="198"/>
      <c r="KIS17" s="198"/>
      <c r="KIT17" s="198"/>
      <c r="KIU17" s="198"/>
      <c r="KIV17" s="198"/>
      <c r="KIW17" s="198"/>
      <c r="KIX17" s="198"/>
      <c r="KIY17" s="198"/>
      <c r="KIZ17" s="198"/>
      <c r="KJA17" s="198"/>
      <c r="KJB17" s="198"/>
      <c r="KJC17" s="198"/>
      <c r="KJD17" s="198"/>
      <c r="KJE17" s="198"/>
      <c r="KJF17" s="198"/>
      <c r="KJG17" s="198"/>
      <c r="KJH17" s="198"/>
      <c r="KJI17" s="198"/>
      <c r="KJJ17" s="198"/>
      <c r="KJK17" s="198"/>
      <c r="KJL17" s="198"/>
      <c r="KJM17" s="198"/>
      <c r="KJN17" s="198"/>
      <c r="KJO17" s="198"/>
      <c r="KJP17" s="198"/>
      <c r="KJQ17" s="198"/>
      <c r="KJR17" s="198"/>
      <c r="KJS17" s="198"/>
      <c r="KJT17" s="198"/>
      <c r="KJU17" s="198"/>
      <c r="KJV17" s="198"/>
      <c r="KJW17" s="198"/>
      <c r="KJX17" s="198"/>
      <c r="KJY17" s="198"/>
      <c r="KJZ17" s="198"/>
      <c r="KKA17" s="198"/>
      <c r="KKB17" s="198"/>
      <c r="KKC17" s="198"/>
      <c r="KKD17" s="198"/>
      <c r="KKE17" s="198"/>
      <c r="KKF17" s="198"/>
      <c r="KKG17" s="198"/>
      <c r="KKH17" s="198"/>
      <c r="KKI17" s="198"/>
      <c r="KKJ17" s="198"/>
      <c r="KKK17" s="198"/>
      <c r="KKL17" s="198"/>
      <c r="KKM17" s="198"/>
      <c r="KKN17" s="198"/>
      <c r="KKO17" s="198"/>
      <c r="KKP17" s="198"/>
      <c r="KKQ17" s="198"/>
      <c r="KKR17" s="198"/>
      <c r="KKS17" s="198"/>
      <c r="KKT17" s="198"/>
      <c r="KKU17" s="198"/>
      <c r="KKV17" s="198"/>
      <c r="KKW17" s="198"/>
      <c r="KKX17" s="198"/>
      <c r="KKY17" s="198"/>
      <c r="KKZ17" s="198"/>
      <c r="KLA17" s="198"/>
      <c r="KLB17" s="198"/>
      <c r="KLC17" s="198"/>
      <c r="KLD17" s="198"/>
      <c r="KLE17" s="198"/>
      <c r="KLF17" s="198"/>
      <c r="KLG17" s="198"/>
      <c r="KLH17" s="198"/>
      <c r="KLI17" s="198"/>
      <c r="KLJ17" s="198"/>
      <c r="KLK17" s="198"/>
      <c r="KLL17" s="198"/>
      <c r="KLM17" s="198"/>
      <c r="KLN17" s="198"/>
      <c r="KLO17" s="198"/>
      <c r="KLP17" s="198"/>
      <c r="KLQ17" s="198"/>
      <c r="KLR17" s="198"/>
      <c r="KLS17" s="198"/>
      <c r="KLT17" s="198"/>
      <c r="KLU17" s="198"/>
      <c r="KLV17" s="198"/>
      <c r="KLW17" s="198"/>
      <c r="KLX17" s="198"/>
      <c r="KLY17" s="198"/>
      <c r="KLZ17" s="198"/>
      <c r="KMA17" s="198"/>
      <c r="KMB17" s="198"/>
      <c r="KMC17" s="198"/>
      <c r="KMD17" s="198"/>
      <c r="KME17" s="198"/>
      <c r="KMF17" s="198"/>
      <c r="KMG17" s="198"/>
      <c r="KMH17" s="198"/>
      <c r="KMI17" s="198"/>
      <c r="KMJ17" s="198"/>
      <c r="KMK17" s="198"/>
      <c r="KML17" s="198"/>
      <c r="KMM17" s="198"/>
      <c r="KMN17" s="198"/>
      <c r="KMO17" s="198"/>
      <c r="KMP17" s="198"/>
      <c r="KMQ17" s="198"/>
      <c r="KMR17" s="198"/>
      <c r="KMS17" s="198"/>
      <c r="KMT17" s="198"/>
      <c r="KMU17" s="198"/>
      <c r="KMV17" s="198"/>
      <c r="KMW17" s="198"/>
      <c r="KMX17" s="198"/>
      <c r="KMY17" s="198"/>
      <c r="KMZ17" s="198"/>
      <c r="KNA17" s="198"/>
      <c r="KNB17" s="198"/>
      <c r="KNC17" s="198"/>
      <c r="KND17" s="198"/>
      <c r="KNE17" s="198"/>
      <c r="KNF17" s="198"/>
      <c r="KNG17" s="198"/>
      <c r="KNH17" s="198"/>
      <c r="KNI17" s="198"/>
      <c r="KNJ17" s="198"/>
      <c r="KNK17" s="198"/>
      <c r="KNL17" s="198"/>
      <c r="KNM17" s="198"/>
      <c r="KNN17" s="198"/>
      <c r="KNO17" s="198"/>
      <c r="KNP17" s="198"/>
      <c r="KNQ17" s="198"/>
      <c r="KNR17" s="198"/>
      <c r="KNS17" s="198"/>
      <c r="KNT17" s="198"/>
      <c r="KNU17" s="198"/>
      <c r="KNV17" s="198"/>
      <c r="KNW17" s="198"/>
      <c r="KNX17" s="198"/>
      <c r="KNY17" s="198"/>
      <c r="KNZ17" s="198"/>
      <c r="KOA17" s="198"/>
      <c r="KOB17" s="198"/>
      <c r="KOC17" s="198"/>
      <c r="KOD17" s="198"/>
      <c r="KOE17" s="198"/>
      <c r="KOF17" s="198"/>
      <c r="KOG17" s="198"/>
      <c r="KOH17" s="198"/>
      <c r="KOI17" s="198"/>
      <c r="KOJ17" s="198"/>
      <c r="KOK17" s="198"/>
      <c r="KOL17" s="198"/>
      <c r="KOM17" s="198"/>
      <c r="KON17" s="198"/>
      <c r="KOO17" s="198"/>
      <c r="KOP17" s="198"/>
      <c r="KOQ17" s="198"/>
      <c r="KOR17" s="198"/>
      <c r="KOS17" s="198"/>
      <c r="KOT17" s="198"/>
      <c r="KOU17" s="198"/>
      <c r="KOV17" s="198"/>
      <c r="KOW17" s="198"/>
      <c r="KOX17" s="198"/>
      <c r="KOY17" s="198"/>
      <c r="KOZ17" s="198"/>
      <c r="KPA17" s="198"/>
      <c r="KPB17" s="198"/>
      <c r="KPC17" s="198"/>
      <c r="KPD17" s="198"/>
      <c r="KPE17" s="198"/>
      <c r="KPF17" s="198"/>
      <c r="KPG17" s="198"/>
      <c r="KPH17" s="198"/>
      <c r="KPI17" s="198"/>
      <c r="KPJ17" s="198"/>
      <c r="KPK17" s="198"/>
      <c r="KPL17" s="198"/>
      <c r="KPM17" s="198"/>
      <c r="KPN17" s="198"/>
      <c r="KPO17" s="198"/>
      <c r="KPP17" s="198"/>
      <c r="KPQ17" s="198"/>
      <c r="KPR17" s="198"/>
      <c r="KPS17" s="198"/>
      <c r="KPT17" s="198"/>
      <c r="KPU17" s="198"/>
      <c r="KPV17" s="198"/>
      <c r="KPW17" s="198"/>
      <c r="KPX17" s="198"/>
      <c r="KPY17" s="198"/>
      <c r="KPZ17" s="198"/>
      <c r="KQA17" s="198"/>
      <c r="KQB17" s="198"/>
      <c r="KQC17" s="198"/>
      <c r="KQD17" s="198"/>
      <c r="KQE17" s="198"/>
      <c r="KQF17" s="198"/>
      <c r="KQG17" s="198"/>
      <c r="KQH17" s="198"/>
      <c r="KQI17" s="198"/>
      <c r="KQJ17" s="198"/>
      <c r="KQK17" s="198"/>
      <c r="KQL17" s="198"/>
      <c r="KQM17" s="198"/>
      <c r="KQN17" s="198"/>
      <c r="KQO17" s="198"/>
      <c r="KQP17" s="198"/>
      <c r="KQQ17" s="198"/>
      <c r="KQR17" s="198"/>
      <c r="KQS17" s="198"/>
      <c r="KQT17" s="198"/>
      <c r="KQU17" s="198"/>
      <c r="KQV17" s="198"/>
      <c r="KQW17" s="198"/>
      <c r="KQX17" s="198"/>
      <c r="KQY17" s="198"/>
      <c r="KQZ17" s="198"/>
      <c r="KRA17" s="198"/>
      <c r="KRB17" s="198"/>
      <c r="KRC17" s="198"/>
      <c r="KRD17" s="198"/>
      <c r="KRE17" s="198"/>
      <c r="KRF17" s="198"/>
      <c r="KRG17" s="198"/>
      <c r="KRH17" s="198"/>
      <c r="KRI17" s="198"/>
      <c r="KRJ17" s="198"/>
      <c r="KRK17" s="198"/>
      <c r="KRL17" s="198"/>
      <c r="KRM17" s="198"/>
      <c r="KRN17" s="198"/>
      <c r="KRO17" s="198"/>
      <c r="KRP17" s="198"/>
      <c r="KRQ17" s="198"/>
      <c r="KRR17" s="198"/>
      <c r="KRS17" s="198"/>
      <c r="KRT17" s="198"/>
      <c r="KRU17" s="198"/>
      <c r="KRV17" s="198"/>
      <c r="KRW17" s="198"/>
      <c r="KRX17" s="198"/>
      <c r="KRY17" s="198"/>
      <c r="KRZ17" s="198"/>
      <c r="KSA17" s="198"/>
      <c r="KSB17" s="198"/>
      <c r="KSC17" s="198"/>
      <c r="KSD17" s="198"/>
      <c r="KSE17" s="198"/>
      <c r="KSF17" s="198"/>
      <c r="KSG17" s="198"/>
      <c r="KSH17" s="198"/>
      <c r="KSI17" s="198"/>
      <c r="KSJ17" s="198"/>
      <c r="KSK17" s="198"/>
      <c r="KSL17" s="198"/>
      <c r="KSM17" s="198"/>
      <c r="KSN17" s="198"/>
      <c r="KSO17" s="198"/>
      <c r="KSP17" s="198"/>
      <c r="KSQ17" s="198"/>
      <c r="KSR17" s="198"/>
      <c r="KSS17" s="198"/>
      <c r="KST17" s="198"/>
      <c r="KSU17" s="198"/>
      <c r="KSV17" s="198"/>
      <c r="KSW17" s="198"/>
      <c r="KSX17" s="198"/>
      <c r="KSY17" s="198"/>
      <c r="KSZ17" s="198"/>
      <c r="KTA17" s="198"/>
      <c r="KTB17" s="198"/>
      <c r="KTC17" s="198"/>
      <c r="KTD17" s="198"/>
      <c r="KTE17" s="198"/>
      <c r="KTF17" s="198"/>
      <c r="KTG17" s="198"/>
      <c r="KTH17" s="198"/>
      <c r="KTI17" s="198"/>
      <c r="KTJ17" s="198"/>
      <c r="KTK17" s="198"/>
      <c r="KTL17" s="198"/>
      <c r="KTM17" s="198"/>
      <c r="KTN17" s="198"/>
      <c r="KTO17" s="198"/>
      <c r="KTP17" s="198"/>
      <c r="KTQ17" s="198"/>
      <c r="KTR17" s="198"/>
      <c r="KTS17" s="198"/>
      <c r="KTT17" s="198"/>
      <c r="KTU17" s="198"/>
      <c r="KTV17" s="198"/>
      <c r="KTW17" s="198"/>
      <c r="KTX17" s="198"/>
      <c r="KTY17" s="198"/>
      <c r="KTZ17" s="198"/>
      <c r="KUA17" s="198"/>
      <c r="KUB17" s="198"/>
      <c r="KUC17" s="198"/>
      <c r="KUD17" s="198"/>
      <c r="KUE17" s="198"/>
      <c r="KUF17" s="198"/>
      <c r="KUG17" s="198"/>
      <c r="KUH17" s="198"/>
      <c r="KUI17" s="198"/>
      <c r="KUJ17" s="198"/>
      <c r="KUK17" s="198"/>
      <c r="KUL17" s="198"/>
      <c r="KUM17" s="198"/>
      <c r="KUN17" s="198"/>
      <c r="KUO17" s="198"/>
      <c r="KUP17" s="198"/>
      <c r="KUQ17" s="198"/>
      <c r="KUR17" s="198"/>
      <c r="KUS17" s="198"/>
      <c r="KUT17" s="198"/>
      <c r="KUU17" s="198"/>
      <c r="KUV17" s="198"/>
      <c r="KUW17" s="198"/>
      <c r="KUX17" s="198"/>
      <c r="KUY17" s="198"/>
      <c r="KUZ17" s="198"/>
      <c r="KVA17" s="198"/>
      <c r="KVB17" s="198"/>
      <c r="KVC17" s="198"/>
      <c r="KVD17" s="198"/>
      <c r="KVE17" s="198"/>
      <c r="KVF17" s="198"/>
      <c r="KVG17" s="198"/>
      <c r="KVH17" s="198"/>
      <c r="KVI17" s="198"/>
      <c r="KVJ17" s="198"/>
      <c r="KVK17" s="198"/>
      <c r="KVL17" s="198"/>
      <c r="KVM17" s="198"/>
      <c r="KVN17" s="198"/>
      <c r="KVO17" s="198"/>
      <c r="KVP17" s="198"/>
      <c r="KVQ17" s="198"/>
      <c r="KVR17" s="198"/>
      <c r="KVS17" s="198"/>
      <c r="KVT17" s="198"/>
      <c r="KVU17" s="198"/>
      <c r="KVV17" s="198"/>
      <c r="KVW17" s="198"/>
      <c r="KVX17" s="198"/>
      <c r="KVY17" s="198"/>
      <c r="KVZ17" s="198"/>
      <c r="KWA17" s="198"/>
      <c r="KWB17" s="198"/>
      <c r="KWC17" s="198"/>
      <c r="KWD17" s="198"/>
      <c r="KWE17" s="198"/>
      <c r="KWF17" s="198"/>
      <c r="KWG17" s="198"/>
      <c r="KWH17" s="198"/>
      <c r="KWI17" s="198"/>
      <c r="KWJ17" s="198"/>
      <c r="KWK17" s="198"/>
      <c r="KWL17" s="198"/>
      <c r="KWM17" s="198"/>
      <c r="KWN17" s="198"/>
      <c r="KWO17" s="198"/>
      <c r="KWP17" s="198"/>
      <c r="KWQ17" s="198"/>
      <c r="KWR17" s="198"/>
      <c r="KWS17" s="198"/>
      <c r="KWT17" s="198"/>
      <c r="KWU17" s="198"/>
      <c r="KWV17" s="198"/>
      <c r="KWW17" s="198"/>
      <c r="KWX17" s="198"/>
      <c r="KWY17" s="198"/>
      <c r="KWZ17" s="198"/>
      <c r="KXA17" s="198"/>
      <c r="KXB17" s="198"/>
      <c r="KXC17" s="198"/>
      <c r="KXD17" s="198"/>
      <c r="KXE17" s="198"/>
      <c r="KXF17" s="198"/>
      <c r="KXG17" s="198"/>
      <c r="KXH17" s="198"/>
      <c r="KXI17" s="198"/>
      <c r="KXJ17" s="198"/>
      <c r="KXK17" s="198"/>
      <c r="KXL17" s="198"/>
      <c r="KXM17" s="198"/>
      <c r="KXN17" s="198"/>
      <c r="KXO17" s="198"/>
      <c r="KXP17" s="198"/>
      <c r="KXQ17" s="198"/>
      <c r="KXR17" s="198"/>
      <c r="KXS17" s="198"/>
      <c r="KXT17" s="198"/>
      <c r="KXU17" s="198"/>
      <c r="KXV17" s="198"/>
      <c r="KXW17" s="198"/>
      <c r="KXX17" s="198"/>
      <c r="KXY17" s="198"/>
      <c r="KXZ17" s="198"/>
      <c r="KYA17" s="198"/>
      <c r="KYB17" s="198"/>
      <c r="KYC17" s="198"/>
      <c r="KYD17" s="198"/>
      <c r="KYE17" s="198"/>
      <c r="KYF17" s="198"/>
      <c r="KYG17" s="198"/>
      <c r="KYH17" s="198"/>
      <c r="KYI17" s="198"/>
      <c r="KYJ17" s="198"/>
      <c r="KYK17" s="198"/>
      <c r="KYL17" s="198"/>
      <c r="KYM17" s="198"/>
      <c r="KYN17" s="198"/>
      <c r="KYO17" s="198"/>
      <c r="KYP17" s="198"/>
      <c r="KYQ17" s="198"/>
      <c r="KYR17" s="198"/>
      <c r="KYS17" s="198"/>
      <c r="KYT17" s="198"/>
      <c r="KYU17" s="198"/>
      <c r="KYV17" s="198"/>
      <c r="KYW17" s="198"/>
      <c r="KYX17" s="198"/>
      <c r="KYY17" s="198"/>
      <c r="KYZ17" s="198"/>
      <c r="KZA17" s="198"/>
      <c r="KZB17" s="198"/>
      <c r="KZC17" s="198"/>
      <c r="KZD17" s="198"/>
      <c r="KZE17" s="198"/>
      <c r="KZF17" s="198"/>
      <c r="KZG17" s="198"/>
      <c r="KZH17" s="198"/>
      <c r="KZI17" s="198"/>
      <c r="KZJ17" s="198"/>
      <c r="KZK17" s="198"/>
      <c r="KZL17" s="198"/>
      <c r="KZM17" s="198"/>
      <c r="KZN17" s="198"/>
      <c r="KZO17" s="198"/>
      <c r="KZP17" s="198"/>
      <c r="KZQ17" s="198"/>
      <c r="KZR17" s="198"/>
      <c r="KZS17" s="198"/>
      <c r="KZT17" s="198"/>
      <c r="KZU17" s="198"/>
      <c r="KZV17" s="198"/>
      <c r="KZW17" s="198"/>
      <c r="KZX17" s="198"/>
      <c r="KZY17" s="198"/>
      <c r="KZZ17" s="198"/>
      <c r="LAA17" s="198"/>
      <c r="LAB17" s="198"/>
      <c r="LAC17" s="198"/>
      <c r="LAD17" s="198"/>
      <c r="LAE17" s="198"/>
      <c r="LAF17" s="198"/>
      <c r="LAG17" s="198"/>
      <c r="LAH17" s="198"/>
      <c r="LAI17" s="198"/>
      <c r="LAJ17" s="198"/>
      <c r="LAK17" s="198"/>
      <c r="LAL17" s="198"/>
      <c r="LAM17" s="198"/>
      <c r="LAN17" s="198"/>
      <c r="LAO17" s="198"/>
      <c r="LAP17" s="198"/>
      <c r="LAQ17" s="198"/>
      <c r="LAR17" s="198"/>
      <c r="LAS17" s="198"/>
      <c r="LAT17" s="198"/>
      <c r="LAU17" s="198"/>
      <c r="LAV17" s="198"/>
      <c r="LAW17" s="198"/>
      <c r="LAX17" s="198"/>
      <c r="LAY17" s="198"/>
      <c r="LAZ17" s="198"/>
      <c r="LBA17" s="198"/>
      <c r="LBB17" s="198"/>
      <c r="LBC17" s="198"/>
      <c r="LBD17" s="198"/>
      <c r="LBE17" s="198"/>
      <c r="LBF17" s="198"/>
      <c r="LBG17" s="198"/>
      <c r="LBH17" s="198"/>
      <c r="LBI17" s="198"/>
      <c r="LBJ17" s="198"/>
      <c r="LBK17" s="198"/>
      <c r="LBL17" s="198"/>
      <c r="LBM17" s="198"/>
      <c r="LBN17" s="198"/>
      <c r="LBO17" s="198"/>
      <c r="LBP17" s="198"/>
      <c r="LBQ17" s="198"/>
      <c r="LBR17" s="198"/>
      <c r="LBS17" s="198"/>
      <c r="LBT17" s="198"/>
      <c r="LBU17" s="198"/>
      <c r="LBV17" s="198"/>
      <c r="LBW17" s="198"/>
      <c r="LBX17" s="198"/>
      <c r="LBY17" s="198"/>
      <c r="LBZ17" s="198"/>
      <c r="LCA17" s="198"/>
      <c r="LCB17" s="198"/>
      <c r="LCC17" s="198"/>
      <c r="LCD17" s="198"/>
      <c r="LCE17" s="198"/>
      <c r="LCF17" s="198"/>
      <c r="LCG17" s="198"/>
      <c r="LCH17" s="198"/>
      <c r="LCI17" s="198"/>
      <c r="LCJ17" s="198"/>
      <c r="LCK17" s="198"/>
      <c r="LCL17" s="198"/>
      <c r="LCM17" s="198"/>
      <c r="LCN17" s="198"/>
      <c r="LCO17" s="198"/>
      <c r="LCP17" s="198"/>
      <c r="LCQ17" s="198"/>
      <c r="LCR17" s="198"/>
      <c r="LCS17" s="198"/>
      <c r="LCT17" s="198"/>
      <c r="LCU17" s="198"/>
      <c r="LCV17" s="198"/>
      <c r="LCW17" s="198"/>
      <c r="LCX17" s="198"/>
      <c r="LCY17" s="198"/>
      <c r="LCZ17" s="198"/>
      <c r="LDA17" s="198"/>
      <c r="LDB17" s="198"/>
      <c r="LDC17" s="198"/>
      <c r="LDD17" s="198"/>
      <c r="LDE17" s="198"/>
      <c r="LDF17" s="198"/>
      <c r="LDG17" s="198"/>
      <c r="LDH17" s="198"/>
      <c r="LDI17" s="198"/>
      <c r="LDJ17" s="198"/>
      <c r="LDK17" s="198"/>
      <c r="LDL17" s="198"/>
      <c r="LDM17" s="198"/>
      <c r="LDN17" s="198"/>
      <c r="LDO17" s="198"/>
      <c r="LDP17" s="198"/>
      <c r="LDQ17" s="198"/>
      <c r="LDR17" s="198"/>
      <c r="LDS17" s="198"/>
      <c r="LDT17" s="198"/>
      <c r="LDU17" s="198"/>
      <c r="LDV17" s="198"/>
      <c r="LDW17" s="198"/>
      <c r="LDX17" s="198"/>
      <c r="LDY17" s="198"/>
      <c r="LDZ17" s="198"/>
      <c r="LEA17" s="198"/>
      <c r="LEB17" s="198"/>
      <c r="LEC17" s="198"/>
      <c r="LED17" s="198"/>
      <c r="LEE17" s="198"/>
      <c r="LEF17" s="198"/>
      <c r="LEG17" s="198"/>
      <c r="LEH17" s="198"/>
      <c r="LEI17" s="198"/>
      <c r="LEJ17" s="198"/>
      <c r="LEK17" s="198"/>
      <c r="LEL17" s="198"/>
      <c r="LEM17" s="198"/>
      <c r="LEN17" s="198"/>
      <c r="LEO17" s="198"/>
      <c r="LEP17" s="198"/>
      <c r="LEQ17" s="198"/>
      <c r="LER17" s="198"/>
      <c r="LES17" s="198"/>
      <c r="LET17" s="198"/>
      <c r="LEU17" s="198"/>
      <c r="LEV17" s="198"/>
      <c r="LEW17" s="198"/>
      <c r="LEX17" s="198"/>
      <c r="LEY17" s="198"/>
      <c r="LEZ17" s="198"/>
      <c r="LFA17" s="198"/>
      <c r="LFB17" s="198"/>
      <c r="LFC17" s="198"/>
      <c r="LFD17" s="198"/>
      <c r="LFE17" s="198"/>
      <c r="LFF17" s="198"/>
      <c r="LFG17" s="198"/>
      <c r="LFH17" s="198"/>
      <c r="LFI17" s="198"/>
      <c r="LFJ17" s="198"/>
      <c r="LFK17" s="198"/>
      <c r="LFL17" s="198"/>
      <c r="LFM17" s="198"/>
      <c r="LFN17" s="198"/>
      <c r="LFO17" s="198"/>
      <c r="LFP17" s="198"/>
      <c r="LFQ17" s="198"/>
      <c r="LFR17" s="198"/>
      <c r="LFS17" s="198"/>
      <c r="LFT17" s="198"/>
      <c r="LFU17" s="198"/>
      <c r="LFV17" s="198"/>
      <c r="LFW17" s="198"/>
      <c r="LFX17" s="198"/>
      <c r="LFY17" s="198"/>
      <c r="LFZ17" s="198"/>
      <c r="LGA17" s="198"/>
      <c r="LGB17" s="198"/>
      <c r="LGC17" s="198"/>
      <c r="LGD17" s="198"/>
      <c r="LGE17" s="198"/>
      <c r="LGF17" s="198"/>
      <c r="LGG17" s="198"/>
      <c r="LGH17" s="198"/>
      <c r="LGI17" s="198"/>
      <c r="LGJ17" s="198"/>
      <c r="LGK17" s="198"/>
      <c r="LGL17" s="198"/>
      <c r="LGM17" s="198"/>
      <c r="LGN17" s="198"/>
      <c r="LGO17" s="198"/>
      <c r="LGP17" s="198"/>
      <c r="LGQ17" s="198"/>
      <c r="LGR17" s="198"/>
      <c r="LGS17" s="198"/>
      <c r="LGT17" s="198"/>
      <c r="LGU17" s="198"/>
      <c r="LGV17" s="198"/>
      <c r="LGW17" s="198"/>
      <c r="LGX17" s="198"/>
      <c r="LGY17" s="198"/>
      <c r="LGZ17" s="198"/>
      <c r="LHA17" s="198"/>
      <c r="LHB17" s="198"/>
      <c r="LHC17" s="198"/>
      <c r="LHD17" s="198"/>
      <c r="LHE17" s="198"/>
      <c r="LHF17" s="198"/>
      <c r="LHG17" s="198"/>
      <c r="LHH17" s="198"/>
      <c r="LHI17" s="198"/>
      <c r="LHJ17" s="198"/>
      <c r="LHK17" s="198"/>
      <c r="LHL17" s="198"/>
      <c r="LHM17" s="198"/>
      <c r="LHN17" s="198"/>
      <c r="LHO17" s="198"/>
      <c r="LHP17" s="198"/>
      <c r="LHQ17" s="198"/>
      <c r="LHR17" s="198"/>
      <c r="LHS17" s="198"/>
      <c r="LHT17" s="198"/>
      <c r="LHU17" s="198"/>
      <c r="LHV17" s="198"/>
      <c r="LHW17" s="198"/>
      <c r="LHX17" s="198"/>
      <c r="LHY17" s="198"/>
      <c r="LHZ17" s="198"/>
      <c r="LIA17" s="198"/>
      <c r="LIB17" s="198"/>
      <c r="LIC17" s="198"/>
      <c r="LID17" s="198"/>
      <c r="LIE17" s="198"/>
      <c r="LIF17" s="198"/>
      <c r="LIG17" s="198"/>
      <c r="LIH17" s="198"/>
      <c r="LII17" s="198"/>
      <c r="LIJ17" s="198"/>
      <c r="LIK17" s="198"/>
      <c r="LIL17" s="198"/>
      <c r="LIM17" s="198"/>
      <c r="LIN17" s="198"/>
      <c r="LIO17" s="198"/>
      <c r="LIP17" s="198"/>
      <c r="LIQ17" s="198"/>
      <c r="LIR17" s="198"/>
      <c r="LIS17" s="198"/>
      <c r="LIT17" s="198"/>
      <c r="LIU17" s="198"/>
      <c r="LIV17" s="198"/>
      <c r="LIW17" s="198"/>
      <c r="LIX17" s="198"/>
      <c r="LIY17" s="198"/>
      <c r="LIZ17" s="198"/>
      <c r="LJA17" s="198"/>
      <c r="LJB17" s="198"/>
      <c r="LJC17" s="198"/>
      <c r="LJD17" s="198"/>
      <c r="LJE17" s="198"/>
      <c r="LJF17" s="198"/>
      <c r="LJG17" s="198"/>
      <c r="LJH17" s="198"/>
      <c r="LJI17" s="198"/>
      <c r="LJJ17" s="198"/>
      <c r="LJK17" s="198"/>
      <c r="LJL17" s="198"/>
      <c r="LJM17" s="198"/>
      <c r="LJN17" s="198"/>
      <c r="LJO17" s="198"/>
      <c r="LJP17" s="198"/>
      <c r="LJQ17" s="198"/>
      <c r="LJR17" s="198"/>
      <c r="LJS17" s="198"/>
      <c r="LJT17" s="198"/>
      <c r="LJU17" s="198"/>
      <c r="LJV17" s="198"/>
      <c r="LJW17" s="198"/>
      <c r="LJX17" s="198"/>
      <c r="LJY17" s="198"/>
      <c r="LJZ17" s="198"/>
      <c r="LKA17" s="198"/>
      <c r="LKB17" s="198"/>
      <c r="LKC17" s="198"/>
      <c r="LKD17" s="198"/>
      <c r="LKE17" s="198"/>
      <c r="LKF17" s="198"/>
      <c r="LKG17" s="198"/>
      <c r="LKH17" s="198"/>
      <c r="LKI17" s="198"/>
      <c r="LKJ17" s="198"/>
      <c r="LKK17" s="198"/>
      <c r="LKL17" s="198"/>
      <c r="LKM17" s="198"/>
      <c r="LKN17" s="198"/>
      <c r="LKO17" s="198"/>
      <c r="LKP17" s="198"/>
      <c r="LKQ17" s="198"/>
      <c r="LKR17" s="198"/>
      <c r="LKS17" s="198"/>
      <c r="LKT17" s="198"/>
      <c r="LKU17" s="198"/>
      <c r="LKV17" s="198"/>
      <c r="LKW17" s="198"/>
      <c r="LKX17" s="198"/>
      <c r="LKY17" s="198"/>
      <c r="LKZ17" s="198"/>
      <c r="LLA17" s="198"/>
      <c r="LLB17" s="198"/>
      <c r="LLC17" s="198"/>
      <c r="LLD17" s="198"/>
      <c r="LLE17" s="198"/>
      <c r="LLF17" s="198"/>
      <c r="LLG17" s="198"/>
      <c r="LLH17" s="198"/>
      <c r="LLI17" s="198"/>
      <c r="LLJ17" s="198"/>
      <c r="LLK17" s="198"/>
      <c r="LLL17" s="198"/>
      <c r="LLM17" s="198"/>
      <c r="LLN17" s="198"/>
      <c r="LLO17" s="198"/>
      <c r="LLP17" s="198"/>
      <c r="LLQ17" s="198"/>
      <c r="LLR17" s="198"/>
      <c r="LLS17" s="198"/>
      <c r="LLT17" s="198"/>
      <c r="LLU17" s="198"/>
      <c r="LLV17" s="198"/>
      <c r="LLW17" s="198"/>
      <c r="LLX17" s="198"/>
      <c r="LLY17" s="198"/>
      <c r="LLZ17" s="198"/>
      <c r="LMA17" s="198"/>
      <c r="LMB17" s="198"/>
      <c r="LMC17" s="198"/>
      <c r="LMD17" s="198"/>
      <c r="LME17" s="198"/>
      <c r="LMF17" s="198"/>
      <c r="LMG17" s="198"/>
      <c r="LMH17" s="198"/>
      <c r="LMI17" s="198"/>
      <c r="LMJ17" s="198"/>
      <c r="LMK17" s="198"/>
      <c r="LML17" s="198"/>
      <c r="LMM17" s="198"/>
      <c r="LMN17" s="198"/>
      <c r="LMO17" s="198"/>
      <c r="LMP17" s="198"/>
      <c r="LMQ17" s="198"/>
      <c r="LMR17" s="198"/>
      <c r="LMS17" s="198"/>
      <c r="LMT17" s="198"/>
      <c r="LMU17" s="198"/>
      <c r="LMV17" s="198"/>
      <c r="LMW17" s="198"/>
      <c r="LMX17" s="198"/>
      <c r="LMY17" s="198"/>
      <c r="LMZ17" s="198"/>
      <c r="LNA17" s="198"/>
      <c r="LNB17" s="198"/>
      <c r="LNC17" s="198"/>
      <c r="LND17" s="198"/>
      <c r="LNE17" s="198"/>
      <c r="LNF17" s="198"/>
      <c r="LNG17" s="198"/>
      <c r="LNH17" s="198"/>
      <c r="LNI17" s="198"/>
      <c r="LNJ17" s="198"/>
      <c r="LNK17" s="198"/>
      <c r="LNL17" s="198"/>
      <c r="LNM17" s="198"/>
      <c r="LNN17" s="198"/>
      <c r="LNO17" s="198"/>
      <c r="LNP17" s="198"/>
      <c r="LNQ17" s="198"/>
      <c r="LNR17" s="198"/>
      <c r="LNS17" s="198"/>
      <c r="LNT17" s="198"/>
      <c r="LNU17" s="198"/>
      <c r="LNV17" s="198"/>
      <c r="LNW17" s="198"/>
      <c r="LNX17" s="198"/>
      <c r="LNY17" s="198"/>
      <c r="LNZ17" s="198"/>
      <c r="LOA17" s="198"/>
      <c r="LOB17" s="198"/>
      <c r="LOC17" s="198"/>
      <c r="LOD17" s="198"/>
      <c r="LOE17" s="198"/>
      <c r="LOF17" s="198"/>
      <c r="LOG17" s="198"/>
      <c r="LOH17" s="198"/>
      <c r="LOI17" s="198"/>
      <c r="LOJ17" s="198"/>
      <c r="LOK17" s="198"/>
      <c r="LOL17" s="198"/>
      <c r="LOM17" s="198"/>
      <c r="LON17" s="198"/>
      <c r="LOO17" s="198"/>
      <c r="LOP17" s="198"/>
      <c r="LOQ17" s="198"/>
      <c r="LOR17" s="198"/>
      <c r="LOS17" s="198"/>
      <c r="LOT17" s="198"/>
      <c r="LOU17" s="198"/>
      <c r="LOV17" s="198"/>
      <c r="LOW17" s="198"/>
      <c r="LOX17" s="198"/>
      <c r="LOY17" s="198"/>
      <c r="LOZ17" s="198"/>
      <c r="LPA17" s="198"/>
      <c r="LPB17" s="198"/>
      <c r="LPC17" s="198"/>
      <c r="LPD17" s="198"/>
      <c r="LPE17" s="198"/>
      <c r="LPF17" s="198"/>
      <c r="LPG17" s="198"/>
      <c r="LPH17" s="198"/>
      <c r="LPI17" s="198"/>
      <c r="LPJ17" s="198"/>
      <c r="LPK17" s="198"/>
      <c r="LPL17" s="198"/>
      <c r="LPM17" s="198"/>
      <c r="LPN17" s="198"/>
      <c r="LPO17" s="198"/>
      <c r="LPP17" s="198"/>
      <c r="LPQ17" s="198"/>
      <c r="LPR17" s="198"/>
      <c r="LPS17" s="198"/>
      <c r="LPT17" s="198"/>
      <c r="LPU17" s="198"/>
      <c r="LPV17" s="198"/>
      <c r="LPW17" s="198"/>
      <c r="LPX17" s="198"/>
      <c r="LPY17" s="198"/>
      <c r="LPZ17" s="198"/>
      <c r="LQA17" s="198"/>
      <c r="LQB17" s="198"/>
      <c r="LQC17" s="198"/>
      <c r="LQD17" s="198"/>
      <c r="LQE17" s="198"/>
      <c r="LQF17" s="198"/>
      <c r="LQG17" s="198"/>
      <c r="LQH17" s="198"/>
      <c r="LQI17" s="198"/>
      <c r="LQJ17" s="198"/>
      <c r="LQK17" s="198"/>
      <c r="LQL17" s="198"/>
      <c r="LQM17" s="198"/>
      <c r="LQN17" s="198"/>
      <c r="LQO17" s="198"/>
      <c r="LQP17" s="198"/>
      <c r="LQQ17" s="198"/>
      <c r="LQR17" s="198"/>
      <c r="LQS17" s="198"/>
      <c r="LQT17" s="198"/>
      <c r="LQU17" s="198"/>
      <c r="LQV17" s="198"/>
      <c r="LQW17" s="198"/>
      <c r="LQX17" s="198"/>
      <c r="LQY17" s="198"/>
      <c r="LQZ17" s="198"/>
      <c r="LRA17" s="198"/>
      <c r="LRB17" s="198"/>
      <c r="LRC17" s="198"/>
      <c r="LRD17" s="198"/>
      <c r="LRE17" s="198"/>
      <c r="LRF17" s="198"/>
      <c r="LRG17" s="198"/>
      <c r="LRH17" s="198"/>
      <c r="LRI17" s="198"/>
      <c r="LRJ17" s="198"/>
      <c r="LRK17" s="198"/>
      <c r="LRL17" s="198"/>
      <c r="LRM17" s="198"/>
      <c r="LRN17" s="198"/>
      <c r="LRO17" s="198"/>
      <c r="LRP17" s="198"/>
      <c r="LRQ17" s="198"/>
      <c r="LRR17" s="198"/>
      <c r="LRS17" s="198"/>
      <c r="LRT17" s="198"/>
      <c r="LRU17" s="198"/>
      <c r="LRV17" s="198"/>
      <c r="LRW17" s="198"/>
      <c r="LRX17" s="198"/>
      <c r="LRY17" s="198"/>
      <c r="LRZ17" s="198"/>
      <c r="LSA17" s="198"/>
      <c r="LSB17" s="198"/>
      <c r="LSC17" s="198"/>
      <c r="LSD17" s="198"/>
      <c r="LSE17" s="198"/>
      <c r="LSF17" s="198"/>
      <c r="LSG17" s="198"/>
      <c r="LSH17" s="198"/>
      <c r="LSI17" s="198"/>
      <c r="LSJ17" s="198"/>
      <c r="LSK17" s="198"/>
      <c r="LSL17" s="198"/>
      <c r="LSM17" s="198"/>
      <c r="LSN17" s="198"/>
      <c r="LSO17" s="198"/>
      <c r="LSP17" s="198"/>
      <c r="LSQ17" s="198"/>
      <c r="LSR17" s="198"/>
      <c r="LSS17" s="198"/>
      <c r="LST17" s="198"/>
      <c r="LSU17" s="198"/>
      <c r="LSV17" s="198"/>
      <c r="LSW17" s="198"/>
      <c r="LSX17" s="198"/>
      <c r="LSY17" s="198"/>
      <c r="LSZ17" s="198"/>
      <c r="LTA17" s="198"/>
      <c r="LTB17" s="198"/>
      <c r="LTC17" s="198"/>
      <c r="LTD17" s="198"/>
      <c r="LTE17" s="198"/>
      <c r="LTF17" s="198"/>
      <c r="LTG17" s="198"/>
      <c r="LTH17" s="198"/>
      <c r="LTI17" s="198"/>
      <c r="LTJ17" s="198"/>
      <c r="LTK17" s="198"/>
      <c r="LTL17" s="198"/>
      <c r="LTM17" s="198"/>
      <c r="LTN17" s="198"/>
      <c r="LTO17" s="198"/>
      <c r="LTP17" s="198"/>
      <c r="LTQ17" s="198"/>
      <c r="LTR17" s="198"/>
      <c r="LTS17" s="198"/>
      <c r="LTT17" s="198"/>
      <c r="LTU17" s="198"/>
      <c r="LTV17" s="198"/>
      <c r="LTW17" s="198"/>
      <c r="LTX17" s="198"/>
      <c r="LTY17" s="198"/>
      <c r="LTZ17" s="198"/>
      <c r="LUA17" s="198"/>
      <c r="LUB17" s="198"/>
      <c r="LUC17" s="198"/>
      <c r="LUD17" s="198"/>
      <c r="LUE17" s="198"/>
      <c r="LUF17" s="198"/>
      <c r="LUG17" s="198"/>
      <c r="LUH17" s="198"/>
      <c r="LUI17" s="198"/>
      <c r="LUJ17" s="198"/>
      <c r="LUK17" s="198"/>
      <c r="LUL17" s="198"/>
      <c r="LUM17" s="198"/>
      <c r="LUN17" s="198"/>
      <c r="LUO17" s="198"/>
      <c r="LUP17" s="198"/>
      <c r="LUQ17" s="198"/>
      <c r="LUR17" s="198"/>
      <c r="LUS17" s="198"/>
      <c r="LUT17" s="198"/>
      <c r="LUU17" s="198"/>
      <c r="LUV17" s="198"/>
      <c r="LUW17" s="198"/>
      <c r="LUX17" s="198"/>
      <c r="LUY17" s="198"/>
      <c r="LUZ17" s="198"/>
      <c r="LVA17" s="198"/>
      <c r="LVB17" s="198"/>
      <c r="LVC17" s="198"/>
      <c r="LVD17" s="198"/>
      <c r="LVE17" s="198"/>
      <c r="LVF17" s="198"/>
      <c r="LVG17" s="198"/>
      <c r="LVH17" s="198"/>
      <c r="LVI17" s="198"/>
      <c r="LVJ17" s="198"/>
      <c r="LVK17" s="198"/>
      <c r="LVL17" s="198"/>
      <c r="LVM17" s="198"/>
      <c r="LVN17" s="198"/>
      <c r="LVO17" s="198"/>
      <c r="LVP17" s="198"/>
      <c r="LVQ17" s="198"/>
      <c r="LVR17" s="198"/>
      <c r="LVS17" s="198"/>
      <c r="LVT17" s="198"/>
      <c r="LVU17" s="198"/>
      <c r="LVV17" s="198"/>
      <c r="LVW17" s="198"/>
      <c r="LVX17" s="198"/>
      <c r="LVY17" s="198"/>
      <c r="LVZ17" s="198"/>
      <c r="LWA17" s="198"/>
      <c r="LWB17" s="198"/>
      <c r="LWC17" s="198"/>
      <c r="LWD17" s="198"/>
      <c r="LWE17" s="198"/>
      <c r="LWF17" s="198"/>
      <c r="LWG17" s="198"/>
      <c r="LWH17" s="198"/>
      <c r="LWI17" s="198"/>
      <c r="LWJ17" s="198"/>
      <c r="LWK17" s="198"/>
      <c r="LWL17" s="198"/>
      <c r="LWM17" s="198"/>
      <c r="LWN17" s="198"/>
      <c r="LWO17" s="198"/>
      <c r="LWP17" s="198"/>
      <c r="LWQ17" s="198"/>
      <c r="LWR17" s="198"/>
      <c r="LWS17" s="198"/>
      <c r="LWT17" s="198"/>
      <c r="LWU17" s="198"/>
      <c r="LWV17" s="198"/>
      <c r="LWW17" s="198"/>
      <c r="LWX17" s="198"/>
      <c r="LWY17" s="198"/>
      <c r="LWZ17" s="198"/>
      <c r="LXA17" s="198"/>
      <c r="LXB17" s="198"/>
      <c r="LXC17" s="198"/>
      <c r="LXD17" s="198"/>
      <c r="LXE17" s="198"/>
      <c r="LXF17" s="198"/>
      <c r="LXG17" s="198"/>
      <c r="LXH17" s="198"/>
      <c r="LXI17" s="198"/>
      <c r="LXJ17" s="198"/>
      <c r="LXK17" s="198"/>
      <c r="LXL17" s="198"/>
      <c r="LXM17" s="198"/>
      <c r="LXN17" s="198"/>
      <c r="LXO17" s="198"/>
      <c r="LXP17" s="198"/>
      <c r="LXQ17" s="198"/>
      <c r="LXR17" s="198"/>
      <c r="LXS17" s="198"/>
      <c r="LXT17" s="198"/>
      <c r="LXU17" s="198"/>
      <c r="LXV17" s="198"/>
      <c r="LXW17" s="198"/>
      <c r="LXX17" s="198"/>
      <c r="LXY17" s="198"/>
      <c r="LXZ17" s="198"/>
      <c r="LYA17" s="198"/>
      <c r="LYB17" s="198"/>
      <c r="LYC17" s="198"/>
      <c r="LYD17" s="198"/>
      <c r="LYE17" s="198"/>
      <c r="LYF17" s="198"/>
      <c r="LYG17" s="198"/>
      <c r="LYH17" s="198"/>
      <c r="LYI17" s="198"/>
      <c r="LYJ17" s="198"/>
      <c r="LYK17" s="198"/>
      <c r="LYL17" s="198"/>
      <c r="LYM17" s="198"/>
      <c r="LYN17" s="198"/>
      <c r="LYO17" s="198"/>
      <c r="LYP17" s="198"/>
      <c r="LYQ17" s="198"/>
      <c r="LYR17" s="198"/>
      <c r="LYS17" s="198"/>
      <c r="LYT17" s="198"/>
      <c r="LYU17" s="198"/>
      <c r="LYV17" s="198"/>
      <c r="LYW17" s="198"/>
      <c r="LYX17" s="198"/>
      <c r="LYY17" s="198"/>
      <c r="LYZ17" s="198"/>
      <c r="LZA17" s="198"/>
      <c r="LZB17" s="198"/>
      <c r="LZC17" s="198"/>
      <c r="LZD17" s="198"/>
      <c r="LZE17" s="198"/>
      <c r="LZF17" s="198"/>
      <c r="LZG17" s="198"/>
      <c r="LZH17" s="198"/>
      <c r="LZI17" s="198"/>
      <c r="LZJ17" s="198"/>
      <c r="LZK17" s="198"/>
      <c r="LZL17" s="198"/>
      <c r="LZM17" s="198"/>
      <c r="LZN17" s="198"/>
      <c r="LZO17" s="198"/>
      <c r="LZP17" s="198"/>
      <c r="LZQ17" s="198"/>
      <c r="LZR17" s="198"/>
      <c r="LZS17" s="198"/>
      <c r="LZT17" s="198"/>
      <c r="LZU17" s="198"/>
      <c r="LZV17" s="198"/>
      <c r="LZW17" s="198"/>
      <c r="LZX17" s="198"/>
      <c r="LZY17" s="198"/>
      <c r="LZZ17" s="198"/>
      <c r="MAA17" s="198"/>
      <c r="MAB17" s="198"/>
      <c r="MAC17" s="198"/>
      <c r="MAD17" s="198"/>
      <c r="MAE17" s="198"/>
      <c r="MAF17" s="198"/>
      <c r="MAG17" s="198"/>
      <c r="MAH17" s="198"/>
      <c r="MAI17" s="198"/>
      <c r="MAJ17" s="198"/>
      <c r="MAK17" s="198"/>
      <c r="MAL17" s="198"/>
      <c r="MAM17" s="198"/>
      <c r="MAN17" s="198"/>
      <c r="MAO17" s="198"/>
      <c r="MAP17" s="198"/>
      <c r="MAQ17" s="198"/>
      <c r="MAR17" s="198"/>
      <c r="MAS17" s="198"/>
      <c r="MAT17" s="198"/>
      <c r="MAU17" s="198"/>
      <c r="MAV17" s="198"/>
      <c r="MAW17" s="198"/>
      <c r="MAX17" s="198"/>
      <c r="MAY17" s="198"/>
      <c r="MAZ17" s="198"/>
      <c r="MBA17" s="198"/>
      <c r="MBB17" s="198"/>
      <c r="MBC17" s="198"/>
      <c r="MBD17" s="198"/>
      <c r="MBE17" s="198"/>
      <c r="MBF17" s="198"/>
      <c r="MBG17" s="198"/>
      <c r="MBH17" s="198"/>
      <c r="MBI17" s="198"/>
      <c r="MBJ17" s="198"/>
      <c r="MBK17" s="198"/>
      <c r="MBL17" s="198"/>
      <c r="MBM17" s="198"/>
      <c r="MBN17" s="198"/>
      <c r="MBO17" s="198"/>
      <c r="MBP17" s="198"/>
      <c r="MBQ17" s="198"/>
      <c r="MBR17" s="198"/>
      <c r="MBS17" s="198"/>
      <c r="MBT17" s="198"/>
      <c r="MBU17" s="198"/>
      <c r="MBV17" s="198"/>
      <c r="MBW17" s="198"/>
      <c r="MBX17" s="198"/>
      <c r="MBY17" s="198"/>
      <c r="MBZ17" s="198"/>
      <c r="MCA17" s="198"/>
      <c r="MCB17" s="198"/>
      <c r="MCC17" s="198"/>
      <c r="MCD17" s="198"/>
      <c r="MCE17" s="198"/>
      <c r="MCF17" s="198"/>
      <c r="MCG17" s="198"/>
      <c r="MCH17" s="198"/>
      <c r="MCI17" s="198"/>
      <c r="MCJ17" s="198"/>
      <c r="MCK17" s="198"/>
      <c r="MCL17" s="198"/>
      <c r="MCM17" s="198"/>
      <c r="MCN17" s="198"/>
      <c r="MCO17" s="198"/>
      <c r="MCP17" s="198"/>
      <c r="MCQ17" s="198"/>
      <c r="MCR17" s="198"/>
      <c r="MCS17" s="198"/>
      <c r="MCT17" s="198"/>
      <c r="MCU17" s="198"/>
      <c r="MCV17" s="198"/>
      <c r="MCW17" s="198"/>
      <c r="MCX17" s="198"/>
      <c r="MCY17" s="198"/>
      <c r="MCZ17" s="198"/>
      <c r="MDA17" s="198"/>
      <c r="MDB17" s="198"/>
      <c r="MDC17" s="198"/>
      <c r="MDD17" s="198"/>
      <c r="MDE17" s="198"/>
      <c r="MDF17" s="198"/>
      <c r="MDG17" s="198"/>
      <c r="MDH17" s="198"/>
      <c r="MDI17" s="198"/>
      <c r="MDJ17" s="198"/>
      <c r="MDK17" s="198"/>
      <c r="MDL17" s="198"/>
      <c r="MDM17" s="198"/>
      <c r="MDN17" s="198"/>
      <c r="MDO17" s="198"/>
      <c r="MDP17" s="198"/>
      <c r="MDQ17" s="198"/>
      <c r="MDR17" s="198"/>
      <c r="MDS17" s="198"/>
      <c r="MDT17" s="198"/>
      <c r="MDU17" s="198"/>
      <c r="MDV17" s="198"/>
      <c r="MDW17" s="198"/>
      <c r="MDX17" s="198"/>
      <c r="MDY17" s="198"/>
      <c r="MDZ17" s="198"/>
      <c r="MEA17" s="198"/>
      <c r="MEB17" s="198"/>
      <c r="MEC17" s="198"/>
      <c r="MED17" s="198"/>
      <c r="MEE17" s="198"/>
      <c r="MEF17" s="198"/>
      <c r="MEG17" s="198"/>
      <c r="MEH17" s="198"/>
      <c r="MEI17" s="198"/>
      <c r="MEJ17" s="198"/>
      <c r="MEK17" s="198"/>
      <c r="MEL17" s="198"/>
      <c r="MEM17" s="198"/>
      <c r="MEN17" s="198"/>
      <c r="MEO17" s="198"/>
      <c r="MEP17" s="198"/>
      <c r="MEQ17" s="198"/>
      <c r="MER17" s="198"/>
      <c r="MES17" s="198"/>
      <c r="MET17" s="198"/>
      <c r="MEU17" s="198"/>
      <c r="MEV17" s="198"/>
      <c r="MEW17" s="198"/>
      <c r="MEX17" s="198"/>
      <c r="MEY17" s="198"/>
      <c r="MEZ17" s="198"/>
      <c r="MFA17" s="198"/>
      <c r="MFB17" s="198"/>
      <c r="MFC17" s="198"/>
      <c r="MFD17" s="198"/>
      <c r="MFE17" s="198"/>
      <c r="MFF17" s="198"/>
      <c r="MFG17" s="198"/>
      <c r="MFH17" s="198"/>
      <c r="MFI17" s="198"/>
      <c r="MFJ17" s="198"/>
      <c r="MFK17" s="198"/>
      <c r="MFL17" s="198"/>
      <c r="MFM17" s="198"/>
      <c r="MFN17" s="198"/>
      <c r="MFO17" s="198"/>
      <c r="MFP17" s="198"/>
      <c r="MFQ17" s="198"/>
      <c r="MFR17" s="198"/>
      <c r="MFS17" s="198"/>
      <c r="MFT17" s="198"/>
      <c r="MFU17" s="198"/>
      <c r="MFV17" s="198"/>
      <c r="MFW17" s="198"/>
      <c r="MFX17" s="198"/>
      <c r="MFY17" s="198"/>
      <c r="MFZ17" s="198"/>
      <c r="MGA17" s="198"/>
      <c r="MGB17" s="198"/>
      <c r="MGC17" s="198"/>
      <c r="MGD17" s="198"/>
      <c r="MGE17" s="198"/>
      <c r="MGF17" s="198"/>
      <c r="MGG17" s="198"/>
      <c r="MGH17" s="198"/>
      <c r="MGI17" s="198"/>
      <c r="MGJ17" s="198"/>
      <c r="MGK17" s="198"/>
      <c r="MGL17" s="198"/>
      <c r="MGM17" s="198"/>
      <c r="MGN17" s="198"/>
      <c r="MGO17" s="198"/>
      <c r="MGP17" s="198"/>
      <c r="MGQ17" s="198"/>
      <c r="MGR17" s="198"/>
      <c r="MGS17" s="198"/>
      <c r="MGT17" s="198"/>
      <c r="MGU17" s="198"/>
      <c r="MGV17" s="198"/>
      <c r="MGW17" s="198"/>
      <c r="MGX17" s="198"/>
      <c r="MGY17" s="198"/>
      <c r="MGZ17" s="198"/>
      <c r="MHA17" s="198"/>
      <c r="MHB17" s="198"/>
      <c r="MHC17" s="198"/>
      <c r="MHD17" s="198"/>
      <c r="MHE17" s="198"/>
      <c r="MHF17" s="198"/>
      <c r="MHG17" s="198"/>
      <c r="MHH17" s="198"/>
      <c r="MHI17" s="198"/>
      <c r="MHJ17" s="198"/>
      <c r="MHK17" s="198"/>
      <c r="MHL17" s="198"/>
      <c r="MHM17" s="198"/>
      <c r="MHN17" s="198"/>
      <c r="MHO17" s="198"/>
      <c r="MHP17" s="198"/>
      <c r="MHQ17" s="198"/>
      <c r="MHR17" s="198"/>
      <c r="MHS17" s="198"/>
      <c r="MHT17" s="198"/>
      <c r="MHU17" s="198"/>
      <c r="MHV17" s="198"/>
      <c r="MHW17" s="198"/>
      <c r="MHX17" s="198"/>
      <c r="MHY17" s="198"/>
      <c r="MHZ17" s="198"/>
      <c r="MIA17" s="198"/>
      <c r="MIB17" s="198"/>
      <c r="MIC17" s="198"/>
      <c r="MID17" s="198"/>
      <c r="MIE17" s="198"/>
      <c r="MIF17" s="198"/>
      <c r="MIG17" s="198"/>
      <c r="MIH17" s="198"/>
      <c r="MII17" s="198"/>
      <c r="MIJ17" s="198"/>
      <c r="MIK17" s="198"/>
      <c r="MIL17" s="198"/>
      <c r="MIM17" s="198"/>
      <c r="MIN17" s="198"/>
      <c r="MIO17" s="198"/>
      <c r="MIP17" s="198"/>
      <c r="MIQ17" s="198"/>
      <c r="MIR17" s="198"/>
      <c r="MIS17" s="198"/>
      <c r="MIT17" s="198"/>
      <c r="MIU17" s="198"/>
      <c r="MIV17" s="198"/>
      <c r="MIW17" s="198"/>
      <c r="MIX17" s="198"/>
      <c r="MIY17" s="198"/>
      <c r="MIZ17" s="198"/>
      <c r="MJA17" s="198"/>
      <c r="MJB17" s="198"/>
      <c r="MJC17" s="198"/>
      <c r="MJD17" s="198"/>
      <c r="MJE17" s="198"/>
      <c r="MJF17" s="198"/>
      <c r="MJG17" s="198"/>
      <c r="MJH17" s="198"/>
      <c r="MJI17" s="198"/>
      <c r="MJJ17" s="198"/>
      <c r="MJK17" s="198"/>
      <c r="MJL17" s="198"/>
      <c r="MJM17" s="198"/>
      <c r="MJN17" s="198"/>
      <c r="MJO17" s="198"/>
      <c r="MJP17" s="198"/>
      <c r="MJQ17" s="198"/>
      <c r="MJR17" s="198"/>
      <c r="MJS17" s="198"/>
      <c r="MJT17" s="198"/>
      <c r="MJU17" s="198"/>
      <c r="MJV17" s="198"/>
      <c r="MJW17" s="198"/>
      <c r="MJX17" s="198"/>
      <c r="MJY17" s="198"/>
      <c r="MJZ17" s="198"/>
      <c r="MKA17" s="198"/>
      <c r="MKB17" s="198"/>
      <c r="MKC17" s="198"/>
      <c r="MKD17" s="198"/>
      <c r="MKE17" s="198"/>
      <c r="MKF17" s="198"/>
      <c r="MKG17" s="198"/>
      <c r="MKH17" s="198"/>
      <c r="MKI17" s="198"/>
      <c r="MKJ17" s="198"/>
      <c r="MKK17" s="198"/>
      <c r="MKL17" s="198"/>
      <c r="MKM17" s="198"/>
      <c r="MKN17" s="198"/>
      <c r="MKO17" s="198"/>
      <c r="MKP17" s="198"/>
      <c r="MKQ17" s="198"/>
      <c r="MKR17" s="198"/>
      <c r="MKS17" s="198"/>
      <c r="MKT17" s="198"/>
      <c r="MKU17" s="198"/>
      <c r="MKV17" s="198"/>
      <c r="MKW17" s="198"/>
      <c r="MKX17" s="198"/>
      <c r="MKY17" s="198"/>
      <c r="MKZ17" s="198"/>
      <c r="MLA17" s="198"/>
      <c r="MLB17" s="198"/>
      <c r="MLC17" s="198"/>
      <c r="MLD17" s="198"/>
      <c r="MLE17" s="198"/>
      <c r="MLF17" s="198"/>
      <c r="MLG17" s="198"/>
      <c r="MLH17" s="198"/>
      <c r="MLI17" s="198"/>
      <c r="MLJ17" s="198"/>
      <c r="MLK17" s="198"/>
      <c r="MLL17" s="198"/>
      <c r="MLM17" s="198"/>
      <c r="MLN17" s="198"/>
      <c r="MLO17" s="198"/>
      <c r="MLP17" s="198"/>
      <c r="MLQ17" s="198"/>
      <c r="MLR17" s="198"/>
      <c r="MLS17" s="198"/>
      <c r="MLT17" s="198"/>
      <c r="MLU17" s="198"/>
      <c r="MLV17" s="198"/>
      <c r="MLW17" s="198"/>
      <c r="MLX17" s="198"/>
      <c r="MLY17" s="198"/>
      <c r="MLZ17" s="198"/>
      <c r="MMA17" s="198"/>
      <c r="MMB17" s="198"/>
      <c r="MMC17" s="198"/>
      <c r="MMD17" s="198"/>
      <c r="MME17" s="198"/>
      <c r="MMF17" s="198"/>
      <c r="MMG17" s="198"/>
      <c r="MMH17" s="198"/>
      <c r="MMI17" s="198"/>
      <c r="MMJ17" s="198"/>
      <c r="MMK17" s="198"/>
      <c r="MML17" s="198"/>
      <c r="MMM17" s="198"/>
      <c r="MMN17" s="198"/>
      <c r="MMO17" s="198"/>
      <c r="MMP17" s="198"/>
      <c r="MMQ17" s="198"/>
      <c r="MMR17" s="198"/>
      <c r="MMS17" s="198"/>
      <c r="MMT17" s="198"/>
      <c r="MMU17" s="198"/>
      <c r="MMV17" s="198"/>
      <c r="MMW17" s="198"/>
      <c r="MMX17" s="198"/>
      <c r="MMY17" s="198"/>
      <c r="MMZ17" s="198"/>
      <c r="MNA17" s="198"/>
      <c r="MNB17" s="198"/>
      <c r="MNC17" s="198"/>
      <c r="MND17" s="198"/>
      <c r="MNE17" s="198"/>
      <c r="MNF17" s="198"/>
      <c r="MNG17" s="198"/>
      <c r="MNH17" s="198"/>
      <c r="MNI17" s="198"/>
      <c r="MNJ17" s="198"/>
      <c r="MNK17" s="198"/>
      <c r="MNL17" s="198"/>
      <c r="MNM17" s="198"/>
      <c r="MNN17" s="198"/>
      <c r="MNO17" s="198"/>
      <c r="MNP17" s="198"/>
      <c r="MNQ17" s="198"/>
      <c r="MNR17" s="198"/>
      <c r="MNS17" s="198"/>
      <c r="MNT17" s="198"/>
      <c r="MNU17" s="198"/>
      <c r="MNV17" s="198"/>
      <c r="MNW17" s="198"/>
      <c r="MNX17" s="198"/>
      <c r="MNY17" s="198"/>
      <c r="MNZ17" s="198"/>
      <c r="MOA17" s="198"/>
      <c r="MOB17" s="198"/>
      <c r="MOC17" s="198"/>
      <c r="MOD17" s="198"/>
      <c r="MOE17" s="198"/>
      <c r="MOF17" s="198"/>
      <c r="MOG17" s="198"/>
      <c r="MOH17" s="198"/>
      <c r="MOI17" s="198"/>
      <c r="MOJ17" s="198"/>
      <c r="MOK17" s="198"/>
      <c r="MOL17" s="198"/>
      <c r="MOM17" s="198"/>
      <c r="MON17" s="198"/>
      <c r="MOO17" s="198"/>
      <c r="MOP17" s="198"/>
      <c r="MOQ17" s="198"/>
      <c r="MOR17" s="198"/>
      <c r="MOS17" s="198"/>
      <c r="MOT17" s="198"/>
      <c r="MOU17" s="198"/>
      <c r="MOV17" s="198"/>
      <c r="MOW17" s="198"/>
      <c r="MOX17" s="198"/>
      <c r="MOY17" s="198"/>
      <c r="MOZ17" s="198"/>
      <c r="MPA17" s="198"/>
      <c r="MPB17" s="198"/>
      <c r="MPC17" s="198"/>
      <c r="MPD17" s="198"/>
      <c r="MPE17" s="198"/>
      <c r="MPF17" s="198"/>
      <c r="MPG17" s="198"/>
      <c r="MPH17" s="198"/>
      <c r="MPI17" s="198"/>
      <c r="MPJ17" s="198"/>
      <c r="MPK17" s="198"/>
      <c r="MPL17" s="198"/>
      <c r="MPM17" s="198"/>
      <c r="MPN17" s="198"/>
      <c r="MPO17" s="198"/>
      <c r="MPP17" s="198"/>
      <c r="MPQ17" s="198"/>
      <c r="MPR17" s="198"/>
      <c r="MPS17" s="198"/>
      <c r="MPT17" s="198"/>
      <c r="MPU17" s="198"/>
      <c r="MPV17" s="198"/>
      <c r="MPW17" s="198"/>
      <c r="MPX17" s="198"/>
      <c r="MPY17" s="198"/>
      <c r="MPZ17" s="198"/>
      <c r="MQA17" s="198"/>
      <c r="MQB17" s="198"/>
      <c r="MQC17" s="198"/>
      <c r="MQD17" s="198"/>
      <c r="MQE17" s="198"/>
      <c r="MQF17" s="198"/>
      <c r="MQG17" s="198"/>
      <c r="MQH17" s="198"/>
      <c r="MQI17" s="198"/>
      <c r="MQJ17" s="198"/>
      <c r="MQK17" s="198"/>
      <c r="MQL17" s="198"/>
      <c r="MQM17" s="198"/>
      <c r="MQN17" s="198"/>
      <c r="MQO17" s="198"/>
      <c r="MQP17" s="198"/>
      <c r="MQQ17" s="198"/>
      <c r="MQR17" s="198"/>
      <c r="MQS17" s="198"/>
      <c r="MQT17" s="198"/>
      <c r="MQU17" s="198"/>
      <c r="MQV17" s="198"/>
      <c r="MQW17" s="198"/>
      <c r="MQX17" s="198"/>
      <c r="MQY17" s="198"/>
      <c r="MQZ17" s="198"/>
      <c r="MRA17" s="198"/>
      <c r="MRB17" s="198"/>
      <c r="MRC17" s="198"/>
      <c r="MRD17" s="198"/>
      <c r="MRE17" s="198"/>
      <c r="MRF17" s="198"/>
      <c r="MRG17" s="198"/>
      <c r="MRH17" s="198"/>
      <c r="MRI17" s="198"/>
      <c r="MRJ17" s="198"/>
      <c r="MRK17" s="198"/>
      <c r="MRL17" s="198"/>
      <c r="MRM17" s="198"/>
      <c r="MRN17" s="198"/>
      <c r="MRO17" s="198"/>
      <c r="MRP17" s="198"/>
      <c r="MRQ17" s="198"/>
      <c r="MRR17" s="198"/>
      <c r="MRS17" s="198"/>
      <c r="MRT17" s="198"/>
      <c r="MRU17" s="198"/>
      <c r="MRV17" s="198"/>
      <c r="MRW17" s="198"/>
      <c r="MRX17" s="198"/>
      <c r="MRY17" s="198"/>
      <c r="MRZ17" s="198"/>
      <c r="MSA17" s="198"/>
      <c r="MSB17" s="198"/>
      <c r="MSC17" s="198"/>
      <c r="MSD17" s="198"/>
      <c r="MSE17" s="198"/>
      <c r="MSF17" s="198"/>
      <c r="MSG17" s="198"/>
      <c r="MSH17" s="198"/>
      <c r="MSI17" s="198"/>
      <c r="MSJ17" s="198"/>
      <c r="MSK17" s="198"/>
      <c r="MSL17" s="198"/>
      <c r="MSM17" s="198"/>
      <c r="MSN17" s="198"/>
      <c r="MSO17" s="198"/>
      <c r="MSP17" s="198"/>
      <c r="MSQ17" s="198"/>
      <c r="MSR17" s="198"/>
      <c r="MSS17" s="198"/>
      <c r="MST17" s="198"/>
      <c r="MSU17" s="198"/>
      <c r="MSV17" s="198"/>
      <c r="MSW17" s="198"/>
      <c r="MSX17" s="198"/>
      <c r="MSY17" s="198"/>
      <c r="MSZ17" s="198"/>
      <c r="MTA17" s="198"/>
      <c r="MTB17" s="198"/>
      <c r="MTC17" s="198"/>
      <c r="MTD17" s="198"/>
      <c r="MTE17" s="198"/>
      <c r="MTF17" s="198"/>
      <c r="MTG17" s="198"/>
      <c r="MTH17" s="198"/>
      <c r="MTI17" s="198"/>
      <c r="MTJ17" s="198"/>
      <c r="MTK17" s="198"/>
      <c r="MTL17" s="198"/>
      <c r="MTM17" s="198"/>
      <c r="MTN17" s="198"/>
      <c r="MTO17" s="198"/>
      <c r="MTP17" s="198"/>
      <c r="MTQ17" s="198"/>
      <c r="MTR17" s="198"/>
      <c r="MTS17" s="198"/>
      <c r="MTT17" s="198"/>
      <c r="MTU17" s="198"/>
      <c r="MTV17" s="198"/>
      <c r="MTW17" s="198"/>
      <c r="MTX17" s="198"/>
      <c r="MTY17" s="198"/>
      <c r="MTZ17" s="198"/>
      <c r="MUA17" s="198"/>
      <c r="MUB17" s="198"/>
      <c r="MUC17" s="198"/>
      <c r="MUD17" s="198"/>
      <c r="MUE17" s="198"/>
      <c r="MUF17" s="198"/>
      <c r="MUG17" s="198"/>
      <c r="MUH17" s="198"/>
      <c r="MUI17" s="198"/>
      <c r="MUJ17" s="198"/>
      <c r="MUK17" s="198"/>
      <c r="MUL17" s="198"/>
      <c r="MUM17" s="198"/>
      <c r="MUN17" s="198"/>
      <c r="MUO17" s="198"/>
      <c r="MUP17" s="198"/>
      <c r="MUQ17" s="198"/>
      <c r="MUR17" s="198"/>
      <c r="MUS17" s="198"/>
      <c r="MUT17" s="198"/>
      <c r="MUU17" s="198"/>
      <c r="MUV17" s="198"/>
      <c r="MUW17" s="198"/>
      <c r="MUX17" s="198"/>
      <c r="MUY17" s="198"/>
      <c r="MUZ17" s="198"/>
      <c r="MVA17" s="198"/>
      <c r="MVB17" s="198"/>
      <c r="MVC17" s="198"/>
      <c r="MVD17" s="198"/>
      <c r="MVE17" s="198"/>
      <c r="MVF17" s="198"/>
      <c r="MVG17" s="198"/>
      <c r="MVH17" s="198"/>
      <c r="MVI17" s="198"/>
      <c r="MVJ17" s="198"/>
      <c r="MVK17" s="198"/>
      <c r="MVL17" s="198"/>
      <c r="MVM17" s="198"/>
      <c r="MVN17" s="198"/>
      <c r="MVO17" s="198"/>
      <c r="MVP17" s="198"/>
      <c r="MVQ17" s="198"/>
      <c r="MVR17" s="198"/>
      <c r="MVS17" s="198"/>
      <c r="MVT17" s="198"/>
      <c r="MVU17" s="198"/>
      <c r="MVV17" s="198"/>
      <c r="MVW17" s="198"/>
      <c r="MVX17" s="198"/>
      <c r="MVY17" s="198"/>
      <c r="MVZ17" s="198"/>
      <c r="MWA17" s="198"/>
      <c r="MWB17" s="198"/>
      <c r="MWC17" s="198"/>
      <c r="MWD17" s="198"/>
      <c r="MWE17" s="198"/>
      <c r="MWF17" s="198"/>
      <c r="MWG17" s="198"/>
      <c r="MWH17" s="198"/>
      <c r="MWI17" s="198"/>
      <c r="MWJ17" s="198"/>
      <c r="MWK17" s="198"/>
      <c r="MWL17" s="198"/>
      <c r="MWM17" s="198"/>
      <c r="MWN17" s="198"/>
      <c r="MWO17" s="198"/>
      <c r="MWP17" s="198"/>
      <c r="MWQ17" s="198"/>
      <c r="MWR17" s="198"/>
      <c r="MWS17" s="198"/>
      <c r="MWT17" s="198"/>
      <c r="MWU17" s="198"/>
      <c r="MWV17" s="198"/>
      <c r="MWW17" s="198"/>
      <c r="MWX17" s="198"/>
      <c r="MWY17" s="198"/>
      <c r="MWZ17" s="198"/>
      <c r="MXA17" s="198"/>
      <c r="MXB17" s="198"/>
      <c r="MXC17" s="198"/>
      <c r="MXD17" s="198"/>
      <c r="MXE17" s="198"/>
      <c r="MXF17" s="198"/>
      <c r="MXG17" s="198"/>
      <c r="MXH17" s="198"/>
      <c r="MXI17" s="198"/>
      <c r="MXJ17" s="198"/>
      <c r="MXK17" s="198"/>
      <c r="MXL17" s="198"/>
      <c r="MXM17" s="198"/>
      <c r="MXN17" s="198"/>
      <c r="MXO17" s="198"/>
      <c r="MXP17" s="198"/>
      <c r="MXQ17" s="198"/>
      <c r="MXR17" s="198"/>
      <c r="MXS17" s="198"/>
      <c r="MXT17" s="198"/>
      <c r="MXU17" s="198"/>
      <c r="MXV17" s="198"/>
      <c r="MXW17" s="198"/>
      <c r="MXX17" s="198"/>
      <c r="MXY17" s="198"/>
      <c r="MXZ17" s="198"/>
      <c r="MYA17" s="198"/>
      <c r="MYB17" s="198"/>
      <c r="MYC17" s="198"/>
      <c r="MYD17" s="198"/>
      <c r="MYE17" s="198"/>
      <c r="MYF17" s="198"/>
      <c r="MYG17" s="198"/>
      <c r="MYH17" s="198"/>
      <c r="MYI17" s="198"/>
      <c r="MYJ17" s="198"/>
      <c r="MYK17" s="198"/>
      <c r="MYL17" s="198"/>
      <c r="MYM17" s="198"/>
      <c r="MYN17" s="198"/>
      <c r="MYO17" s="198"/>
      <c r="MYP17" s="198"/>
      <c r="MYQ17" s="198"/>
      <c r="MYR17" s="198"/>
      <c r="MYS17" s="198"/>
      <c r="MYT17" s="198"/>
      <c r="MYU17" s="198"/>
      <c r="MYV17" s="198"/>
      <c r="MYW17" s="198"/>
      <c r="MYX17" s="198"/>
      <c r="MYY17" s="198"/>
      <c r="MYZ17" s="198"/>
      <c r="MZA17" s="198"/>
      <c r="MZB17" s="198"/>
      <c r="MZC17" s="198"/>
      <c r="MZD17" s="198"/>
      <c r="MZE17" s="198"/>
      <c r="MZF17" s="198"/>
      <c r="MZG17" s="198"/>
      <c r="MZH17" s="198"/>
      <c r="MZI17" s="198"/>
      <c r="MZJ17" s="198"/>
      <c r="MZK17" s="198"/>
      <c r="MZL17" s="198"/>
      <c r="MZM17" s="198"/>
      <c r="MZN17" s="198"/>
      <c r="MZO17" s="198"/>
      <c r="MZP17" s="198"/>
      <c r="MZQ17" s="198"/>
      <c r="MZR17" s="198"/>
      <c r="MZS17" s="198"/>
      <c r="MZT17" s="198"/>
      <c r="MZU17" s="198"/>
      <c r="MZV17" s="198"/>
      <c r="MZW17" s="198"/>
      <c r="MZX17" s="198"/>
      <c r="MZY17" s="198"/>
      <c r="MZZ17" s="198"/>
      <c r="NAA17" s="198"/>
      <c r="NAB17" s="198"/>
      <c r="NAC17" s="198"/>
      <c r="NAD17" s="198"/>
      <c r="NAE17" s="198"/>
      <c r="NAF17" s="198"/>
      <c r="NAG17" s="198"/>
      <c r="NAH17" s="198"/>
      <c r="NAI17" s="198"/>
      <c r="NAJ17" s="198"/>
      <c r="NAK17" s="198"/>
      <c r="NAL17" s="198"/>
      <c r="NAM17" s="198"/>
      <c r="NAN17" s="198"/>
      <c r="NAO17" s="198"/>
      <c r="NAP17" s="198"/>
      <c r="NAQ17" s="198"/>
      <c r="NAR17" s="198"/>
      <c r="NAS17" s="198"/>
      <c r="NAT17" s="198"/>
      <c r="NAU17" s="198"/>
      <c r="NAV17" s="198"/>
      <c r="NAW17" s="198"/>
      <c r="NAX17" s="198"/>
      <c r="NAY17" s="198"/>
      <c r="NAZ17" s="198"/>
      <c r="NBA17" s="198"/>
      <c r="NBB17" s="198"/>
      <c r="NBC17" s="198"/>
      <c r="NBD17" s="198"/>
      <c r="NBE17" s="198"/>
      <c r="NBF17" s="198"/>
      <c r="NBG17" s="198"/>
      <c r="NBH17" s="198"/>
      <c r="NBI17" s="198"/>
      <c r="NBJ17" s="198"/>
      <c r="NBK17" s="198"/>
      <c r="NBL17" s="198"/>
      <c r="NBM17" s="198"/>
      <c r="NBN17" s="198"/>
      <c r="NBO17" s="198"/>
      <c r="NBP17" s="198"/>
      <c r="NBQ17" s="198"/>
      <c r="NBR17" s="198"/>
      <c r="NBS17" s="198"/>
      <c r="NBT17" s="198"/>
      <c r="NBU17" s="198"/>
      <c r="NBV17" s="198"/>
      <c r="NBW17" s="198"/>
      <c r="NBX17" s="198"/>
      <c r="NBY17" s="198"/>
      <c r="NBZ17" s="198"/>
      <c r="NCA17" s="198"/>
      <c r="NCB17" s="198"/>
      <c r="NCC17" s="198"/>
      <c r="NCD17" s="198"/>
      <c r="NCE17" s="198"/>
      <c r="NCF17" s="198"/>
      <c r="NCG17" s="198"/>
      <c r="NCH17" s="198"/>
      <c r="NCI17" s="198"/>
      <c r="NCJ17" s="198"/>
      <c r="NCK17" s="198"/>
      <c r="NCL17" s="198"/>
      <c r="NCM17" s="198"/>
      <c r="NCN17" s="198"/>
      <c r="NCO17" s="198"/>
      <c r="NCP17" s="198"/>
      <c r="NCQ17" s="198"/>
      <c r="NCR17" s="198"/>
      <c r="NCS17" s="198"/>
      <c r="NCT17" s="198"/>
      <c r="NCU17" s="198"/>
      <c r="NCV17" s="198"/>
      <c r="NCW17" s="198"/>
      <c r="NCX17" s="198"/>
      <c r="NCY17" s="198"/>
      <c r="NCZ17" s="198"/>
      <c r="NDA17" s="198"/>
      <c r="NDB17" s="198"/>
      <c r="NDC17" s="198"/>
      <c r="NDD17" s="198"/>
      <c r="NDE17" s="198"/>
      <c r="NDF17" s="198"/>
      <c r="NDG17" s="198"/>
      <c r="NDH17" s="198"/>
      <c r="NDI17" s="198"/>
      <c r="NDJ17" s="198"/>
      <c r="NDK17" s="198"/>
      <c r="NDL17" s="198"/>
      <c r="NDM17" s="198"/>
      <c r="NDN17" s="198"/>
      <c r="NDO17" s="198"/>
      <c r="NDP17" s="198"/>
      <c r="NDQ17" s="198"/>
      <c r="NDR17" s="198"/>
      <c r="NDS17" s="198"/>
      <c r="NDT17" s="198"/>
      <c r="NDU17" s="198"/>
      <c r="NDV17" s="198"/>
      <c r="NDW17" s="198"/>
      <c r="NDX17" s="198"/>
      <c r="NDY17" s="198"/>
      <c r="NDZ17" s="198"/>
      <c r="NEA17" s="198"/>
      <c r="NEB17" s="198"/>
      <c r="NEC17" s="198"/>
      <c r="NED17" s="198"/>
      <c r="NEE17" s="198"/>
      <c r="NEF17" s="198"/>
      <c r="NEG17" s="198"/>
      <c r="NEH17" s="198"/>
      <c r="NEI17" s="198"/>
      <c r="NEJ17" s="198"/>
      <c r="NEK17" s="198"/>
      <c r="NEL17" s="198"/>
      <c r="NEM17" s="198"/>
      <c r="NEN17" s="198"/>
      <c r="NEO17" s="198"/>
      <c r="NEP17" s="198"/>
      <c r="NEQ17" s="198"/>
      <c r="NER17" s="198"/>
      <c r="NES17" s="198"/>
      <c r="NET17" s="198"/>
      <c r="NEU17" s="198"/>
      <c r="NEV17" s="198"/>
      <c r="NEW17" s="198"/>
      <c r="NEX17" s="198"/>
      <c r="NEY17" s="198"/>
      <c r="NEZ17" s="198"/>
      <c r="NFA17" s="198"/>
      <c r="NFB17" s="198"/>
      <c r="NFC17" s="198"/>
      <c r="NFD17" s="198"/>
      <c r="NFE17" s="198"/>
      <c r="NFF17" s="198"/>
      <c r="NFG17" s="198"/>
      <c r="NFH17" s="198"/>
      <c r="NFI17" s="198"/>
      <c r="NFJ17" s="198"/>
      <c r="NFK17" s="198"/>
      <c r="NFL17" s="198"/>
      <c r="NFM17" s="198"/>
      <c r="NFN17" s="198"/>
      <c r="NFO17" s="198"/>
      <c r="NFP17" s="198"/>
      <c r="NFQ17" s="198"/>
      <c r="NFR17" s="198"/>
      <c r="NFS17" s="198"/>
      <c r="NFT17" s="198"/>
      <c r="NFU17" s="198"/>
      <c r="NFV17" s="198"/>
      <c r="NFW17" s="198"/>
      <c r="NFX17" s="198"/>
      <c r="NFY17" s="198"/>
      <c r="NFZ17" s="198"/>
      <c r="NGA17" s="198"/>
      <c r="NGB17" s="198"/>
      <c r="NGC17" s="198"/>
      <c r="NGD17" s="198"/>
      <c r="NGE17" s="198"/>
      <c r="NGF17" s="198"/>
      <c r="NGG17" s="198"/>
      <c r="NGH17" s="198"/>
      <c r="NGI17" s="198"/>
      <c r="NGJ17" s="198"/>
      <c r="NGK17" s="198"/>
      <c r="NGL17" s="198"/>
      <c r="NGM17" s="198"/>
      <c r="NGN17" s="198"/>
      <c r="NGO17" s="198"/>
      <c r="NGP17" s="198"/>
      <c r="NGQ17" s="198"/>
      <c r="NGR17" s="198"/>
      <c r="NGS17" s="198"/>
      <c r="NGT17" s="198"/>
      <c r="NGU17" s="198"/>
      <c r="NGV17" s="198"/>
      <c r="NGW17" s="198"/>
      <c r="NGX17" s="198"/>
      <c r="NGY17" s="198"/>
      <c r="NGZ17" s="198"/>
      <c r="NHA17" s="198"/>
      <c r="NHB17" s="198"/>
      <c r="NHC17" s="198"/>
      <c r="NHD17" s="198"/>
      <c r="NHE17" s="198"/>
      <c r="NHF17" s="198"/>
      <c r="NHG17" s="198"/>
      <c r="NHH17" s="198"/>
      <c r="NHI17" s="198"/>
      <c r="NHJ17" s="198"/>
      <c r="NHK17" s="198"/>
      <c r="NHL17" s="198"/>
      <c r="NHM17" s="198"/>
      <c r="NHN17" s="198"/>
      <c r="NHO17" s="198"/>
      <c r="NHP17" s="198"/>
      <c r="NHQ17" s="198"/>
      <c r="NHR17" s="198"/>
      <c r="NHS17" s="198"/>
      <c r="NHT17" s="198"/>
      <c r="NHU17" s="198"/>
      <c r="NHV17" s="198"/>
      <c r="NHW17" s="198"/>
      <c r="NHX17" s="198"/>
      <c r="NHY17" s="198"/>
      <c r="NHZ17" s="198"/>
      <c r="NIA17" s="198"/>
      <c r="NIB17" s="198"/>
      <c r="NIC17" s="198"/>
      <c r="NID17" s="198"/>
      <c r="NIE17" s="198"/>
      <c r="NIF17" s="198"/>
      <c r="NIG17" s="198"/>
      <c r="NIH17" s="198"/>
      <c r="NII17" s="198"/>
      <c r="NIJ17" s="198"/>
      <c r="NIK17" s="198"/>
      <c r="NIL17" s="198"/>
      <c r="NIM17" s="198"/>
      <c r="NIN17" s="198"/>
      <c r="NIO17" s="198"/>
      <c r="NIP17" s="198"/>
      <c r="NIQ17" s="198"/>
      <c r="NIR17" s="198"/>
      <c r="NIS17" s="198"/>
      <c r="NIT17" s="198"/>
      <c r="NIU17" s="198"/>
      <c r="NIV17" s="198"/>
      <c r="NIW17" s="198"/>
      <c r="NIX17" s="198"/>
      <c r="NIY17" s="198"/>
      <c r="NIZ17" s="198"/>
      <c r="NJA17" s="198"/>
      <c r="NJB17" s="198"/>
      <c r="NJC17" s="198"/>
      <c r="NJD17" s="198"/>
      <c r="NJE17" s="198"/>
      <c r="NJF17" s="198"/>
      <c r="NJG17" s="198"/>
      <c r="NJH17" s="198"/>
      <c r="NJI17" s="198"/>
      <c r="NJJ17" s="198"/>
      <c r="NJK17" s="198"/>
      <c r="NJL17" s="198"/>
      <c r="NJM17" s="198"/>
      <c r="NJN17" s="198"/>
      <c r="NJO17" s="198"/>
      <c r="NJP17" s="198"/>
      <c r="NJQ17" s="198"/>
      <c r="NJR17" s="198"/>
      <c r="NJS17" s="198"/>
      <c r="NJT17" s="198"/>
      <c r="NJU17" s="198"/>
      <c r="NJV17" s="198"/>
      <c r="NJW17" s="198"/>
      <c r="NJX17" s="198"/>
      <c r="NJY17" s="198"/>
      <c r="NJZ17" s="198"/>
      <c r="NKA17" s="198"/>
      <c r="NKB17" s="198"/>
      <c r="NKC17" s="198"/>
      <c r="NKD17" s="198"/>
      <c r="NKE17" s="198"/>
      <c r="NKF17" s="198"/>
      <c r="NKG17" s="198"/>
      <c r="NKH17" s="198"/>
      <c r="NKI17" s="198"/>
      <c r="NKJ17" s="198"/>
      <c r="NKK17" s="198"/>
      <c r="NKL17" s="198"/>
      <c r="NKM17" s="198"/>
      <c r="NKN17" s="198"/>
      <c r="NKO17" s="198"/>
      <c r="NKP17" s="198"/>
      <c r="NKQ17" s="198"/>
      <c r="NKR17" s="198"/>
      <c r="NKS17" s="198"/>
      <c r="NKT17" s="198"/>
      <c r="NKU17" s="198"/>
      <c r="NKV17" s="198"/>
      <c r="NKW17" s="198"/>
      <c r="NKX17" s="198"/>
      <c r="NKY17" s="198"/>
      <c r="NKZ17" s="198"/>
      <c r="NLA17" s="198"/>
      <c r="NLB17" s="198"/>
      <c r="NLC17" s="198"/>
      <c r="NLD17" s="198"/>
      <c r="NLE17" s="198"/>
      <c r="NLF17" s="198"/>
      <c r="NLG17" s="198"/>
      <c r="NLH17" s="198"/>
      <c r="NLI17" s="198"/>
      <c r="NLJ17" s="198"/>
      <c r="NLK17" s="198"/>
      <c r="NLL17" s="198"/>
      <c r="NLM17" s="198"/>
      <c r="NLN17" s="198"/>
      <c r="NLO17" s="198"/>
      <c r="NLP17" s="198"/>
      <c r="NLQ17" s="198"/>
      <c r="NLR17" s="198"/>
      <c r="NLS17" s="198"/>
      <c r="NLT17" s="198"/>
      <c r="NLU17" s="198"/>
      <c r="NLV17" s="198"/>
      <c r="NLW17" s="198"/>
      <c r="NLX17" s="198"/>
      <c r="NLY17" s="198"/>
      <c r="NLZ17" s="198"/>
      <c r="NMA17" s="198"/>
      <c r="NMB17" s="198"/>
      <c r="NMC17" s="198"/>
      <c r="NMD17" s="198"/>
      <c r="NME17" s="198"/>
      <c r="NMF17" s="198"/>
      <c r="NMG17" s="198"/>
      <c r="NMH17" s="198"/>
      <c r="NMI17" s="198"/>
      <c r="NMJ17" s="198"/>
      <c r="NMK17" s="198"/>
      <c r="NML17" s="198"/>
      <c r="NMM17" s="198"/>
      <c r="NMN17" s="198"/>
      <c r="NMO17" s="198"/>
      <c r="NMP17" s="198"/>
      <c r="NMQ17" s="198"/>
      <c r="NMR17" s="198"/>
      <c r="NMS17" s="198"/>
      <c r="NMT17" s="198"/>
      <c r="NMU17" s="198"/>
      <c r="NMV17" s="198"/>
      <c r="NMW17" s="198"/>
      <c r="NMX17" s="198"/>
      <c r="NMY17" s="198"/>
      <c r="NMZ17" s="198"/>
      <c r="NNA17" s="198"/>
      <c r="NNB17" s="198"/>
      <c r="NNC17" s="198"/>
      <c r="NND17" s="198"/>
      <c r="NNE17" s="198"/>
      <c r="NNF17" s="198"/>
      <c r="NNG17" s="198"/>
      <c r="NNH17" s="198"/>
      <c r="NNI17" s="198"/>
      <c r="NNJ17" s="198"/>
      <c r="NNK17" s="198"/>
      <c r="NNL17" s="198"/>
      <c r="NNM17" s="198"/>
      <c r="NNN17" s="198"/>
      <c r="NNO17" s="198"/>
      <c r="NNP17" s="198"/>
      <c r="NNQ17" s="198"/>
      <c r="NNR17" s="198"/>
      <c r="NNS17" s="198"/>
      <c r="NNT17" s="198"/>
      <c r="NNU17" s="198"/>
      <c r="NNV17" s="198"/>
      <c r="NNW17" s="198"/>
      <c r="NNX17" s="198"/>
      <c r="NNY17" s="198"/>
      <c r="NNZ17" s="198"/>
      <c r="NOA17" s="198"/>
      <c r="NOB17" s="198"/>
      <c r="NOC17" s="198"/>
      <c r="NOD17" s="198"/>
      <c r="NOE17" s="198"/>
      <c r="NOF17" s="198"/>
      <c r="NOG17" s="198"/>
      <c r="NOH17" s="198"/>
      <c r="NOI17" s="198"/>
      <c r="NOJ17" s="198"/>
      <c r="NOK17" s="198"/>
      <c r="NOL17" s="198"/>
      <c r="NOM17" s="198"/>
      <c r="NON17" s="198"/>
      <c r="NOO17" s="198"/>
      <c r="NOP17" s="198"/>
      <c r="NOQ17" s="198"/>
      <c r="NOR17" s="198"/>
      <c r="NOS17" s="198"/>
      <c r="NOT17" s="198"/>
      <c r="NOU17" s="198"/>
      <c r="NOV17" s="198"/>
      <c r="NOW17" s="198"/>
      <c r="NOX17" s="198"/>
      <c r="NOY17" s="198"/>
      <c r="NOZ17" s="198"/>
      <c r="NPA17" s="198"/>
      <c r="NPB17" s="198"/>
      <c r="NPC17" s="198"/>
      <c r="NPD17" s="198"/>
      <c r="NPE17" s="198"/>
      <c r="NPF17" s="198"/>
      <c r="NPG17" s="198"/>
      <c r="NPH17" s="198"/>
      <c r="NPI17" s="198"/>
      <c r="NPJ17" s="198"/>
      <c r="NPK17" s="198"/>
      <c r="NPL17" s="198"/>
      <c r="NPM17" s="198"/>
      <c r="NPN17" s="198"/>
      <c r="NPO17" s="198"/>
      <c r="NPP17" s="198"/>
      <c r="NPQ17" s="198"/>
      <c r="NPR17" s="198"/>
      <c r="NPS17" s="198"/>
      <c r="NPT17" s="198"/>
      <c r="NPU17" s="198"/>
      <c r="NPV17" s="198"/>
      <c r="NPW17" s="198"/>
      <c r="NPX17" s="198"/>
      <c r="NPY17" s="198"/>
      <c r="NPZ17" s="198"/>
      <c r="NQA17" s="198"/>
      <c r="NQB17" s="198"/>
      <c r="NQC17" s="198"/>
      <c r="NQD17" s="198"/>
      <c r="NQE17" s="198"/>
      <c r="NQF17" s="198"/>
      <c r="NQG17" s="198"/>
      <c r="NQH17" s="198"/>
      <c r="NQI17" s="198"/>
      <c r="NQJ17" s="198"/>
      <c r="NQK17" s="198"/>
      <c r="NQL17" s="198"/>
      <c r="NQM17" s="198"/>
      <c r="NQN17" s="198"/>
      <c r="NQO17" s="198"/>
      <c r="NQP17" s="198"/>
      <c r="NQQ17" s="198"/>
      <c r="NQR17" s="198"/>
      <c r="NQS17" s="198"/>
      <c r="NQT17" s="198"/>
      <c r="NQU17" s="198"/>
      <c r="NQV17" s="198"/>
      <c r="NQW17" s="198"/>
      <c r="NQX17" s="198"/>
      <c r="NQY17" s="198"/>
      <c r="NQZ17" s="198"/>
      <c r="NRA17" s="198"/>
      <c r="NRB17" s="198"/>
      <c r="NRC17" s="198"/>
      <c r="NRD17" s="198"/>
      <c r="NRE17" s="198"/>
      <c r="NRF17" s="198"/>
      <c r="NRG17" s="198"/>
      <c r="NRH17" s="198"/>
      <c r="NRI17" s="198"/>
      <c r="NRJ17" s="198"/>
      <c r="NRK17" s="198"/>
      <c r="NRL17" s="198"/>
      <c r="NRM17" s="198"/>
      <c r="NRN17" s="198"/>
      <c r="NRO17" s="198"/>
      <c r="NRP17" s="198"/>
      <c r="NRQ17" s="198"/>
      <c r="NRR17" s="198"/>
      <c r="NRS17" s="198"/>
      <c r="NRT17" s="198"/>
      <c r="NRU17" s="198"/>
      <c r="NRV17" s="198"/>
      <c r="NRW17" s="198"/>
      <c r="NRX17" s="198"/>
      <c r="NRY17" s="198"/>
      <c r="NRZ17" s="198"/>
      <c r="NSA17" s="198"/>
      <c r="NSB17" s="198"/>
      <c r="NSC17" s="198"/>
      <c r="NSD17" s="198"/>
      <c r="NSE17" s="198"/>
      <c r="NSF17" s="198"/>
      <c r="NSG17" s="198"/>
      <c r="NSH17" s="198"/>
      <c r="NSI17" s="198"/>
      <c r="NSJ17" s="198"/>
      <c r="NSK17" s="198"/>
      <c r="NSL17" s="198"/>
      <c r="NSM17" s="198"/>
      <c r="NSN17" s="198"/>
      <c r="NSO17" s="198"/>
      <c r="NSP17" s="198"/>
      <c r="NSQ17" s="198"/>
      <c r="NSR17" s="198"/>
      <c r="NSS17" s="198"/>
      <c r="NST17" s="198"/>
      <c r="NSU17" s="198"/>
      <c r="NSV17" s="198"/>
      <c r="NSW17" s="198"/>
      <c r="NSX17" s="198"/>
      <c r="NSY17" s="198"/>
      <c r="NSZ17" s="198"/>
      <c r="NTA17" s="198"/>
      <c r="NTB17" s="198"/>
      <c r="NTC17" s="198"/>
      <c r="NTD17" s="198"/>
      <c r="NTE17" s="198"/>
      <c r="NTF17" s="198"/>
      <c r="NTG17" s="198"/>
      <c r="NTH17" s="198"/>
      <c r="NTI17" s="198"/>
      <c r="NTJ17" s="198"/>
      <c r="NTK17" s="198"/>
      <c r="NTL17" s="198"/>
      <c r="NTM17" s="198"/>
      <c r="NTN17" s="198"/>
      <c r="NTO17" s="198"/>
      <c r="NTP17" s="198"/>
      <c r="NTQ17" s="198"/>
      <c r="NTR17" s="198"/>
      <c r="NTS17" s="198"/>
      <c r="NTT17" s="198"/>
      <c r="NTU17" s="198"/>
      <c r="NTV17" s="198"/>
      <c r="NTW17" s="198"/>
      <c r="NTX17" s="198"/>
      <c r="NTY17" s="198"/>
      <c r="NTZ17" s="198"/>
      <c r="NUA17" s="198"/>
      <c r="NUB17" s="198"/>
      <c r="NUC17" s="198"/>
      <c r="NUD17" s="198"/>
      <c r="NUE17" s="198"/>
      <c r="NUF17" s="198"/>
      <c r="NUG17" s="198"/>
      <c r="NUH17" s="198"/>
      <c r="NUI17" s="198"/>
      <c r="NUJ17" s="198"/>
      <c r="NUK17" s="198"/>
      <c r="NUL17" s="198"/>
      <c r="NUM17" s="198"/>
      <c r="NUN17" s="198"/>
      <c r="NUO17" s="198"/>
      <c r="NUP17" s="198"/>
      <c r="NUQ17" s="198"/>
      <c r="NUR17" s="198"/>
      <c r="NUS17" s="198"/>
      <c r="NUT17" s="198"/>
      <c r="NUU17" s="198"/>
      <c r="NUV17" s="198"/>
      <c r="NUW17" s="198"/>
      <c r="NUX17" s="198"/>
      <c r="NUY17" s="198"/>
      <c r="NUZ17" s="198"/>
      <c r="NVA17" s="198"/>
      <c r="NVB17" s="198"/>
      <c r="NVC17" s="198"/>
      <c r="NVD17" s="198"/>
      <c r="NVE17" s="198"/>
      <c r="NVF17" s="198"/>
      <c r="NVG17" s="198"/>
      <c r="NVH17" s="198"/>
      <c r="NVI17" s="198"/>
      <c r="NVJ17" s="198"/>
      <c r="NVK17" s="198"/>
      <c r="NVL17" s="198"/>
      <c r="NVM17" s="198"/>
      <c r="NVN17" s="198"/>
      <c r="NVO17" s="198"/>
      <c r="NVP17" s="198"/>
      <c r="NVQ17" s="198"/>
      <c r="NVR17" s="198"/>
      <c r="NVS17" s="198"/>
      <c r="NVT17" s="198"/>
      <c r="NVU17" s="198"/>
      <c r="NVV17" s="198"/>
      <c r="NVW17" s="198"/>
      <c r="NVX17" s="198"/>
      <c r="NVY17" s="198"/>
      <c r="NVZ17" s="198"/>
      <c r="NWA17" s="198"/>
      <c r="NWB17" s="198"/>
      <c r="NWC17" s="198"/>
      <c r="NWD17" s="198"/>
      <c r="NWE17" s="198"/>
      <c r="NWF17" s="198"/>
      <c r="NWG17" s="198"/>
      <c r="NWH17" s="198"/>
      <c r="NWI17" s="198"/>
      <c r="NWJ17" s="198"/>
      <c r="NWK17" s="198"/>
      <c r="NWL17" s="198"/>
      <c r="NWM17" s="198"/>
      <c r="NWN17" s="198"/>
      <c r="NWO17" s="198"/>
      <c r="NWP17" s="198"/>
      <c r="NWQ17" s="198"/>
      <c r="NWR17" s="198"/>
      <c r="NWS17" s="198"/>
      <c r="NWT17" s="198"/>
      <c r="NWU17" s="198"/>
      <c r="NWV17" s="198"/>
      <c r="NWW17" s="198"/>
      <c r="NWX17" s="198"/>
      <c r="NWY17" s="198"/>
      <c r="NWZ17" s="198"/>
      <c r="NXA17" s="198"/>
      <c r="NXB17" s="198"/>
      <c r="NXC17" s="198"/>
      <c r="NXD17" s="198"/>
      <c r="NXE17" s="198"/>
      <c r="NXF17" s="198"/>
      <c r="NXG17" s="198"/>
      <c r="NXH17" s="198"/>
      <c r="NXI17" s="198"/>
      <c r="NXJ17" s="198"/>
      <c r="NXK17" s="198"/>
      <c r="NXL17" s="198"/>
      <c r="NXM17" s="198"/>
      <c r="NXN17" s="198"/>
      <c r="NXO17" s="198"/>
      <c r="NXP17" s="198"/>
      <c r="NXQ17" s="198"/>
      <c r="NXR17" s="198"/>
      <c r="NXS17" s="198"/>
      <c r="NXT17" s="198"/>
      <c r="NXU17" s="198"/>
      <c r="NXV17" s="198"/>
      <c r="NXW17" s="198"/>
      <c r="NXX17" s="198"/>
      <c r="NXY17" s="198"/>
      <c r="NXZ17" s="198"/>
      <c r="NYA17" s="198"/>
      <c r="NYB17" s="198"/>
      <c r="NYC17" s="198"/>
      <c r="NYD17" s="198"/>
      <c r="NYE17" s="198"/>
      <c r="NYF17" s="198"/>
      <c r="NYG17" s="198"/>
      <c r="NYH17" s="198"/>
      <c r="NYI17" s="198"/>
      <c r="NYJ17" s="198"/>
      <c r="NYK17" s="198"/>
      <c r="NYL17" s="198"/>
      <c r="NYM17" s="198"/>
      <c r="NYN17" s="198"/>
      <c r="NYO17" s="198"/>
      <c r="NYP17" s="198"/>
      <c r="NYQ17" s="198"/>
      <c r="NYR17" s="198"/>
      <c r="NYS17" s="198"/>
      <c r="NYT17" s="198"/>
      <c r="NYU17" s="198"/>
      <c r="NYV17" s="198"/>
      <c r="NYW17" s="198"/>
      <c r="NYX17" s="198"/>
      <c r="NYY17" s="198"/>
      <c r="NYZ17" s="198"/>
      <c r="NZA17" s="198"/>
      <c r="NZB17" s="198"/>
      <c r="NZC17" s="198"/>
      <c r="NZD17" s="198"/>
      <c r="NZE17" s="198"/>
      <c r="NZF17" s="198"/>
      <c r="NZG17" s="198"/>
      <c r="NZH17" s="198"/>
      <c r="NZI17" s="198"/>
      <c r="NZJ17" s="198"/>
      <c r="NZK17" s="198"/>
      <c r="NZL17" s="198"/>
      <c r="NZM17" s="198"/>
      <c r="NZN17" s="198"/>
      <c r="NZO17" s="198"/>
      <c r="NZP17" s="198"/>
      <c r="NZQ17" s="198"/>
      <c r="NZR17" s="198"/>
      <c r="NZS17" s="198"/>
      <c r="NZT17" s="198"/>
      <c r="NZU17" s="198"/>
      <c r="NZV17" s="198"/>
      <c r="NZW17" s="198"/>
      <c r="NZX17" s="198"/>
      <c r="NZY17" s="198"/>
      <c r="NZZ17" s="198"/>
      <c r="OAA17" s="198"/>
      <c r="OAB17" s="198"/>
      <c r="OAC17" s="198"/>
      <c r="OAD17" s="198"/>
      <c r="OAE17" s="198"/>
      <c r="OAF17" s="198"/>
      <c r="OAG17" s="198"/>
      <c r="OAH17" s="198"/>
      <c r="OAI17" s="198"/>
      <c r="OAJ17" s="198"/>
      <c r="OAK17" s="198"/>
      <c r="OAL17" s="198"/>
      <c r="OAM17" s="198"/>
      <c r="OAN17" s="198"/>
      <c r="OAO17" s="198"/>
      <c r="OAP17" s="198"/>
      <c r="OAQ17" s="198"/>
      <c r="OAR17" s="198"/>
      <c r="OAS17" s="198"/>
      <c r="OAT17" s="198"/>
      <c r="OAU17" s="198"/>
      <c r="OAV17" s="198"/>
      <c r="OAW17" s="198"/>
      <c r="OAX17" s="198"/>
      <c r="OAY17" s="198"/>
      <c r="OAZ17" s="198"/>
      <c r="OBA17" s="198"/>
      <c r="OBB17" s="198"/>
      <c r="OBC17" s="198"/>
      <c r="OBD17" s="198"/>
      <c r="OBE17" s="198"/>
      <c r="OBF17" s="198"/>
      <c r="OBG17" s="198"/>
      <c r="OBH17" s="198"/>
      <c r="OBI17" s="198"/>
      <c r="OBJ17" s="198"/>
      <c r="OBK17" s="198"/>
      <c r="OBL17" s="198"/>
      <c r="OBM17" s="198"/>
      <c r="OBN17" s="198"/>
      <c r="OBO17" s="198"/>
      <c r="OBP17" s="198"/>
      <c r="OBQ17" s="198"/>
      <c r="OBR17" s="198"/>
      <c r="OBS17" s="198"/>
      <c r="OBT17" s="198"/>
      <c r="OBU17" s="198"/>
      <c r="OBV17" s="198"/>
      <c r="OBW17" s="198"/>
      <c r="OBX17" s="198"/>
      <c r="OBY17" s="198"/>
      <c r="OBZ17" s="198"/>
      <c r="OCA17" s="198"/>
      <c r="OCB17" s="198"/>
      <c r="OCC17" s="198"/>
      <c r="OCD17" s="198"/>
      <c r="OCE17" s="198"/>
      <c r="OCF17" s="198"/>
      <c r="OCG17" s="198"/>
      <c r="OCH17" s="198"/>
      <c r="OCI17" s="198"/>
      <c r="OCJ17" s="198"/>
      <c r="OCK17" s="198"/>
      <c r="OCL17" s="198"/>
      <c r="OCM17" s="198"/>
      <c r="OCN17" s="198"/>
      <c r="OCO17" s="198"/>
      <c r="OCP17" s="198"/>
      <c r="OCQ17" s="198"/>
      <c r="OCR17" s="198"/>
      <c r="OCS17" s="198"/>
      <c r="OCT17" s="198"/>
      <c r="OCU17" s="198"/>
      <c r="OCV17" s="198"/>
      <c r="OCW17" s="198"/>
      <c r="OCX17" s="198"/>
      <c r="OCY17" s="198"/>
      <c r="OCZ17" s="198"/>
      <c r="ODA17" s="198"/>
      <c r="ODB17" s="198"/>
      <c r="ODC17" s="198"/>
      <c r="ODD17" s="198"/>
      <c r="ODE17" s="198"/>
      <c r="ODF17" s="198"/>
      <c r="ODG17" s="198"/>
      <c r="ODH17" s="198"/>
      <c r="ODI17" s="198"/>
      <c r="ODJ17" s="198"/>
      <c r="ODK17" s="198"/>
      <c r="ODL17" s="198"/>
      <c r="ODM17" s="198"/>
      <c r="ODN17" s="198"/>
      <c r="ODO17" s="198"/>
      <c r="ODP17" s="198"/>
      <c r="ODQ17" s="198"/>
      <c r="ODR17" s="198"/>
      <c r="ODS17" s="198"/>
      <c r="ODT17" s="198"/>
      <c r="ODU17" s="198"/>
      <c r="ODV17" s="198"/>
      <c r="ODW17" s="198"/>
      <c r="ODX17" s="198"/>
      <c r="ODY17" s="198"/>
      <c r="ODZ17" s="198"/>
      <c r="OEA17" s="198"/>
      <c r="OEB17" s="198"/>
      <c r="OEC17" s="198"/>
      <c r="OED17" s="198"/>
      <c r="OEE17" s="198"/>
      <c r="OEF17" s="198"/>
      <c r="OEG17" s="198"/>
      <c r="OEH17" s="198"/>
      <c r="OEI17" s="198"/>
      <c r="OEJ17" s="198"/>
      <c r="OEK17" s="198"/>
      <c r="OEL17" s="198"/>
      <c r="OEM17" s="198"/>
      <c r="OEN17" s="198"/>
      <c r="OEO17" s="198"/>
      <c r="OEP17" s="198"/>
      <c r="OEQ17" s="198"/>
      <c r="OER17" s="198"/>
      <c r="OES17" s="198"/>
      <c r="OET17" s="198"/>
      <c r="OEU17" s="198"/>
      <c r="OEV17" s="198"/>
      <c r="OEW17" s="198"/>
      <c r="OEX17" s="198"/>
      <c r="OEY17" s="198"/>
      <c r="OEZ17" s="198"/>
      <c r="OFA17" s="198"/>
      <c r="OFB17" s="198"/>
      <c r="OFC17" s="198"/>
      <c r="OFD17" s="198"/>
      <c r="OFE17" s="198"/>
      <c r="OFF17" s="198"/>
      <c r="OFG17" s="198"/>
      <c r="OFH17" s="198"/>
      <c r="OFI17" s="198"/>
      <c r="OFJ17" s="198"/>
      <c r="OFK17" s="198"/>
      <c r="OFL17" s="198"/>
      <c r="OFM17" s="198"/>
      <c r="OFN17" s="198"/>
      <c r="OFO17" s="198"/>
      <c r="OFP17" s="198"/>
      <c r="OFQ17" s="198"/>
      <c r="OFR17" s="198"/>
      <c r="OFS17" s="198"/>
      <c r="OFT17" s="198"/>
      <c r="OFU17" s="198"/>
      <c r="OFV17" s="198"/>
      <c r="OFW17" s="198"/>
      <c r="OFX17" s="198"/>
      <c r="OFY17" s="198"/>
      <c r="OFZ17" s="198"/>
      <c r="OGA17" s="198"/>
      <c r="OGB17" s="198"/>
      <c r="OGC17" s="198"/>
      <c r="OGD17" s="198"/>
      <c r="OGE17" s="198"/>
      <c r="OGF17" s="198"/>
      <c r="OGG17" s="198"/>
      <c r="OGH17" s="198"/>
      <c r="OGI17" s="198"/>
      <c r="OGJ17" s="198"/>
      <c r="OGK17" s="198"/>
      <c r="OGL17" s="198"/>
      <c r="OGM17" s="198"/>
      <c r="OGN17" s="198"/>
      <c r="OGO17" s="198"/>
      <c r="OGP17" s="198"/>
      <c r="OGQ17" s="198"/>
      <c r="OGR17" s="198"/>
      <c r="OGS17" s="198"/>
      <c r="OGT17" s="198"/>
      <c r="OGU17" s="198"/>
      <c r="OGV17" s="198"/>
      <c r="OGW17" s="198"/>
      <c r="OGX17" s="198"/>
      <c r="OGY17" s="198"/>
      <c r="OGZ17" s="198"/>
      <c r="OHA17" s="198"/>
      <c r="OHB17" s="198"/>
      <c r="OHC17" s="198"/>
      <c r="OHD17" s="198"/>
      <c r="OHE17" s="198"/>
      <c r="OHF17" s="198"/>
      <c r="OHG17" s="198"/>
      <c r="OHH17" s="198"/>
      <c r="OHI17" s="198"/>
      <c r="OHJ17" s="198"/>
      <c r="OHK17" s="198"/>
      <c r="OHL17" s="198"/>
      <c r="OHM17" s="198"/>
      <c r="OHN17" s="198"/>
      <c r="OHO17" s="198"/>
      <c r="OHP17" s="198"/>
      <c r="OHQ17" s="198"/>
      <c r="OHR17" s="198"/>
      <c r="OHS17" s="198"/>
      <c r="OHT17" s="198"/>
      <c r="OHU17" s="198"/>
      <c r="OHV17" s="198"/>
      <c r="OHW17" s="198"/>
      <c r="OHX17" s="198"/>
      <c r="OHY17" s="198"/>
      <c r="OHZ17" s="198"/>
      <c r="OIA17" s="198"/>
      <c r="OIB17" s="198"/>
      <c r="OIC17" s="198"/>
      <c r="OID17" s="198"/>
      <c r="OIE17" s="198"/>
      <c r="OIF17" s="198"/>
      <c r="OIG17" s="198"/>
      <c r="OIH17" s="198"/>
      <c r="OII17" s="198"/>
      <c r="OIJ17" s="198"/>
      <c r="OIK17" s="198"/>
      <c r="OIL17" s="198"/>
      <c r="OIM17" s="198"/>
      <c r="OIN17" s="198"/>
      <c r="OIO17" s="198"/>
      <c r="OIP17" s="198"/>
      <c r="OIQ17" s="198"/>
      <c r="OIR17" s="198"/>
      <c r="OIS17" s="198"/>
      <c r="OIT17" s="198"/>
      <c r="OIU17" s="198"/>
      <c r="OIV17" s="198"/>
      <c r="OIW17" s="198"/>
      <c r="OIX17" s="198"/>
      <c r="OIY17" s="198"/>
      <c r="OIZ17" s="198"/>
      <c r="OJA17" s="198"/>
      <c r="OJB17" s="198"/>
      <c r="OJC17" s="198"/>
      <c r="OJD17" s="198"/>
      <c r="OJE17" s="198"/>
      <c r="OJF17" s="198"/>
      <c r="OJG17" s="198"/>
      <c r="OJH17" s="198"/>
      <c r="OJI17" s="198"/>
      <c r="OJJ17" s="198"/>
      <c r="OJK17" s="198"/>
      <c r="OJL17" s="198"/>
      <c r="OJM17" s="198"/>
      <c r="OJN17" s="198"/>
      <c r="OJO17" s="198"/>
      <c r="OJP17" s="198"/>
      <c r="OJQ17" s="198"/>
      <c r="OJR17" s="198"/>
      <c r="OJS17" s="198"/>
      <c r="OJT17" s="198"/>
      <c r="OJU17" s="198"/>
      <c r="OJV17" s="198"/>
      <c r="OJW17" s="198"/>
      <c r="OJX17" s="198"/>
      <c r="OJY17" s="198"/>
      <c r="OJZ17" s="198"/>
      <c r="OKA17" s="198"/>
      <c r="OKB17" s="198"/>
      <c r="OKC17" s="198"/>
      <c r="OKD17" s="198"/>
      <c r="OKE17" s="198"/>
      <c r="OKF17" s="198"/>
      <c r="OKG17" s="198"/>
      <c r="OKH17" s="198"/>
      <c r="OKI17" s="198"/>
      <c r="OKJ17" s="198"/>
      <c r="OKK17" s="198"/>
      <c r="OKL17" s="198"/>
      <c r="OKM17" s="198"/>
      <c r="OKN17" s="198"/>
      <c r="OKO17" s="198"/>
      <c r="OKP17" s="198"/>
      <c r="OKQ17" s="198"/>
      <c r="OKR17" s="198"/>
      <c r="OKS17" s="198"/>
      <c r="OKT17" s="198"/>
      <c r="OKU17" s="198"/>
      <c r="OKV17" s="198"/>
      <c r="OKW17" s="198"/>
      <c r="OKX17" s="198"/>
      <c r="OKY17" s="198"/>
      <c r="OKZ17" s="198"/>
      <c r="OLA17" s="198"/>
      <c r="OLB17" s="198"/>
      <c r="OLC17" s="198"/>
      <c r="OLD17" s="198"/>
      <c r="OLE17" s="198"/>
      <c r="OLF17" s="198"/>
      <c r="OLG17" s="198"/>
      <c r="OLH17" s="198"/>
      <c r="OLI17" s="198"/>
      <c r="OLJ17" s="198"/>
      <c r="OLK17" s="198"/>
      <c r="OLL17" s="198"/>
      <c r="OLM17" s="198"/>
      <c r="OLN17" s="198"/>
      <c r="OLO17" s="198"/>
      <c r="OLP17" s="198"/>
      <c r="OLQ17" s="198"/>
      <c r="OLR17" s="198"/>
      <c r="OLS17" s="198"/>
      <c r="OLT17" s="198"/>
      <c r="OLU17" s="198"/>
      <c r="OLV17" s="198"/>
      <c r="OLW17" s="198"/>
      <c r="OLX17" s="198"/>
      <c r="OLY17" s="198"/>
      <c r="OLZ17" s="198"/>
      <c r="OMA17" s="198"/>
      <c r="OMB17" s="198"/>
      <c r="OMC17" s="198"/>
      <c r="OMD17" s="198"/>
      <c r="OME17" s="198"/>
      <c r="OMF17" s="198"/>
      <c r="OMG17" s="198"/>
      <c r="OMH17" s="198"/>
      <c r="OMI17" s="198"/>
      <c r="OMJ17" s="198"/>
      <c r="OMK17" s="198"/>
      <c r="OML17" s="198"/>
      <c r="OMM17" s="198"/>
      <c r="OMN17" s="198"/>
      <c r="OMO17" s="198"/>
      <c r="OMP17" s="198"/>
      <c r="OMQ17" s="198"/>
      <c r="OMR17" s="198"/>
      <c r="OMS17" s="198"/>
      <c r="OMT17" s="198"/>
      <c r="OMU17" s="198"/>
      <c r="OMV17" s="198"/>
      <c r="OMW17" s="198"/>
      <c r="OMX17" s="198"/>
      <c r="OMY17" s="198"/>
      <c r="OMZ17" s="198"/>
      <c r="ONA17" s="198"/>
      <c r="ONB17" s="198"/>
      <c r="ONC17" s="198"/>
      <c r="OND17" s="198"/>
      <c r="ONE17" s="198"/>
      <c r="ONF17" s="198"/>
      <c r="ONG17" s="198"/>
      <c r="ONH17" s="198"/>
      <c r="ONI17" s="198"/>
      <c r="ONJ17" s="198"/>
      <c r="ONK17" s="198"/>
      <c r="ONL17" s="198"/>
      <c r="ONM17" s="198"/>
      <c r="ONN17" s="198"/>
      <c r="ONO17" s="198"/>
      <c r="ONP17" s="198"/>
      <c r="ONQ17" s="198"/>
      <c r="ONR17" s="198"/>
      <c r="ONS17" s="198"/>
      <c r="ONT17" s="198"/>
      <c r="ONU17" s="198"/>
      <c r="ONV17" s="198"/>
      <c r="ONW17" s="198"/>
      <c r="ONX17" s="198"/>
      <c r="ONY17" s="198"/>
      <c r="ONZ17" s="198"/>
      <c r="OOA17" s="198"/>
      <c r="OOB17" s="198"/>
      <c r="OOC17" s="198"/>
      <c r="OOD17" s="198"/>
      <c r="OOE17" s="198"/>
      <c r="OOF17" s="198"/>
      <c r="OOG17" s="198"/>
      <c r="OOH17" s="198"/>
      <c r="OOI17" s="198"/>
      <c r="OOJ17" s="198"/>
      <c r="OOK17" s="198"/>
      <c r="OOL17" s="198"/>
      <c r="OOM17" s="198"/>
      <c r="OON17" s="198"/>
      <c r="OOO17" s="198"/>
      <c r="OOP17" s="198"/>
      <c r="OOQ17" s="198"/>
      <c r="OOR17" s="198"/>
      <c r="OOS17" s="198"/>
      <c r="OOT17" s="198"/>
      <c r="OOU17" s="198"/>
      <c r="OOV17" s="198"/>
      <c r="OOW17" s="198"/>
      <c r="OOX17" s="198"/>
      <c r="OOY17" s="198"/>
      <c r="OOZ17" s="198"/>
      <c r="OPA17" s="198"/>
      <c r="OPB17" s="198"/>
      <c r="OPC17" s="198"/>
      <c r="OPD17" s="198"/>
      <c r="OPE17" s="198"/>
      <c r="OPF17" s="198"/>
      <c r="OPG17" s="198"/>
      <c r="OPH17" s="198"/>
      <c r="OPI17" s="198"/>
      <c r="OPJ17" s="198"/>
      <c r="OPK17" s="198"/>
      <c r="OPL17" s="198"/>
      <c r="OPM17" s="198"/>
      <c r="OPN17" s="198"/>
      <c r="OPO17" s="198"/>
      <c r="OPP17" s="198"/>
      <c r="OPQ17" s="198"/>
      <c r="OPR17" s="198"/>
      <c r="OPS17" s="198"/>
      <c r="OPT17" s="198"/>
      <c r="OPU17" s="198"/>
      <c r="OPV17" s="198"/>
      <c r="OPW17" s="198"/>
      <c r="OPX17" s="198"/>
      <c r="OPY17" s="198"/>
      <c r="OPZ17" s="198"/>
      <c r="OQA17" s="198"/>
      <c r="OQB17" s="198"/>
      <c r="OQC17" s="198"/>
      <c r="OQD17" s="198"/>
      <c r="OQE17" s="198"/>
      <c r="OQF17" s="198"/>
      <c r="OQG17" s="198"/>
      <c r="OQH17" s="198"/>
      <c r="OQI17" s="198"/>
      <c r="OQJ17" s="198"/>
      <c r="OQK17" s="198"/>
      <c r="OQL17" s="198"/>
      <c r="OQM17" s="198"/>
      <c r="OQN17" s="198"/>
      <c r="OQO17" s="198"/>
      <c r="OQP17" s="198"/>
      <c r="OQQ17" s="198"/>
      <c r="OQR17" s="198"/>
      <c r="OQS17" s="198"/>
      <c r="OQT17" s="198"/>
      <c r="OQU17" s="198"/>
      <c r="OQV17" s="198"/>
      <c r="OQW17" s="198"/>
      <c r="OQX17" s="198"/>
      <c r="OQY17" s="198"/>
      <c r="OQZ17" s="198"/>
      <c r="ORA17" s="198"/>
      <c r="ORB17" s="198"/>
      <c r="ORC17" s="198"/>
      <c r="ORD17" s="198"/>
      <c r="ORE17" s="198"/>
      <c r="ORF17" s="198"/>
      <c r="ORG17" s="198"/>
      <c r="ORH17" s="198"/>
      <c r="ORI17" s="198"/>
      <c r="ORJ17" s="198"/>
      <c r="ORK17" s="198"/>
      <c r="ORL17" s="198"/>
      <c r="ORM17" s="198"/>
      <c r="ORN17" s="198"/>
      <c r="ORO17" s="198"/>
      <c r="ORP17" s="198"/>
      <c r="ORQ17" s="198"/>
      <c r="ORR17" s="198"/>
      <c r="ORS17" s="198"/>
      <c r="ORT17" s="198"/>
      <c r="ORU17" s="198"/>
      <c r="ORV17" s="198"/>
      <c r="ORW17" s="198"/>
      <c r="ORX17" s="198"/>
      <c r="ORY17" s="198"/>
      <c r="ORZ17" s="198"/>
      <c r="OSA17" s="198"/>
      <c r="OSB17" s="198"/>
      <c r="OSC17" s="198"/>
      <c r="OSD17" s="198"/>
      <c r="OSE17" s="198"/>
      <c r="OSF17" s="198"/>
      <c r="OSG17" s="198"/>
      <c r="OSH17" s="198"/>
      <c r="OSI17" s="198"/>
      <c r="OSJ17" s="198"/>
      <c r="OSK17" s="198"/>
      <c r="OSL17" s="198"/>
      <c r="OSM17" s="198"/>
      <c r="OSN17" s="198"/>
      <c r="OSO17" s="198"/>
      <c r="OSP17" s="198"/>
      <c r="OSQ17" s="198"/>
      <c r="OSR17" s="198"/>
      <c r="OSS17" s="198"/>
      <c r="OST17" s="198"/>
      <c r="OSU17" s="198"/>
      <c r="OSV17" s="198"/>
      <c r="OSW17" s="198"/>
      <c r="OSX17" s="198"/>
      <c r="OSY17" s="198"/>
      <c r="OSZ17" s="198"/>
      <c r="OTA17" s="198"/>
      <c r="OTB17" s="198"/>
      <c r="OTC17" s="198"/>
      <c r="OTD17" s="198"/>
      <c r="OTE17" s="198"/>
      <c r="OTF17" s="198"/>
      <c r="OTG17" s="198"/>
      <c r="OTH17" s="198"/>
      <c r="OTI17" s="198"/>
      <c r="OTJ17" s="198"/>
      <c r="OTK17" s="198"/>
      <c r="OTL17" s="198"/>
      <c r="OTM17" s="198"/>
      <c r="OTN17" s="198"/>
      <c r="OTO17" s="198"/>
      <c r="OTP17" s="198"/>
      <c r="OTQ17" s="198"/>
      <c r="OTR17" s="198"/>
      <c r="OTS17" s="198"/>
      <c r="OTT17" s="198"/>
      <c r="OTU17" s="198"/>
      <c r="OTV17" s="198"/>
      <c r="OTW17" s="198"/>
      <c r="OTX17" s="198"/>
      <c r="OTY17" s="198"/>
      <c r="OTZ17" s="198"/>
      <c r="OUA17" s="198"/>
      <c r="OUB17" s="198"/>
      <c r="OUC17" s="198"/>
      <c r="OUD17" s="198"/>
      <c r="OUE17" s="198"/>
      <c r="OUF17" s="198"/>
      <c r="OUG17" s="198"/>
      <c r="OUH17" s="198"/>
      <c r="OUI17" s="198"/>
      <c r="OUJ17" s="198"/>
      <c r="OUK17" s="198"/>
      <c r="OUL17" s="198"/>
      <c r="OUM17" s="198"/>
      <c r="OUN17" s="198"/>
      <c r="OUO17" s="198"/>
      <c r="OUP17" s="198"/>
      <c r="OUQ17" s="198"/>
      <c r="OUR17" s="198"/>
      <c r="OUS17" s="198"/>
      <c r="OUT17" s="198"/>
      <c r="OUU17" s="198"/>
      <c r="OUV17" s="198"/>
      <c r="OUW17" s="198"/>
      <c r="OUX17" s="198"/>
      <c r="OUY17" s="198"/>
      <c r="OUZ17" s="198"/>
      <c r="OVA17" s="198"/>
      <c r="OVB17" s="198"/>
      <c r="OVC17" s="198"/>
      <c r="OVD17" s="198"/>
      <c r="OVE17" s="198"/>
      <c r="OVF17" s="198"/>
      <c r="OVG17" s="198"/>
      <c r="OVH17" s="198"/>
      <c r="OVI17" s="198"/>
      <c r="OVJ17" s="198"/>
      <c r="OVK17" s="198"/>
      <c r="OVL17" s="198"/>
      <c r="OVM17" s="198"/>
      <c r="OVN17" s="198"/>
      <c r="OVO17" s="198"/>
      <c r="OVP17" s="198"/>
      <c r="OVQ17" s="198"/>
      <c r="OVR17" s="198"/>
      <c r="OVS17" s="198"/>
      <c r="OVT17" s="198"/>
      <c r="OVU17" s="198"/>
      <c r="OVV17" s="198"/>
      <c r="OVW17" s="198"/>
      <c r="OVX17" s="198"/>
      <c r="OVY17" s="198"/>
      <c r="OVZ17" s="198"/>
      <c r="OWA17" s="198"/>
      <c r="OWB17" s="198"/>
      <c r="OWC17" s="198"/>
      <c r="OWD17" s="198"/>
      <c r="OWE17" s="198"/>
      <c r="OWF17" s="198"/>
      <c r="OWG17" s="198"/>
      <c r="OWH17" s="198"/>
      <c r="OWI17" s="198"/>
      <c r="OWJ17" s="198"/>
      <c r="OWK17" s="198"/>
      <c r="OWL17" s="198"/>
      <c r="OWM17" s="198"/>
      <c r="OWN17" s="198"/>
      <c r="OWO17" s="198"/>
      <c r="OWP17" s="198"/>
      <c r="OWQ17" s="198"/>
      <c r="OWR17" s="198"/>
      <c r="OWS17" s="198"/>
      <c r="OWT17" s="198"/>
      <c r="OWU17" s="198"/>
      <c r="OWV17" s="198"/>
      <c r="OWW17" s="198"/>
      <c r="OWX17" s="198"/>
      <c r="OWY17" s="198"/>
      <c r="OWZ17" s="198"/>
      <c r="OXA17" s="198"/>
      <c r="OXB17" s="198"/>
      <c r="OXC17" s="198"/>
      <c r="OXD17" s="198"/>
      <c r="OXE17" s="198"/>
      <c r="OXF17" s="198"/>
      <c r="OXG17" s="198"/>
      <c r="OXH17" s="198"/>
      <c r="OXI17" s="198"/>
      <c r="OXJ17" s="198"/>
      <c r="OXK17" s="198"/>
      <c r="OXL17" s="198"/>
      <c r="OXM17" s="198"/>
      <c r="OXN17" s="198"/>
      <c r="OXO17" s="198"/>
      <c r="OXP17" s="198"/>
      <c r="OXQ17" s="198"/>
      <c r="OXR17" s="198"/>
      <c r="OXS17" s="198"/>
      <c r="OXT17" s="198"/>
      <c r="OXU17" s="198"/>
      <c r="OXV17" s="198"/>
      <c r="OXW17" s="198"/>
      <c r="OXX17" s="198"/>
      <c r="OXY17" s="198"/>
      <c r="OXZ17" s="198"/>
      <c r="OYA17" s="198"/>
      <c r="OYB17" s="198"/>
      <c r="OYC17" s="198"/>
      <c r="OYD17" s="198"/>
      <c r="OYE17" s="198"/>
      <c r="OYF17" s="198"/>
      <c r="OYG17" s="198"/>
      <c r="OYH17" s="198"/>
      <c r="OYI17" s="198"/>
      <c r="OYJ17" s="198"/>
      <c r="OYK17" s="198"/>
      <c r="OYL17" s="198"/>
      <c r="OYM17" s="198"/>
      <c r="OYN17" s="198"/>
      <c r="OYO17" s="198"/>
      <c r="OYP17" s="198"/>
      <c r="OYQ17" s="198"/>
      <c r="OYR17" s="198"/>
      <c r="OYS17" s="198"/>
      <c r="OYT17" s="198"/>
      <c r="OYU17" s="198"/>
      <c r="OYV17" s="198"/>
      <c r="OYW17" s="198"/>
      <c r="OYX17" s="198"/>
      <c r="OYY17" s="198"/>
      <c r="OYZ17" s="198"/>
      <c r="OZA17" s="198"/>
      <c r="OZB17" s="198"/>
      <c r="OZC17" s="198"/>
      <c r="OZD17" s="198"/>
      <c r="OZE17" s="198"/>
      <c r="OZF17" s="198"/>
      <c r="OZG17" s="198"/>
      <c r="OZH17" s="198"/>
      <c r="OZI17" s="198"/>
      <c r="OZJ17" s="198"/>
      <c r="OZK17" s="198"/>
      <c r="OZL17" s="198"/>
      <c r="OZM17" s="198"/>
      <c r="OZN17" s="198"/>
      <c r="OZO17" s="198"/>
      <c r="OZP17" s="198"/>
      <c r="OZQ17" s="198"/>
      <c r="OZR17" s="198"/>
      <c r="OZS17" s="198"/>
      <c r="OZT17" s="198"/>
      <c r="OZU17" s="198"/>
      <c r="OZV17" s="198"/>
      <c r="OZW17" s="198"/>
      <c r="OZX17" s="198"/>
      <c r="OZY17" s="198"/>
      <c r="OZZ17" s="198"/>
      <c r="PAA17" s="198"/>
      <c r="PAB17" s="198"/>
      <c r="PAC17" s="198"/>
      <c r="PAD17" s="198"/>
      <c r="PAE17" s="198"/>
      <c r="PAF17" s="198"/>
      <c r="PAG17" s="198"/>
      <c r="PAH17" s="198"/>
      <c r="PAI17" s="198"/>
      <c r="PAJ17" s="198"/>
      <c r="PAK17" s="198"/>
      <c r="PAL17" s="198"/>
      <c r="PAM17" s="198"/>
      <c r="PAN17" s="198"/>
      <c r="PAO17" s="198"/>
      <c r="PAP17" s="198"/>
      <c r="PAQ17" s="198"/>
      <c r="PAR17" s="198"/>
      <c r="PAS17" s="198"/>
      <c r="PAT17" s="198"/>
      <c r="PAU17" s="198"/>
      <c r="PAV17" s="198"/>
      <c r="PAW17" s="198"/>
      <c r="PAX17" s="198"/>
      <c r="PAY17" s="198"/>
      <c r="PAZ17" s="198"/>
      <c r="PBA17" s="198"/>
      <c r="PBB17" s="198"/>
      <c r="PBC17" s="198"/>
      <c r="PBD17" s="198"/>
      <c r="PBE17" s="198"/>
      <c r="PBF17" s="198"/>
      <c r="PBG17" s="198"/>
      <c r="PBH17" s="198"/>
      <c r="PBI17" s="198"/>
      <c r="PBJ17" s="198"/>
      <c r="PBK17" s="198"/>
      <c r="PBL17" s="198"/>
      <c r="PBM17" s="198"/>
      <c r="PBN17" s="198"/>
      <c r="PBO17" s="198"/>
      <c r="PBP17" s="198"/>
      <c r="PBQ17" s="198"/>
      <c r="PBR17" s="198"/>
      <c r="PBS17" s="198"/>
      <c r="PBT17" s="198"/>
      <c r="PBU17" s="198"/>
      <c r="PBV17" s="198"/>
      <c r="PBW17" s="198"/>
      <c r="PBX17" s="198"/>
      <c r="PBY17" s="198"/>
      <c r="PBZ17" s="198"/>
      <c r="PCA17" s="198"/>
      <c r="PCB17" s="198"/>
      <c r="PCC17" s="198"/>
      <c r="PCD17" s="198"/>
      <c r="PCE17" s="198"/>
      <c r="PCF17" s="198"/>
      <c r="PCG17" s="198"/>
      <c r="PCH17" s="198"/>
      <c r="PCI17" s="198"/>
      <c r="PCJ17" s="198"/>
      <c r="PCK17" s="198"/>
      <c r="PCL17" s="198"/>
      <c r="PCM17" s="198"/>
      <c r="PCN17" s="198"/>
      <c r="PCO17" s="198"/>
      <c r="PCP17" s="198"/>
      <c r="PCQ17" s="198"/>
      <c r="PCR17" s="198"/>
      <c r="PCS17" s="198"/>
      <c r="PCT17" s="198"/>
      <c r="PCU17" s="198"/>
      <c r="PCV17" s="198"/>
      <c r="PCW17" s="198"/>
      <c r="PCX17" s="198"/>
      <c r="PCY17" s="198"/>
      <c r="PCZ17" s="198"/>
      <c r="PDA17" s="198"/>
      <c r="PDB17" s="198"/>
      <c r="PDC17" s="198"/>
      <c r="PDD17" s="198"/>
      <c r="PDE17" s="198"/>
      <c r="PDF17" s="198"/>
      <c r="PDG17" s="198"/>
      <c r="PDH17" s="198"/>
      <c r="PDI17" s="198"/>
      <c r="PDJ17" s="198"/>
      <c r="PDK17" s="198"/>
      <c r="PDL17" s="198"/>
      <c r="PDM17" s="198"/>
      <c r="PDN17" s="198"/>
      <c r="PDO17" s="198"/>
      <c r="PDP17" s="198"/>
      <c r="PDQ17" s="198"/>
      <c r="PDR17" s="198"/>
      <c r="PDS17" s="198"/>
      <c r="PDT17" s="198"/>
      <c r="PDU17" s="198"/>
      <c r="PDV17" s="198"/>
      <c r="PDW17" s="198"/>
      <c r="PDX17" s="198"/>
      <c r="PDY17" s="198"/>
      <c r="PDZ17" s="198"/>
      <c r="PEA17" s="198"/>
      <c r="PEB17" s="198"/>
      <c r="PEC17" s="198"/>
      <c r="PED17" s="198"/>
      <c r="PEE17" s="198"/>
      <c r="PEF17" s="198"/>
      <c r="PEG17" s="198"/>
      <c r="PEH17" s="198"/>
      <c r="PEI17" s="198"/>
      <c r="PEJ17" s="198"/>
      <c r="PEK17" s="198"/>
      <c r="PEL17" s="198"/>
      <c r="PEM17" s="198"/>
      <c r="PEN17" s="198"/>
      <c r="PEO17" s="198"/>
      <c r="PEP17" s="198"/>
      <c r="PEQ17" s="198"/>
      <c r="PER17" s="198"/>
      <c r="PES17" s="198"/>
      <c r="PET17" s="198"/>
      <c r="PEU17" s="198"/>
      <c r="PEV17" s="198"/>
      <c r="PEW17" s="198"/>
      <c r="PEX17" s="198"/>
      <c r="PEY17" s="198"/>
      <c r="PEZ17" s="198"/>
      <c r="PFA17" s="198"/>
      <c r="PFB17" s="198"/>
      <c r="PFC17" s="198"/>
      <c r="PFD17" s="198"/>
      <c r="PFE17" s="198"/>
      <c r="PFF17" s="198"/>
      <c r="PFG17" s="198"/>
      <c r="PFH17" s="198"/>
      <c r="PFI17" s="198"/>
      <c r="PFJ17" s="198"/>
      <c r="PFK17" s="198"/>
      <c r="PFL17" s="198"/>
      <c r="PFM17" s="198"/>
      <c r="PFN17" s="198"/>
      <c r="PFO17" s="198"/>
      <c r="PFP17" s="198"/>
      <c r="PFQ17" s="198"/>
      <c r="PFR17" s="198"/>
      <c r="PFS17" s="198"/>
      <c r="PFT17" s="198"/>
      <c r="PFU17" s="198"/>
      <c r="PFV17" s="198"/>
      <c r="PFW17" s="198"/>
      <c r="PFX17" s="198"/>
      <c r="PFY17" s="198"/>
      <c r="PFZ17" s="198"/>
      <c r="PGA17" s="198"/>
      <c r="PGB17" s="198"/>
      <c r="PGC17" s="198"/>
      <c r="PGD17" s="198"/>
      <c r="PGE17" s="198"/>
      <c r="PGF17" s="198"/>
      <c r="PGG17" s="198"/>
      <c r="PGH17" s="198"/>
      <c r="PGI17" s="198"/>
      <c r="PGJ17" s="198"/>
      <c r="PGK17" s="198"/>
      <c r="PGL17" s="198"/>
      <c r="PGM17" s="198"/>
      <c r="PGN17" s="198"/>
      <c r="PGO17" s="198"/>
      <c r="PGP17" s="198"/>
      <c r="PGQ17" s="198"/>
      <c r="PGR17" s="198"/>
      <c r="PGS17" s="198"/>
      <c r="PGT17" s="198"/>
      <c r="PGU17" s="198"/>
      <c r="PGV17" s="198"/>
      <c r="PGW17" s="198"/>
      <c r="PGX17" s="198"/>
      <c r="PGY17" s="198"/>
      <c r="PGZ17" s="198"/>
      <c r="PHA17" s="198"/>
      <c r="PHB17" s="198"/>
      <c r="PHC17" s="198"/>
      <c r="PHD17" s="198"/>
      <c r="PHE17" s="198"/>
      <c r="PHF17" s="198"/>
      <c r="PHG17" s="198"/>
      <c r="PHH17" s="198"/>
      <c r="PHI17" s="198"/>
      <c r="PHJ17" s="198"/>
      <c r="PHK17" s="198"/>
      <c r="PHL17" s="198"/>
      <c r="PHM17" s="198"/>
      <c r="PHN17" s="198"/>
      <c r="PHO17" s="198"/>
      <c r="PHP17" s="198"/>
      <c r="PHQ17" s="198"/>
      <c r="PHR17" s="198"/>
      <c r="PHS17" s="198"/>
      <c r="PHT17" s="198"/>
      <c r="PHU17" s="198"/>
      <c r="PHV17" s="198"/>
      <c r="PHW17" s="198"/>
      <c r="PHX17" s="198"/>
      <c r="PHY17" s="198"/>
      <c r="PHZ17" s="198"/>
      <c r="PIA17" s="198"/>
      <c r="PIB17" s="198"/>
      <c r="PIC17" s="198"/>
      <c r="PID17" s="198"/>
      <c r="PIE17" s="198"/>
      <c r="PIF17" s="198"/>
      <c r="PIG17" s="198"/>
      <c r="PIH17" s="198"/>
      <c r="PII17" s="198"/>
      <c r="PIJ17" s="198"/>
      <c r="PIK17" s="198"/>
      <c r="PIL17" s="198"/>
      <c r="PIM17" s="198"/>
      <c r="PIN17" s="198"/>
      <c r="PIO17" s="198"/>
      <c r="PIP17" s="198"/>
      <c r="PIQ17" s="198"/>
      <c r="PIR17" s="198"/>
      <c r="PIS17" s="198"/>
      <c r="PIT17" s="198"/>
      <c r="PIU17" s="198"/>
      <c r="PIV17" s="198"/>
      <c r="PIW17" s="198"/>
      <c r="PIX17" s="198"/>
      <c r="PIY17" s="198"/>
      <c r="PIZ17" s="198"/>
      <c r="PJA17" s="198"/>
      <c r="PJB17" s="198"/>
      <c r="PJC17" s="198"/>
      <c r="PJD17" s="198"/>
      <c r="PJE17" s="198"/>
      <c r="PJF17" s="198"/>
      <c r="PJG17" s="198"/>
      <c r="PJH17" s="198"/>
      <c r="PJI17" s="198"/>
      <c r="PJJ17" s="198"/>
      <c r="PJK17" s="198"/>
      <c r="PJL17" s="198"/>
      <c r="PJM17" s="198"/>
      <c r="PJN17" s="198"/>
      <c r="PJO17" s="198"/>
      <c r="PJP17" s="198"/>
      <c r="PJQ17" s="198"/>
      <c r="PJR17" s="198"/>
      <c r="PJS17" s="198"/>
      <c r="PJT17" s="198"/>
      <c r="PJU17" s="198"/>
      <c r="PJV17" s="198"/>
      <c r="PJW17" s="198"/>
      <c r="PJX17" s="198"/>
      <c r="PJY17" s="198"/>
      <c r="PJZ17" s="198"/>
      <c r="PKA17" s="198"/>
      <c r="PKB17" s="198"/>
      <c r="PKC17" s="198"/>
      <c r="PKD17" s="198"/>
      <c r="PKE17" s="198"/>
      <c r="PKF17" s="198"/>
      <c r="PKG17" s="198"/>
      <c r="PKH17" s="198"/>
      <c r="PKI17" s="198"/>
      <c r="PKJ17" s="198"/>
      <c r="PKK17" s="198"/>
      <c r="PKL17" s="198"/>
      <c r="PKM17" s="198"/>
      <c r="PKN17" s="198"/>
      <c r="PKO17" s="198"/>
      <c r="PKP17" s="198"/>
      <c r="PKQ17" s="198"/>
      <c r="PKR17" s="198"/>
      <c r="PKS17" s="198"/>
      <c r="PKT17" s="198"/>
      <c r="PKU17" s="198"/>
      <c r="PKV17" s="198"/>
      <c r="PKW17" s="198"/>
      <c r="PKX17" s="198"/>
      <c r="PKY17" s="198"/>
      <c r="PKZ17" s="198"/>
      <c r="PLA17" s="198"/>
      <c r="PLB17" s="198"/>
      <c r="PLC17" s="198"/>
      <c r="PLD17" s="198"/>
      <c r="PLE17" s="198"/>
      <c r="PLF17" s="198"/>
      <c r="PLG17" s="198"/>
      <c r="PLH17" s="198"/>
      <c r="PLI17" s="198"/>
      <c r="PLJ17" s="198"/>
      <c r="PLK17" s="198"/>
      <c r="PLL17" s="198"/>
      <c r="PLM17" s="198"/>
      <c r="PLN17" s="198"/>
      <c r="PLO17" s="198"/>
      <c r="PLP17" s="198"/>
      <c r="PLQ17" s="198"/>
      <c r="PLR17" s="198"/>
      <c r="PLS17" s="198"/>
      <c r="PLT17" s="198"/>
      <c r="PLU17" s="198"/>
      <c r="PLV17" s="198"/>
      <c r="PLW17" s="198"/>
      <c r="PLX17" s="198"/>
      <c r="PLY17" s="198"/>
      <c r="PLZ17" s="198"/>
      <c r="PMA17" s="198"/>
      <c r="PMB17" s="198"/>
      <c r="PMC17" s="198"/>
      <c r="PMD17" s="198"/>
      <c r="PME17" s="198"/>
      <c r="PMF17" s="198"/>
      <c r="PMG17" s="198"/>
      <c r="PMH17" s="198"/>
      <c r="PMI17" s="198"/>
      <c r="PMJ17" s="198"/>
      <c r="PMK17" s="198"/>
      <c r="PML17" s="198"/>
      <c r="PMM17" s="198"/>
      <c r="PMN17" s="198"/>
      <c r="PMO17" s="198"/>
      <c r="PMP17" s="198"/>
      <c r="PMQ17" s="198"/>
      <c r="PMR17" s="198"/>
      <c r="PMS17" s="198"/>
      <c r="PMT17" s="198"/>
      <c r="PMU17" s="198"/>
      <c r="PMV17" s="198"/>
      <c r="PMW17" s="198"/>
      <c r="PMX17" s="198"/>
      <c r="PMY17" s="198"/>
      <c r="PMZ17" s="198"/>
      <c r="PNA17" s="198"/>
      <c r="PNB17" s="198"/>
      <c r="PNC17" s="198"/>
      <c r="PND17" s="198"/>
      <c r="PNE17" s="198"/>
      <c r="PNF17" s="198"/>
      <c r="PNG17" s="198"/>
      <c r="PNH17" s="198"/>
      <c r="PNI17" s="198"/>
      <c r="PNJ17" s="198"/>
      <c r="PNK17" s="198"/>
      <c r="PNL17" s="198"/>
      <c r="PNM17" s="198"/>
      <c r="PNN17" s="198"/>
      <c r="PNO17" s="198"/>
      <c r="PNP17" s="198"/>
      <c r="PNQ17" s="198"/>
      <c r="PNR17" s="198"/>
      <c r="PNS17" s="198"/>
      <c r="PNT17" s="198"/>
      <c r="PNU17" s="198"/>
      <c r="PNV17" s="198"/>
      <c r="PNW17" s="198"/>
      <c r="PNX17" s="198"/>
      <c r="PNY17" s="198"/>
      <c r="PNZ17" s="198"/>
      <c r="POA17" s="198"/>
      <c r="POB17" s="198"/>
      <c r="POC17" s="198"/>
      <c r="POD17" s="198"/>
      <c r="POE17" s="198"/>
      <c r="POF17" s="198"/>
      <c r="POG17" s="198"/>
      <c r="POH17" s="198"/>
      <c r="POI17" s="198"/>
      <c r="POJ17" s="198"/>
      <c r="POK17" s="198"/>
      <c r="POL17" s="198"/>
      <c r="POM17" s="198"/>
      <c r="PON17" s="198"/>
      <c r="POO17" s="198"/>
      <c r="POP17" s="198"/>
      <c r="POQ17" s="198"/>
      <c r="POR17" s="198"/>
      <c r="POS17" s="198"/>
      <c r="POT17" s="198"/>
      <c r="POU17" s="198"/>
      <c r="POV17" s="198"/>
      <c r="POW17" s="198"/>
      <c r="POX17" s="198"/>
      <c r="POY17" s="198"/>
      <c r="POZ17" s="198"/>
      <c r="PPA17" s="198"/>
      <c r="PPB17" s="198"/>
      <c r="PPC17" s="198"/>
      <c r="PPD17" s="198"/>
      <c r="PPE17" s="198"/>
      <c r="PPF17" s="198"/>
      <c r="PPG17" s="198"/>
      <c r="PPH17" s="198"/>
      <c r="PPI17" s="198"/>
      <c r="PPJ17" s="198"/>
      <c r="PPK17" s="198"/>
      <c r="PPL17" s="198"/>
      <c r="PPM17" s="198"/>
      <c r="PPN17" s="198"/>
      <c r="PPO17" s="198"/>
      <c r="PPP17" s="198"/>
      <c r="PPQ17" s="198"/>
      <c r="PPR17" s="198"/>
      <c r="PPS17" s="198"/>
      <c r="PPT17" s="198"/>
      <c r="PPU17" s="198"/>
      <c r="PPV17" s="198"/>
      <c r="PPW17" s="198"/>
      <c r="PPX17" s="198"/>
      <c r="PPY17" s="198"/>
      <c r="PPZ17" s="198"/>
      <c r="PQA17" s="198"/>
      <c r="PQB17" s="198"/>
      <c r="PQC17" s="198"/>
      <c r="PQD17" s="198"/>
      <c r="PQE17" s="198"/>
      <c r="PQF17" s="198"/>
      <c r="PQG17" s="198"/>
      <c r="PQH17" s="198"/>
      <c r="PQI17" s="198"/>
      <c r="PQJ17" s="198"/>
      <c r="PQK17" s="198"/>
      <c r="PQL17" s="198"/>
      <c r="PQM17" s="198"/>
      <c r="PQN17" s="198"/>
      <c r="PQO17" s="198"/>
      <c r="PQP17" s="198"/>
      <c r="PQQ17" s="198"/>
      <c r="PQR17" s="198"/>
      <c r="PQS17" s="198"/>
      <c r="PQT17" s="198"/>
      <c r="PQU17" s="198"/>
      <c r="PQV17" s="198"/>
      <c r="PQW17" s="198"/>
      <c r="PQX17" s="198"/>
      <c r="PQY17" s="198"/>
      <c r="PQZ17" s="198"/>
      <c r="PRA17" s="198"/>
      <c r="PRB17" s="198"/>
      <c r="PRC17" s="198"/>
      <c r="PRD17" s="198"/>
      <c r="PRE17" s="198"/>
      <c r="PRF17" s="198"/>
      <c r="PRG17" s="198"/>
      <c r="PRH17" s="198"/>
      <c r="PRI17" s="198"/>
      <c r="PRJ17" s="198"/>
      <c r="PRK17" s="198"/>
      <c r="PRL17" s="198"/>
      <c r="PRM17" s="198"/>
      <c r="PRN17" s="198"/>
      <c r="PRO17" s="198"/>
      <c r="PRP17" s="198"/>
      <c r="PRQ17" s="198"/>
      <c r="PRR17" s="198"/>
      <c r="PRS17" s="198"/>
      <c r="PRT17" s="198"/>
      <c r="PRU17" s="198"/>
      <c r="PRV17" s="198"/>
      <c r="PRW17" s="198"/>
      <c r="PRX17" s="198"/>
      <c r="PRY17" s="198"/>
      <c r="PRZ17" s="198"/>
      <c r="PSA17" s="198"/>
      <c r="PSB17" s="198"/>
      <c r="PSC17" s="198"/>
      <c r="PSD17" s="198"/>
      <c r="PSE17" s="198"/>
      <c r="PSF17" s="198"/>
      <c r="PSG17" s="198"/>
      <c r="PSH17" s="198"/>
      <c r="PSI17" s="198"/>
      <c r="PSJ17" s="198"/>
      <c r="PSK17" s="198"/>
      <c r="PSL17" s="198"/>
      <c r="PSM17" s="198"/>
      <c r="PSN17" s="198"/>
      <c r="PSO17" s="198"/>
      <c r="PSP17" s="198"/>
      <c r="PSQ17" s="198"/>
      <c r="PSR17" s="198"/>
      <c r="PSS17" s="198"/>
      <c r="PST17" s="198"/>
      <c r="PSU17" s="198"/>
      <c r="PSV17" s="198"/>
      <c r="PSW17" s="198"/>
      <c r="PSX17" s="198"/>
      <c r="PSY17" s="198"/>
      <c r="PSZ17" s="198"/>
      <c r="PTA17" s="198"/>
      <c r="PTB17" s="198"/>
      <c r="PTC17" s="198"/>
      <c r="PTD17" s="198"/>
      <c r="PTE17" s="198"/>
      <c r="PTF17" s="198"/>
      <c r="PTG17" s="198"/>
      <c r="PTH17" s="198"/>
      <c r="PTI17" s="198"/>
      <c r="PTJ17" s="198"/>
      <c r="PTK17" s="198"/>
      <c r="PTL17" s="198"/>
      <c r="PTM17" s="198"/>
      <c r="PTN17" s="198"/>
      <c r="PTO17" s="198"/>
      <c r="PTP17" s="198"/>
      <c r="PTQ17" s="198"/>
      <c r="PTR17" s="198"/>
      <c r="PTS17" s="198"/>
      <c r="PTT17" s="198"/>
      <c r="PTU17" s="198"/>
      <c r="PTV17" s="198"/>
      <c r="PTW17" s="198"/>
      <c r="PTX17" s="198"/>
      <c r="PTY17" s="198"/>
      <c r="PTZ17" s="198"/>
      <c r="PUA17" s="198"/>
      <c r="PUB17" s="198"/>
      <c r="PUC17" s="198"/>
      <c r="PUD17" s="198"/>
      <c r="PUE17" s="198"/>
      <c r="PUF17" s="198"/>
      <c r="PUG17" s="198"/>
      <c r="PUH17" s="198"/>
      <c r="PUI17" s="198"/>
      <c r="PUJ17" s="198"/>
      <c r="PUK17" s="198"/>
      <c r="PUL17" s="198"/>
      <c r="PUM17" s="198"/>
      <c r="PUN17" s="198"/>
      <c r="PUO17" s="198"/>
      <c r="PUP17" s="198"/>
      <c r="PUQ17" s="198"/>
      <c r="PUR17" s="198"/>
      <c r="PUS17" s="198"/>
      <c r="PUT17" s="198"/>
      <c r="PUU17" s="198"/>
      <c r="PUV17" s="198"/>
      <c r="PUW17" s="198"/>
      <c r="PUX17" s="198"/>
      <c r="PUY17" s="198"/>
      <c r="PUZ17" s="198"/>
      <c r="PVA17" s="198"/>
      <c r="PVB17" s="198"/>
      <c r="PVC17" s="198"/>
      <c r="PVD17" s="198"/>
      <c r="PVE17" s="198"/>
      <c r="PVF17" s="198"/>
      <c r="PVG17" s="198"/>
      <c r="PVH17" s="198"/>
      <c r="PVI17" s="198"/>
      <c r="PVJ17" s="198"/>
      <c r="PVK17" s="198"/>
      <c r="PVL17" s="198"/>
      <c r="PVM17" s="198"/>
      <c r="PVN17" s="198"/>
      <c r="PVO17" s="198"/>
      <c r="PVP17" s="198"/>
      <c r="PVQ17" s="198"/>
      <c r="PVR17" s="198"/>
      <c r="PVS17" s="198"/>
      <c r="PVT17" s="198"/>
      <c r="PVU17" s="198"/>
      <c r="PVV17" s="198"/>
      <c r="PVW17" s="198"/>
      <c r="PVX17" s="198"/>
      <c r="PVY17" s="198"/>
      <c r="PVZ17" s="198"/>
      <c r="PWA17" s="198"/>
      <c r="PWB17" s="198"/>
      <c r="PWC17" s="198"/>
      <c r="PWD17" s="198"/>
      <c r="PWE17" s="198"/>
      <c r="PWF17" s="198"/>
      <c r="PWG17" s="198"/>
      <c r="PWH17" s="198"/>
      <c r="PWI17" s="198"/>
      <c r="PWJ17" s="198"/>
      <c r="PWK17" s="198"/>
      <c r="PWL17" s="198"/>
      <c r="PWM17" s="198"/>
      <c r="PWN17" s="198"/>
      <c r="PWO17" s="198"/>
      <c r="PWP17" s="198"/>
      <c r="PWQ17" s="198"/>
      <c r="PWR17" s="198"/>
      <c r="PWS17" s="198"/>
      <c r="PWT17" s="198"/>
      <c r="PWU17" s="198"/>
      <c r="PWV17" s="198"/>
      <c r="PWW17" s="198"/>
      <c r="PWX17" s="198"/>
      <c r="PWY17" s="198"/>
      <c r="PWZ17" s="198"/>
      <c r="PXA17" s="198"/>
      <c r="PXB17" s="198"/>
      <c r="PXC17" s="198"/>
      <c r="PXD17" s="198"/>
      <c r="PXE17" s="198"/>
      <c r="PXF17" s="198"/>
      <c r="PXG17" s="198"/>
      <c r="PXH17" s="198"/>
      <c r="PXI17" s="198"/>
      <c r="PXJ17" s="198"/>
      <c r="PXK17" s="198"/>
      <c r="PXL17" s="198"/>
      <c r="PXM17" s="198"/>
      <c r="PXN17" s="198"/>
      <c r="PXO17" s="198"/>
      <c r="PXP17" s="198"/>
      <c r="PXQ17" s="198"/>
      <c r="PXR17" s="198"/>
      <c r="PXS17" s="198"/>
      <c r="PXT17" s="198"/>
      <c r="PXU17" s="198"/>
      <c r="PXV17" s="198"/>
      <c r="PXW17" s="198"/>
      <c r="PXX17" s="198"/>
      <c r="PXY17" s="198"/>
      <c r="PXZ17" s="198"/>
      <c r="PYA17" s="198"/>
      <c r="PYB17" s="198"/>
      <c r="PYC17" s="198"/>
      <c r="PYD17" s="198"/>
      <c r="PYE17" s="198"/>
      <c r="PYF17" s="198"/>
      <c r="PYG17" s="198"/>
      <c r="PYH17" s="198"/>
      <c r="PYI17" s="198"/>
      <c r="PYJ17" s="198"/>
      <c r="PYK17" s="198"/>
      <c r="PYL17" s="198"/>
      <c r="PYM17" s="198"/>
      <c r="PYN17" s="198"/>
      <c r="PYO17" s="198"/>
      <c r="PYP17" s="198"/>
      <c r="PYQ17" s="198"/>
      <c r="PYR17" s="198"/>
      <c r="PYS17" s="198"/>
      <c r="PYT17" s="198"/>
      <c r="PYU17" s="198"/>
      <c r="PYV17" s="198"/>
      <c r="PYW17" s="198"/>
      <c r="PYX17" s="198"/>
      <c r="PYY17" s="198"/>
      <c r="PYZ17" s="198"/>
      <c r="PZA17" s="198"/>
      <c r="PZB17" s="198"/>
      <c r="PZC17" s="198"/>
      <c r="PZD17" s="198"/>
      <c r="PZE17" s="198"/>
      <c r="PZF17" s="198"/>
      <c r="PZG17" s="198"/>
      <c r="PZH17" s="198"/>
      <c r="PZI17" s="198"/>
      <c r="PZJ17" s="198"/>
      <c r="PZK17" s="198"/>
      <c r="PZL17" s="198"/>
      <c r="PZM17" s="198"/>
      <c r="PZN17" s="198"/>
      <c r="PZO17" s="198"/>
      <c r="PZP17" s="198"/>
      <c r="PZQ17" s="198"/>
      <c r="PZR17" s="198"/>
      <c r="PZS17" s="198"/>
      <c r="PZT17" s="198"/>
      <c r="PZU17" s="198"/>
      <c r="PZV17" s="198"/>
      <c r="PZW17" s="198"/>
      <c r="PZX17" s="198"/>
      <c r="PZY17" s="198"/>
      <c r="PZZ17" s="198"/>
      <c r="QAA17" s="198"/>
      <c r="QAB17" s="198"/>
      <c r="QAC17" s="198"/>
      <c r="QAD17" s="198"/>
      <c r="QAE17" s="198"/>
      <c r="QAF17" s="198"/>
      <c r="QAG17" s="198"/>
      <c r="QAH17" s="198"/>
      <c r="QAI17" s="198"/>
      <c r="QAJ17" s="198"/>
      <c r="QAK17" s="198"/>
      <c r="QAL17" s="198"/>
      <c r="QAM17" s="198"/>
      <c r="QAN17" s="198"/>
      <c r="QAO17" s="198"/>
      <c r="QAP17" s="198"/>
      <c r="QAQ17" s="198"/>
      <c r="QAR17" s="198"/>
      <c r="QAS17" s="198"/>
      <c r="QAT17" s="198"/>
      <c r="QAU17" s="198"/>
      <c r="QAV17" s="198"/>
      <c r="QAW17" s="198"/>
      <c r="QAX17" s="198"/>
      <c r="QAY17" s="198"/>
      <c r="QAZ17" s="198"/>
      <c r="QBA17" s="198"/>
      <c r="QBB17" s="198"/>
      <c r="QBC17" s="198"/>
      <c r="QBD17" s="198"/>
      <c r="QBE17" s="198"/>
      <c r="QBF17" s="198"/>
      <c r="QBG17" s="198"/>
      <c r="QBH17" s="198"/>
      <c r="QBI17" s="198"/>
      <c r="QBJ17" s="198"/>
      <c r="QBK17" s="198"/>
      <c r="QBL17" s="198"/>
      <c r="QBM17" s="198"/>
      <c r="QBN17" s="198"/>
      <c r="QBO17" s="198"/>
      <c r="QBP17" s="198"/>
      <c r="QBQ17" s="198"/>
      <c r="QBR17" s="198"/>
      <c r="QBS17" s="198"/>
      <c r="QBT17" s="198"/>
      <c r="QBU17" s="198"/>
      <c r="QBV17" s="198"/>
      <c r="QBW17" s="198"/>
      <c r="QBX17" s="198"/>
      <c r="QBY17" s="198"/>
      <c r="QBZ17" s="198"/>
      <c r="QCA17" s="198"/>
      <c r="QCB17" s="198"/>
      <c r="QCC17" s="198"/>
      <c r="QCD17" s="198"/>
      <c r="QCE17" s="198"/>
      <c r="QCF17" s="198"/>
      <c r="QCG17" s="198"/>
      <c r="QCH17" s="198"/>
      <c r="QCI17" s="198"/>
      <c r="QCJ17" s="198"/>
      <c r="QCK17" s="198"/>
      <c r="QCL17" s="198"/>
      <c r="QCM17" s="198"/>
      <c r="QCN17" s="198"/>
      <c r="QCO17" s="198"/>
      <c r="QCP17" s="198"/>
      <c r="QCQ17" s="198"/>
      <c r="QCR17" s="198"/>
      <c r="QCS17" s="198"/>
      <c r="QCT17" s="198"/>
      <c r="QCU17" s="198"/>
      <c r="QCV17" s="198"/>
      <c r="QCW17" s="198"/>
      <c r="QCX17" s="198"/>
      <c r="QCY17" s="198"/>
      <c r="QCZ17" s="198"/>
      <c r="QDA17" s="198"/>
      <c r="QDB17" s="198"/>
      <c r="QDC17" s="198"/>
      <c r="QDD17" s="198"/>
      <c r="QDE17" s="198"/>
      <c r="QDF17" s="198"/>
      <c r="QDG17" s="198"/>
      <c r="QDH17" s="198"/>
      <c r="QDI17" s="198"/>
      <c r="QDJ17" s="198"/>
      <c r="QDK17" s="198"/>
      <c r="QDL17" s="198"/>
      <c r="QDM17" s="198"/>
      <c r="QDN17" s="198"/>
      <c r="QDO17" s="198"/>
      <c r="QDP17" s="198"/>
      <c r="QDQ17" s="198"/>
      <c r="QDR17" s="198"/>
      <c r="QDS17" s="198"/>
      <c r="QDT17" s="198"/>
      <c r="QDU17" s="198"/>
      <c r="QDV17" s="198"/>
      <c r="QDW17" s="198"/>
      <c r="QDX17" s="198"/>
      <c r="QDY17" s="198"/>
      <c r="QDZ17" s="198"/>
      <c r="QEA17" s="198"/>
      <c r="QEB17" s="198"/>
      <c r="QEC17" s="198"/>
      <c r="QED17" s="198"/>
      <c r="QEE17" s="198"/>
      <c r="QEF17" s="198"/>
      <c r="QEG17" s="198"/>
      <c r="QEH17" s="198"/>
      <c r="QEI17" s="198"/>
      <c r="QEJ17" s="198"/>
      <c r="QEK17" s="198"/>
      <c r="QEL17" s="198"/>
      <c r="QEM17" s="198"/>
      <c r="QEN17" s="198"/>
      <c r="QEO17" s="198"/>
      <c r="QEP17" s="198"/>
      <c r="QEQ17" s="198"/>
      <c r="QER17" s="198"/>
      <c r="QES17" s="198"/>
      <c r="QET17" s="198"/>
      <c r="QEU17" s="198"/>
      <c r="QEV17" s="198"/>
      <c r="QEW17" s="198"/>
      <c r="QEX17" s="198"/>
      <c r="QEY17" s="198"/>
      <c r="QEZ17" s="198"/>
      <c r="QFA17" s="198"/>
      <c r="QFB17" s="198"/>
      <c r="QFC17" s="198"/>
      <c r="QFD17" s="198"/>
      <c r="QFE17" s="198"/>
      <c r="QFF17" s="198"/>
      <c r="QFG17" s="198"/>
      <c r="QFH17" s="198"/>
      <c r="QFI17" s="198"/>
      <c r="QFJ17" s="198"/>
      <c r="QFK17" s="198"/>
      <c r="QFL17" s="198"/>
      <c r="QFM17" s="198"/>
      <c r="QFN17" s="198"/>
      <c r="QFO17" s="198"/>
      <c r="QFP17" s="198"/>
      <c r="QFQ17" s="198"/>
      <c r="QFR17" s="198"/>
      <c r="QFS17" s="198"/>
      <c r="QFT17" s="198"/>
      <c r="QFU17" s="198"/>
      <c r="QFV17" s="198"/>
      <c r="QFW17" s="198"/>
      <c r="QFX17" s="198"/>
      <c r="QFY17" s="198"/>
      <c r="QFZ17" s="198"/>
      <c r="QGA17" s="198"/>
      <c r="QGB17" s="198"/>
      <c r="QGC17" s="198"/>
      <c r="QGD17" s="198"/>
      <c r="QGE17" s="198"/>
      <c r="QGF17" s="198"/>
      <c r="QGG17" s="198"/>
      <c r="QGH17" s="198"/>
      <c r="QGI17" s="198"/>
      <c r="QGJ17" s="198"/>
      <c r="QGK17" s="198"/>
      <c r="QGL17" s="198"/>
      <c r="QGM17" s="198"/>
      <c r="QGN17" s="198"/>
      <c r="QGO17" s="198"/>
      <c r="QGP17" s="198"/>
      <c r="QGQ17" s="198"/>
      <c r="QGR17" s="198"/>
      <c r="QGS17" s="198"/>
      <c r="QGT17" s="198"/>
      <c r="QGU17" s="198"/>
      <c r="QGV17" s="198"/>
      <c r="QGW17" s="198"/>
      <c r="QGX17" s="198"/>
      <c r="QGY17" s="198"/>
      <c r="QGZ17" s="198"/>
      <c r="QHA17" s="198"/>
      <c r="QHB17" s="198"/>
      <c r="QHC17" s="198"/>
      <c r="QHD17" s="198"/>
      <c r="QHE17" s="198"/>
      <c r="QHF17" s="198"/>
      <c r="QHG17" s="198"/>
      <c r="QHH17" s="198"/>
      <c r="QHI17" s="198"/>
      <c r="QHJ17" s="198"/>
      <c r="QHK17" s="198"/>
      <c r="QHL17" s="198"/>
      <c r="QHM17" s="198"/>
      <c r="QHN17" s="198"/>
      <c r="QHO17" s="198"/>
      <c r="QHP17" s="198"/>
      <c r="QHQ17" s="198"/>
      <c r="QHR17" s="198"/>
      <c r="QHS17" s="198"/>
      <c r="QHT17" s="198"/>
      <c r="QHU17" s="198"/>
      <c r="QHV17" s="198"/>
      <c r="QHW17" s="198"/>
      <c r="QHX17" s="198"/>
      <c r="QHY17" s="198"/>
      <c r="QHZ17" s="198"/>
      <c r="QIA17" s="198"/>
      <c r="QIB17" s="198"/>
      <c r="QIC17" s="198"/>
      <c r="QID17" s="198"/>
      <c r="QIE17" s="198"/>
      <c r="QIF17" s="198"/>
      <c r="QIG17" s="198"/>
      <c r="QIH17" s="198"/>
      <c r="QII17" s="198"/>
      <c r="QIJ17" s="198"/>
      <c r="QIK17" s="198"/>
      <c r="QIL17" s="198"/>
      <c r="QIM17" s="198"/>
      <c r="QIN17" s="198"/>
      <c r="QIO17" s="198"/>
      <c r="QIP17" s="198"/>
      <c r="QIQ17" s="198"/>
      <c r="QIR17" s="198"/>
      <c r="QIS17" s="198"/>
      <c r="QIT17" s="198"/>
      <c r="QIU17" s="198"/>
      <c r="QIV17" s="198"/>
      <c r="QIW17" s="198"/>
      <c r="QIX17" s="198"/>
      <c r="QIY17" s="198"/>
      <c r="QIZ17" s="198"/>
      <c r="QJA17" s="198"/>
      <c r="QJB17" s="198"/>
      <c r="QJC17" s="198"/>
      <c r="QJD17" s="198"/>
      <c r="QJE17" s="198"/>
      <c r="QJF17" s="198"/>
      <c r="QJG17" s="198"/>
      <c r="QJH17" s="198"/>
      <c r="QJI17" s="198"/>
      <c r="QJJ17" s="198"/>
      <c r="QJK17" s="198"/>
      <c r="QJL17" s="198"/>
      <c r="QJM17" s="198"/>
      <c r="QJN17" s="198"/>
      <c r="QJO17" s="198"/>
      <c r="QJP17" s="198"/>
      <c r="QJQ17" s="198"/>
      <c r="QJR17" s="198"/>
      <c r="QJS17" s="198"/>
      <c r="QJT17" s="198"/>
      <c r="QJU17" s="198"/>
      <c r="QJV17" s="198"/>
      <c r="QJW17" s="198"/>
      <c r="QJX17" s="198"/>
      <c r="QJY17" s="198"/>
      <c r="QJZ17" s="198"/>
      <c r="QKA17" s="198"/>
      <c r="QKB17" s="198"/>
      <c r="QKC17" s="198"/>
      <c r="QKD17" s="198"/>
      <c r="QKE17" s="198"/>
      <c r="QKF17" s="198"/>
      <c r="QKG17" s="198"/>
      <c r="QKH17" s="198"/>
      <c r="QKI17" s="198"/>
      <c r="QKJ17" s="198"/>
      <c r="QKK17" s="198"/>
      <c r="QKL17" s="198"/>
      <c r="QKM17" s="198"/>
      <c r="QKN17" s="198"/>
      <c r="QKO17" s="198"/>
      <c r="QKP17" s="198"/>
      <c r="QKQ17" s="198"/>
      <c r="QKR17" s="198"/>
      <c r="QKS17" s="198"/>
      <c r="QKT17" s="198"/>
      <c r="QKU17" s="198"/>
      <c r="QKV17" s="198"/>
      <c r="QKW17" s="198"/>
      <c r="QKX17" s="198"/>
      <c r="QKY17" s="198"/>
      <c r="QKZ17" s="198"/>
      <c r="QLA17" s="198"/>
      <c r="QLB17" s="198"/>
      <c r="QLC17" s="198"/>
      <c r="QLD17" s="198"/>
      <c r="QLE17" s="198"/>
      <c r="QLF17" s="198"/>
      <c r="QLG17" s="198"/>
      <c r="QLH17" s="198"/>
      <c r="QLI17" s="198"/>
      <c r="QLJ17" s="198"/>
      <c r="QLK17" s="198"/>
      <c r="QLL17" s="198"/>
      <c r="QLM17" s="198"/>
      <c r="QLN17" s="198"/>
      <c r="QLO17" s="198"/>
      <c r="QLP17" s="198"/>
      <c r="QLQ17" s="198"/>
      <c r="QLR17" s="198"/>
      <c r="QLS17" s="198"/>
      <c r="QLT17" s="198"/>
      <c r="QLU17" s="198"/>
      <c r="QLV17" s="198"/>
      <c r="QLW17" s="198"/>
      <c r="QLX17" s="198"/>
      <c r="QLY17" s="198"/>
      <c r="QLZ17" s="198"/>
      <c r="QMA17" s="198"/>
      <c r="QMB17" s="198"/>
      <c r="QMC17" s="198"/>
      <c r="QMD17" s="198"/>
      <c r="QME17" s="198"/>
      <c r="QMF17" s="198"/>
      <c r="QMG17" s="198"/>
      <c r="QMH17" s="198"/>
      <c r="QMI17" s="198"/>
      <c r="QMJ17" s="198"/>
      <c r="QMK17" s="198"/>
      <c r="QML17" s="198"/>
      <c r="QMM17" s="198"/>
      <c r="QMN17" s="198"/>
      <c r="QMO17" s="198"/>
      <c r="QMP17" s="198"/>
      <c r="QMQ17" s="198"/>
      <c r="QMR17" s="198"/>
      <c r="QMS17" s="198"/>
      <c r="QMT17" s="198"/>
      <c r="QMU17" s="198"/>
      <c r="QMV17" s="198"/>
      <c r="QMW17" s="198"/>
      <c r="QMX17" s="198"/>
      <c r="QMY17" s="198"/>
      <c r="QMZ17" s="198"/>
      <c r="QNA17" s="198"/>
      <c r="QNB17" s="198"/>
      <c r="QNC17" s="198"/>
      <c r="QND17" s="198"/>
      <c r="QNE17" s="198"/>
      <c r="QNF17" s="198"/>
      <c r="QNG17" s="198"/>
      <c r="QNH17" s="198"/>
      <c r="QNI17" s="198"/>
      <c r="QNJ17" s="198"/>
      <c r="QNK17" s="198"/>
      <c r="QNL17" s="198"/>
      <c r="QNM17" s="198"/>
      <c r="QNN17" s="198"/>
      <c r="QNO17" s="198"/>
      <c r="QNP17" s="198"/>
      <c r="QNQ17" s="198"/>
      <c r="QNR17" s="198"/>
      <c r="QNS17" s="198"/>
      <c r="QNT17" s="198"/>
      <c r="QNU17" s="198"/>
      <c r="QNV17" s="198"/>
      <c r="QNW17" s="198"/>
      <c r="QNX17" s="198"/>
      <c r="QNY17" s="198"/>
      <c r="QNZ17" s="198"/>
      <c r="QOA17" s="198"/>
      <c r="QOB17" s="198"/>
      <c r="QOC17" s="198"/>
      <c r="QOD17" s="198"/>
      <c r="QOE17" s="198"/>
      <c r="QOF17" s="198"/>
      <c r="QOG17" s="198"/>
      <c r="QOH17" s="198"/>
      <c r="QOI17" s="198"/>
      <c r="QOJ17" s="198"/>
      <c r="QOK17" s="198"/>
      <c r="QOL17" s="198"/>
      <c r="QOM17" s="198"/>
      <c r="QON17" s="198"/>
      <c r="QOO17" s="198"/>
      <c r="QOP17" s="198"/>
      <c r="QOQ17" s="198"/>
      <c r="QOR17" s="198"/>
      <c r="QOS17" s="198"/>
      <c r="QOT17" s="198"/>
      <c r="QOU17" s="198"/>
      <c r="QOV17" s="198"/>
      <c r="QOW17" s="198"/>
      <c r="QOX17" s="198"/>
      <c r="QOY17" s="198"/>
      <c r="QOZ17" s="198"/>
      <c r="QPA17" s="198"/>
      <c r="QPB17" s="198"/>
      <c r="QPC17" s="198"/>
      <c r="QPD17" s="198"/>
      <c r="QPE17" s="198"/>
      <c r="QPF17" s="198"/>
      <c r="QPG17" s="198"/>
      <c r="QPH17" s="198"/>
      <c r="QPI17" s="198"/>
      <c r="QPJ17" s="198"/>
      <c r="QPK17" s="198"/>
      <c r="QPL17" s="198"/>
      <c r="QPM17" s="198"/>
      <c r="QPN17" s="198"/>
      <c r="QPO17" s="198"/>
      <c r="QPP17" s="198"/>
      <c r="QPQ17" s="198"/>
      <c r="QPR17" s="198"/>
      <c r="QPS17" s="198"/>
      <c r="QPT17" s="198"/>
      <c r="QPU17" s="198"/>
      <c r="QPV17" s="198"/>
      <c r="QPW17" s="198"/>
      <c r="QPX17" s="198"/>
      <c r="QPY17" s="198"/>
      <c r="QPZ17" s="198"/>
      <c r="QQA17" s="198"/>
      <c r="QQB17" s="198"/>
      <c r="QQC17" s="198"/>
      <c r="QQD17" s="198"/>
      <c r="QQE17" s="198"/>
      <c r="QQF17" s="198"/>
      <c r="QQG17" s="198"/>
      <c r="QQH17" s="198"/>
      <c r="QQI17" s="198"/>
      <c r="QQJ17" s="198"/>
      <c r="QQK17" s="198"/>
      <c r="QQL17" s="198"/>
      <c r="QQM17" s="198"/>
      <c r="QQN17" s="198"/>
      <c r="QQO17" s="198"/>
      <c r="QQP17" s="198"/>
      <c r="QQQ17" s="198"/>
      <c r="QQR17" s="198"/>
      <c r="QQS17" s="198"/>
      <c r="QQT17" s="198"/>
      <c r="QQU17" s="198"/>
      <c r="QQV17" s="198"/>
      <c r="QQW17" s="198"/>
      <c r="QQX17" s="198"/>
      <c r="QQY17" s="198"/>
      <c r="QQZ17" s="198"/>
      <c r="QRA17" s="198"/>
      <c r="QRB17" s="198"/>
      <c r="QRC17" s="198"/>
      <c r="QRD17" s="198"/>
      <c r="QRE17" s="198"/>
      <c r="QRF17" s="198"/>
      <c r="QRG17" s="198"/>
      <c r="QRH17" s="198"/>
      <c r="QRI17" s="198"/>
      <c r="QRJ17" s="198"/>
      <c r="QRK17" s="198"/>
      <c r="QRL17" s="198"/>
      <c r="QRM17" s="198"/>
      <c r="QRN17" s="198"/>
      <c r="QRO17" s="198"/>
      <c r="QRP17" s="198"/>
      <c r="QRQ17" s="198"/>
      <c r="QRR17" s="198"/>
      <c r="QRS17" s="198"/>
      <c r="QRT17" s="198"/>
      <c r="QRU17" s="198"/>
      <c r="QRV17" s="198"/>
      <c r="QRW17" s="198"/>
      <c r="QRX17" s="198"/>
      <c r="QRY17" s="198"/>
      <c r="QRZ17" s="198"/>
      <c r="QSA17" s="198"/>
      <c r="QSB17" s="198"/>
      <c r="QSC17" s="198"/>
      <c r="QSD17" s="198"/>
      <c r="QSE17" s="198"/>
      <c r="QSF17" s="198"/>
      <c r="QSG17" s="198"/>
      <c r="QSH17" s="198"/>
      <c r="QSI17" s="198"/>
      <c r="QSJ17" s="198"/>
      <c r="QSK17" s="198"/>
      <c r="QSL17" s="198"/>
      <c r="QSM17" s="198"/>
      <c r="QSN17" s="198"/>
      <c r="QSO17" s="198"/>
      <c r="QSP17" s="198"/>
      <c r="QSQ17" s="198"/>
      <c r="QSR17" s="198"/>
      <c r="QSS17" s="198"/>
      <c r="QST17" s="198"/>
      <c r="QSU17" s="198"/>
      <c r="QSV17" s="198"/>
      <c r="QSW17" s="198"/>
      <c r="QSX17" s="198"/>
      <c r="QSY17" s="198"/>
      <c r="QSZ17" s="198"/>
      <c r="QTA17" s="198"/>
      <c r="QTB17" s="198"/>
      <c r="QTC17" s="198"/>
      <c r="QTD17" s="198"/>
      <c r="QTE17" s="198"/>
      <c r="QTF17" s="198"/>
      <c r="QTG17" s="198"/>
      <c r="QTH17" s="198"/>
      <c r="QTI17" s="198"/>
      <c r="QTJ17" s="198"/>
      <c r="QTK17" s="198"/>
      <c r="QTL17" s="198"/>
      <c r="QTM17" s="198"/>
      <c r="QTN17" s="198"/>
      <c r="QTO17" s="198"/>
      <c r="QTP17" s="198"/>
      <c r="QTQ17" s="198"/>
      <c r="QTR17" s="198"/>
      <c r="QTS17" s="198"/>
      <c r="QTT17" s="198"/>
      <c r="QTU17" s="198"/>
      <c r="QTV17" s="198"/>
      <c r="QTW17" s="198"/>
      <c r="QTX17" s="198"/>
      <c r="QTY17" s="198"/>
      <c r="QTZ17" s="198"/>
      <c r="QUA17" s="198"/>
      <c r="QUB17" s="198"/>
      <c r="QUC17" s="198"/>
      <c r="QUD17" s="198"/>
      <c r="QUE17" s="198"/>
      <c r="QUF17" s="198"/>
      <c r="QUG17" s="198"/>
      <c r="QUH17" s="198"/>
      <c r="QUI17" s="198"/>
      <c r="QUJ17" s="198"/>
      <c r="QUK17" s="198"/>
      <c r="QUL17" s="198"/>
      <c r="QUM17" s="198"/>
      <c r="QUN17" s="198"/>
      <c r="QUO17" s="198"/>
      <c r="QUP17" s="198"/>
      <c r="QUQ17" s="198"/>
      <c r="QUR17" s="198"/>
      <c r="QUS17" s="198"/>
      <c r="QUT17" s="198"/>
      <c r="QUU17" s="198"/>
      <c r="QUV17" s="198"/>
      <c r="QUW17" s="198"/>
      <c r="QUX17" s="198"/>
      <c r="QUY17" s="198"/>
      <c r="QUZ17" s="198"/>
      <c r="QVA17" s="198"/>
      <c r="QVB17" s="198"/>
      <c r="QVC17" s="198"/>
      <c r="QVD17" s="198"/>
      <c r="QVE17" s="198"/>
      <c r="QVF17" s="198"/>
      <c r="QVG17" s="198"/>
      <c r="QVH17" s="198"/>
      <c r="QVI17" s="198"/>
      <c r="QVJ17" s="198"/>
      <c r="QVK17" s="198"/>
      <c r="QVL17" s="198"/>
      <c r="QVM17" s="198"/>
      <c r="QVN17" s="198"/>
      <c r="QVO17" s="198"/>
      <c r="QVP17" s="198"/>
      <c r="QVQ17" s="198"/>
      <c r="QVR17" s="198"/>
      <c r="QVS17" s="198"/>
      <c r="QVT17" s="198"/>
      <c r="QVU17" s="198"/>
      <c r="QVV17" s="198"/>
      <c r="QVW17" s="198"/>
      <c r="QVX17" s="198"/>
      <c r="QVY17" s="198"/>
      <c r="QVZ17" s="198"/>
      <c r="QWA17" s="198"/>
      <c r="QWB17" s="198"/>
      <c r="QWC17" s="198"/>
      <c r="QWD17" s="198"/>
      <c r="QWE17" s="198"/>
      <c r="QWF17" s="198"/>
      <c r="QWG17" s="198"/>
      <c r="QWH17" s="198"/>
      <c r="QWI17" s="198"/>
      <c r="QWJ17" s="198"/>
      <c r="QWK17" s="198"/>
      <c r="QWL17" s="198"/>
      <c r="QWM17" s="198"/>
      <c r="QWN17" s="198"/>
      <c r="QWO17" s="198"/>
      <c r="QWP17" s="198"/>
      <c r="QWQ17" s="198"/>
      <c r="QWR17" s="198"/>
      <c r="QWS17" s="198"/>
      <c r="QWT17" s="198"/>
      <c r="QWU17" s="198"/>
      <c r="QWV17" s="198"/>
      <c r="QWW17" s="198"/>
      <c r="QWX17" s="198"/>
      <c r="QWY17" s="198"/>
      <c r="QWZ17" s="198"/>
      <c r="QXA17" s="198"/>
      <c r="QXB17" s="198"/>
      <c r="QXC17" s="198"/>
      <c r="QXD17" s="198"/>
      <c r="QXE17" s="198"/>
      <c r="QXF17" s="198"/>
      <c r="QXG17" s="198"/>
      <c r="QXH17" s="198"/>
      <c r="QXI17" s="198"/>
      <c r="QXJ17" s="198"/>
      <c r="QXK17" s="198"/>
      <c r="QXL17" s="198"/>
      <c r="QXM17" s="198"/>
      <c r="QXN17" s="198"/>
      <c r="QXO17" s="198"/>
      <c r="QXP17" s="198"/>
      <c r="QXQ17" s="198"/>
      <c r="QXR17" s="198"/>
      <c r="QXS17" s="198"/>
      <c r="QXT17" s="198"/>
      <c r="QXU17" s="198"/>
      <c r="QXV17" s="198"/>
      <c r="QXW17" s="198"/>
      <c r="QXX17" s="198"/>
      <c r="QXY17" s="198"/>
      <c r="QXZ17" s="198"/>
      <c r="QYA17" s="198"/>
      <c r="QYB17" s="198"/>
      <c r="QYC17" s="198"/>
      <c r="QYD17" s="198"/>
      <c r="QYE17" s="198"/>
      <c r="QYF17" s="198"/>
      <c r="QYG17" s="198"/>
      <c r="QYH17" s="198"/>
      <c r="QYI17" s="198"/>
      <c r="QYJ17" s="198"/>
      <c r="QYK17" s="198"/>
      <c r="QYL17" s="198"/>
      <c r="QYM17" s="198"/>
      <c r="QYN17" s="198"/>
      <c r="QYO17" s="198"/>
      <c r="QYP17" s="198"/>
      <c r="QYQ17" s="198"/>
      <c r="QYR17" s="198"/>
      <c r="QYS17" s="198"/>
      <c r="QYT17" s="198"/>
      <c r="QYU17" s="198"/>
      <c r="QYV17" s="198"/>
      <c r="QYW17" s="198"/>
      <c r="QYX17" s="198"/>
      <c r="QYY17" s="198"/>
      <c r="QYZ17" s="198"/>
      <c r="QZA17" s="198"/>
      <c r="QZB17" s="198"/>
      <c r="QZC17" s="198"/>
      <c r="QZD17" s="198"/>
      <c r="QZE17" s="198"/>
      <c r="QZF17" s="198"/>
      <c r="QZG17" s="198"/>
      <c r="QZH17" s="198"/>
      <c r="QZI17" s="198"/>
      <c r="QZJ17" s="198"/>
      <c r="QZK17" s="198"/>
      <c r="QZL17" s="198"/>
      <c r="QZM17" s="198"/>
      <c r="QZN17" s="198"/>
      <c r="QZO17" s="198"/>
      <c r="QZP17" s="198"/>
      <c r="QZQ17" s="198"/>
      <c r="QZR17" s="198"/>
      <c r="QZS17" s="198"/>
      <c r="QZT17" s="198"/>
      <c r="QZU17" s="198"/>
      <c r="QZV17" s="198"/>
      <c r="QZW17" s="198"/>
      <c r="QZX17" s="198"/>
      <c r="QZY17" s="198"/>
      <c r="QZZ17" s="198"/>
      <c r="RAA17" s="198"/>
      <c r="RAB17" s="198"/>
      <c r="RAC17" s="198"/>
      <c r="RAD17" s="198"/>
      <c r="RAE17" s="198"/>
      <c r="RAF17" s="198"/>
      <c r="RAG17" s="198"/>
      <c r="RAH17" s="198"/>
      <c r="RAI17" s="198"/>
      <c r="RAJ17" s="198"/>
      <c r="RAK17" s="198"/>
      <c r="RAL17" s="198"/>
      <c r="RAM17" s="198"/>
      <c r="RAN17" s="198"/>
      <c r="RAO17" s="198"/>
      <c r="RAP17" s="198"/>
      <c r="RAQ17" s="198"/>
      <c r="RAR17" s="198"/>
      <c r="RAS17" s="198"/>
      <c r="RAT17" s="198"/>
      <c r="RAU17" s="198"/>
      <c r="RAV17" s="198"/>
      <c r="RAW17" s="198"/>
      <c r="RAX17" s="198"/>
      <c r="RAY17" s="198"/>
      <c r="RAZ17" s="198"/>
      <c r="RBA17" s="198"/>
      <c r="RBB17" s="198"/>
      <c r="RBC17" s="198"/>
      <c r="RBD17" s="198"/>
      <c r="RBE17" s="198"/>
      <c r="RBF17" s="198"/>
      <c r="RBG17" s="198"/>
      <c r="RBH17" s="198"/>
      <c r="RBI17" s="198"/>
      <c r="RBJ17" s="198"/>
      <c r="RBK17" s="198"/>
      <c r="RBL17" s="198"/>
      <c r="RBM17" s="198"/>
      <c r="RBN17" s="198"/>
      <c r="RBO17" s="198"/>
      <c r="RBP17" s="198"/>
      <c r="RBQ17" s="198"/>
      <c r="RBR17" s="198"/>
      <c r="RBS17" s="198"/>
      <c r="RBT17" s="198"/>
      <c r="RBU17" s="198"/>
      <c r="RBV17" s="198"/>
      <c r="RBW17" s="198"/>
      <c r="RBX17" s="198"/>
      <c r="RBY17" s="198"/>
      <c r="RBZ17" s="198"/>
      <c r="RCA17" s="198"/>
      <c r="RCB17" s="198"/>
      <c r="RCC17" s="198"/>
      <c r="RCD17" s="198"/>
      <c r="RCE17" s="198"/>
      <c r="RCF17" s="198"/>
      <c r="RCG17" s="198"/>
      <c r="RCH17" s="198"/>
      <c r="RCI17" s="198"/>
      <c r="RCJ17" s="198"/>
      <c r="RCK17" s="198"/>
      <c r="RCL17" s="198"/>
      <c r="RCM17" s="198"/>
      <c r="RCN17" s="198"/>
      <c r="RCO17" s="198"/>
      <c r="RCP17" s="198"/>
      <c r="RCQ17" s="198"/>
      <c r="RCR17" s="198"/>
      <c r="RCS17" s="198"/>
      <c r="RCT17" s="198"/>
      <c r="RCU17" s="198"/>
      <c r="RCV17" s="198"/>
      <c r="RCW17" s="198"/>
      <c r="RCX17" s="198"/>
      <c r="RCY17" s="198"/>
      <c r="RCZ17" s="198"/>
      <c r="RDA17" s="198"/>
      <c r="RDB17" s="198"/>
      <c r="RDC17" s="198"/>
      <c r="RDD17" s="198"/>
      <c r="RDE17" s="198"/>
      <c r="RDF17" s="198"/>
      <c r="RDG17" s="198"/>
      <c r="RDH17" s="198"/>
      <c r="RDI17" s="198"/>
      <c r="RDJ17" s="198"/>
      <c r="RDK17" s="198"/>
      <c r="RDL17" s="198"/>
      <c r="RDM17" s="198"/>
      <c r="RDN17" s="198"/>
      <c r="RDO17" s="198"/>
      <c r="RDP17" s="198"/>
      <c r="RDQ17" s="198"/>
      <c r="RDR17" s="198"/>
      <c r="RDS17" s="198"/>
      <c r="RDT17" s="198"/>
      <c r="RDU17" s="198"/>
      <c r="RDV17" s="198"/>
      <c r="RDW17" s="198"/>
      <c r="RDX17" s="198"/>
      <c r="RDY17" s="198"/>
      <c r="RDZ17" s="198"/>
      <c r="REA17" s="198"/>
      <c r="REB17" s="198"/>
      <c r="REC17" s="198"/>
      <c r="RED17" s="198"/>
      <c r="REE17" s="198"/>
      <c r="REF17" s="198"/>
      <c r="REG17" s="198"/>
      <c r="REH17" s="198"/>
      <c r="REI17" s="198"/>
      <c r="REJ17" s="198"/>
      <c r="REK17" s="198"/>
      <c r="REL17" s="198"/>
      <c r="REM17" s="198"/>
      <c r="REN17" s="198"/>
      <c r="REO17" s="198"/>
      <c r="REP17" s="198"/>
      <c r="REQ17" s="198"/>
      <c r="RER17" s="198"/>
      <c r="RES17" s="198"/>
      <c r="RET17" s="198"/>
      <c r="REU17" s="198"/>
      <c r="REV17" s="198"/>
      <c r="REW17" s="198"/>
      <c r="REX17" s="198"/>
      <c r="REY17" s="198"/>
      <c r="REZ17" s="198"/>
      <c r="RFA17" s="198"/>
      <c r="RFB17" s="198"/>
      <c r="RFC17" s="198"/>
      <c r="RFD17" s="198"/>
      <c r="RFE17" s="198"/>
      <c r="RFF17" s="198"/>
      <c r="RFG17" s="198"/>
      <c r="RFH17" s="198"/>
      <c r="RFI17" s="198"/>
      <c r="RFJ17" s="198"/>
      <c r="RFK17" s="198"/>
      <c r="RFL17" s="198"/>
      <c r="RFM17" s="198"/>
      <c r="RFN17" s="198"/>
      <c r="RFO17" s="198"/>
      <c r="RFP17" s="198"/>
      <c r="RFQ17" s="198"/>
      <c r="RFR17" s="198"/>
      <c r="RFS17" s="198"/>
      <c r="RFT17" s="198"/>
      <c r="RFU17" s="198"/>
      <c r="RFV17" s="198"/>
      <c r="RFW17" s="198"/>
      <c r="RFX17" s="198"/>
      <c r="RFY17" s="198"/>
      <c r="RFZ17" s="198"/>
      <c r="RGA17" s="198"/>
      <c r="RGB17" s="198"/>
      <c r="RGC17" s="198"/>
      <c r="RGD17" s="198"/>
      <c r="RGE17" s="198"/>
      <c r="RGF17" s="198"/>
      <c r="RGG17" s="198"/>
      <c r="RGH17" s="198"/>
      <c r="RGI17" s="198"/>
      <c r="RGJ17" s="198"/>
      <c r="RGK17" s="198"/>
      <c r="RGL17" s="198"/>
      <c r="RGM17" s="198"/>
      <c r="RGN17" s="198"/>
      <c r="RGO17" s="198"/>
      <c r="RGP17" s="198"/>
      <c r="RGQ17" s="198"/>
      <c r="RGR17" s="198"/>
      <c r="RGS17" s="198"/>
      <c r="RGT17" s="198"/>
      <c r="RGU17" s="198"/>
      <c r="RGV17" s="198"/>
      <c r="RGW17" s="198"/>
      <c r="RGX17" s="198"/>
      <c r="RGY17" s="198"/>
      <c r="RGZ17" s="198"/>
      <c r="RHA17" s="198"/>
      <c r="RHB17" s="198"/>
      <c r="RHC17" s="198"/>
      <c r="RHD17" s="198"/>
      <c r="RHE17" s="198"/>
      <c r="RHF17" s="198"/>
      <c r="RHG17" s="198"/>
      <c r="RHH17" s="198"/>
      <c r="RHI17" s="198"/>
      <c r="RHJ17" s="198"/>
      <c r="RHK17" s="198"/>
      <c r="RHL17" s="198"/>
      <c r="RHM17" s="198"/>
      <c r="RHN17" s="198"/>
      <c r="RHO17" s="198"/>
      <c r="RHP17" s="198"/>
      <c r="RHQ17" s="198"/>
      <c r="RHR17" s="198"/>
      <c r="RHS17" s="198"/>
      <c r="RHT17" s="198"/>
      <c r="RHU17" s="198"/>
      <c r="RHV17" s="198"/>
      <c r="RHW17" s="198"/>
      <c r="RHX17" s="198"/>
      <c r="RHY17" s="198"/>
      <c r="RHZ17" s="198"/>
      <c r="RIA17" s="198"/>
      <c r="RIB17" s="198"/>
      <c r="RIC17" s="198"/>
      <c r="RID17" s="198"/>
      <c r="RIE17" s="198"/>
      <c r="RIF17" s="198"/>
      <c r="RIG17" s="198"/>
      <c r="RIH17" s="198"/>
      <c r="RII17" s="198"/>
      <c r="RIJ17" s="198"/>
      <c r="RIK17" s="198"/>
      <c r="RIL17" s="198"/>
      <c r="RIM17" s="198"/>
      <c r="RIN17" s="198"/>
      <c r="RIO17" s="198"/>
      <c r="RIP17" s="198"/>
      <c r="RIQ17" s="198"/>
      <c r="RIR17" s="198"/>
      <c r="RIS17" s="198"/>
      <c r="RIT17" s="198"/>
      <c r="RIU17" s="198"/>
      <c r="RIV17" s="198"/>
      <c r="RIW17" s="198"/>
      <c r="RIX17" s="198"/>
      <c r="RIY17" s="198"/>
      <c r="RIZ17" s="198"/>
      <c r="RJA17" s="198"/>
      <c r="RJB17" s="198"/>
      <c r="RJC17" s="198"/>
      <c r="RJD17" s="198"/>
      <c r="RJE17" s="198"/>
      <c r="RJF17" s="198"/>
      <c r="RJG17" s="198"/>
      <c r="RJH17" s="198"/>
      <c r="RJI17" s="198"/>
      <c r="RJJ17" s="198"/>
      <c r="RJK17" s="198"/>
      <c r="RJL17" s="198"/>
      <c r="RJM17" s="198"/>
      <c r="RJN17" s="198"/>
      <c r="RJO17" s="198"/>
      <c r="RJP17" s="198"/>
      <c r="RJQ17" s="198"/>
      <c r="RJR17" s="198"/>
      <c r="RJS17" s="198"/>
      <c r="RJT17" s="198"/>
      <c r="RJU17" s="198"/>
      <c r="RJV17" s="198"/>
      <c r="RJW17" s="198"/>
      <c r="RJX17" s="198"/>
      <c r="RJY17" s="198"/>
      <c r="RJZ17" s="198"/>
      <c r="RKA17" s="198"/>
      <c r="RKB17" s="198"/>
      <c r="RKC17" s="198"/>
      <c r="RKD17" s="198"/>
      <c r="RKE17" s="198"/>
      <c r="RKF17" s="198"/>
      <c r="RKG17" s="198"/>
      <c r="RKH17" s="198"/>
      <c r="RKI17" s="198"/>
      <c r="RKJ17" s="198"/>
      <c r="RKK17" s="198"/>
      <c r="RKL17" s="198"/>
      <c r="RKM17" s="198"/>
      <c r="RKN17" s="198"/>
      <c r="RKO17" s="198"/>
      <c r="RKP17" s="198"/>
      <c r="RKQ17" s="198"/>
      <c r="RKR17" s="198"/>
      <c r="RKS17" s="198"/>
      <c r="RKT17" s="198"/>
      <c r="RKU17" s="198"/>
      <c r="RKV17" s="198"/>
      <c r="RKW17" s="198"/>
      <c r="RKX17" s="198"/>
      <c r="RKY17" s="198"/>
      <c r="RKZ17" s="198"/>
      <c r="RLA17" s="198"/>
      <c r="RLB17" s="198"/>
      <c r="RLC17" s="198"/>
      <c r="RLD17" s="198"/>
      <c r="RLE17" s="198"/>
      <c r="RLF17" s="198"/>
      <c r="RLG17" s="198"/>
      <c r="RLH17" s="198"/>
      <c r="RLI17" s="198"/>
      <c r="RLJ17" s="198"/>
      <c r="RLK17" s="198"/>
      <c r="RLL17" s="198"/>
      <c r="RLM17" s="198"/>
      <c r="RLN17" s="198"/>
      <c r="RLO17" s="198"/>
      <c r="RLP17" s="198"/>
      <c r="RLQ17" s="198"/>
      <c r="RLR17" s="198"/>
      <c r="RLS17" s="198"/>
      <c r="RLT17" s="198"/>
      <c r="RLU17" s="198"/>
      <c r="RLV17" s="198"/>
      <c r="RLW17" s="198"/>
      <c r="RLX17" s="198"/>
      <c r="RLY17" s="198"/>
      <c r="RLZ17" s="198"/>
      <c r="RMA17" s="198"/>
      <c r="RMB17" s="198"/>
      <c r="RMC17" s="198"/>
      <c r="RMD17" s="198"/>
      <c r="RME17" s="198"/>
      <c r="RMF17" s="198"/>
      <c r="RMG17" s="198"/>
      <c r="RMH17" s="198"/>
      <c r="RMI17" s="198"/>
      <c r="RMJ17" s="198"/>
      <c r="RMK17" s="198"/>
      <c r="RML17" s="198"/>
      <c r="RMM17" s="198"/>
      <c r="RMN17" s="198"/>
      <c r="RMO17" s="198"/>
      <c r="RMP17" s="198"/>
      <c r="RMQ17" s="198"/>
      <c r="RMR17" s="198"/>
      <c r="RMS17" s="198"/>
      <c r="RMT17" s="198"/>
      <c r="RMU17" s="198"/>
      <c r="RMV17" s="198"/>
      <c r="RMW17" s="198"/>
      <c r="RMX17" s="198"/>
      <c r="RMY17" s="198"/>
      <c r="RMZ17" s="198"/>
      <c r="RNA17" s="198"/>
      <c r="RNB17" s="198"/>
      <c r="RNC17" s="198"/>
      <c r="RND17" s="198"/>
      <c r="RNE17" s="198"/>
      <c r="RNF17" s="198"/>
      <c r="RNG17" s="198"/>
      <c r="RNH17" s="198"/>
      <c r="RNI17" s="198"/>
      <c r="RNJ17" s="198"/>
      <c r="RNK17" s="198"/>
      <c r="RNL17" s="198"/>
      <c r="RNM17" s="198"/>
      <c r="RNN17" s="198"/>
      <c r="RNO17" s="198"/>
      <c r="RNP17" s="198"/>
      <c r="RNQ17" s="198"/>
      <c r="RNR17" s="198"/>
      <c r="RNS17" s="198"/>
      <c r="RNT17" s="198"/>
      <c r="RNU17" s="198"/>
      <c r="RNV17" s="198"/>
      <c r="RNW17" s="198"/>
      <c r="RNX17" s="198"/>
      <c r="RNY17" s="198"/>
      <c r="RNZ17" s="198"/>
      <c r="ROA17" s="198"/>
      <c r="ROB17" s="198"/>
      <c r="ROC17" s="198"/>
      <c r="ROD17" s="198"/>
      <c r="ROE17" s="198"/>
      <c r="ROF17" s="198"/>
      <c r="ROG17" s="198"/>
      <c r="ROH17" s="198"/>
      <c r="ROI17" s="198"/>
      <c r="ROJ17" s="198"/>
      <c r="ROK17" s="198"/>
      <c r="ROL17" s="198"/>
      <c r="ROM17" s="198"/>
      <c r="RON17" s="198"/>
      <c r="ROO17" s="198"/>
      <c r="ROP17" s="198"/>
      <c r="ROQ17" s="198"/>
      <c r="ROR17" s="198"/>
      <c r="ROS17" s="198"/>
      <c r="ROT17" s="198"/>
      <c r="ROU17" s="198"/>
      <c r="ROV17" s="198"/>
      <c r="ROW17" s="198"/>
      <c r="ROX17" s="198"/>
      <c r="ROY17" s="198"/>
      <c r="ROZ17" s="198"/>
      <c r="RPA17" s="198"/>
      <c r="RPB17" s="198"/>
      <c r="RPC17" s="198"/>
      <c r="RPD17" s="198"/>
      <c r="RPE17" s="198"/>
      <c r="RPF17" s="198"/>
      <c r="RPG17" s="198"/>
      <c r="RPH17" s="198"/>
      <c r="RPI17" s="198"/>
      <c r="RPJ17" s="198"/>
      <c r="RPK17" s="198"/>
      <c r="RPL17" s="198"/>
      <c r="RPM17" s="198"/>
      <c r="RPN17" s="198"/>
      <c r="RPO17" s="198"/>
      <c r="RPP17" s="198"/>
      <c r="RPQ17" s="198"/>
      <c r="RPR17" s="198"/>
      <c r="RPS17" s="198"/>
      <c r="RPT17" s="198"/>
      <c r="RPU17" s="198"/>
      <c r="RPV17" s="198"/>
      <c r="RPW17" s="198"/>
      <c r="RPX17" s="198"/>
      <c r="RPY17" s="198"/>
      <c r="RPZ17" s="198"/>
      <c r="RQA17" s="198"/>
      <c r="RQB17" s="198"/>
      <c r="RQC17" s="198"/>
      <c r="RQD17" s="198"/>
      <c r="RQE17" s="198"/>
      <c r="RQF17" s="198"/>
      <c r="RQG17" s="198"/>
      <c r="RQH17" s="198"/>
      <c r="RQI17" s="198"/>
      <c r="RQJ17" s="198"/>
      <c r="RQK17" s="198"/>
      <c r="RQL17" s="198"/>
      <c r="RQM17" s="198"/>
      <c r="RQN17" s="198"/>
      <c r="RQO17" s="198"/>
      <c r="RQP17" s="198"/>
      <c r="RQQ17" s="198"/>
      <c r="RQR17" s="198"/>
      <c r="RQS17" s="198"/>
      <c r="RQT17" s="198"/>
      <c r="RQU17" s="198"/>
      <c r="RQV17" s="198"/>
      <c r="RQW17" s="198"/>
      <c r="RQX17" s="198"/>
      <c r="RQY17" s="198"/>
      <c r="RQZ17" s="198"/>
      <c r="RRA17" s="198"/>
      <c r="RRB17" s="198"/>
      <c r="RRC17" s="198"/>
      <c r="RRD17" s="198"/>
      <c r="RRE17" s="198"/>
      <c r="RRF17" s="198"/>
      <c r="RRG17" s="198"/>
      <c r="RRH17" s="198"/>
      <c r="RRI17" s="198"/>
      <c r="RRJ17" s="198"/>
      <c r="RRK17" s="198"/>
      <c r="RRL17" s="198"/>
      <c r="RRM17" s="198"/>
      <c r="RRN17" s="198"/>
      <c r="RRO17" s="198"/>
      <c r="RRP17" s="198"/>
      <c r="RRQ17" s="198"/>
      <c r="RRR17" s="198"/>
      <c r="RRS17" s="198"/>
      <c r="RRT17" s="198"/>
      <c r="RRU17" s="198"/>
      <c r="RRV17" s="198"/>
      <c r="RRW17" s="198"/>
      <c r="RRX17" s="198"/>
      <c r="RRY17" s="198"/>
      <c r="RRZ17" s="198"/>
      <c r="RSA17" s="198"/>
      <c r="RSB17" s="198"/>
      <c r="RSC17" s="198"/>
      <c r="RSD17" s="198"/>
      <c r="RSE17" s="198"/>
      <c r="RSF17" s="198"/>
      <c r="RSG17" s="198"/>
      <c r="RSH17" s="198"/>
      <c r="RSI17" s="198"/>
      <c r="RSJ17" s="198"/>
      <c r="RSK17" s="198"/>
      <c r="RSL17" s="198"/>
      <c r="RSM17" s="198"/>
      <c r="RSN17" s="198"/>
      <c r="RSO17" s="198"/>
      <c r="RSP17" s="198"/>
      <c r="RSQ17" s="198"/>
      <c r="RSR17" s="198"/>
      <c r="RSS17" s="198"/>
      <c r="RST17" s="198"/>
      <c r="RSU17" s="198"/>
      <c r="RSV17" s="198"/>
      <c r="RSW17" s="198"/>
      <c r="RSX17" s="198"/>
      <c r="RSY17" s="198"/>
      <c r="RSZ17" s="198"/>
      <c r="RTA17" s="198"/>
      <c r="RTB17" s="198"/>
      <c r="RTC17" s="198"/>
      <c r="RTD17" s="198"/>
      <c r="RTE17" s="198"/>
      <c r="RTF17" s="198"/>
      <c r="RTG17" s="198"/>
      <c r="RTH17" s="198"/>
      <c r="RTI17" s="198"/>
      <c r="RTJ17" s="198"/>
      <c r="RTK17" s="198"/>
      <c r="RTL17" s="198"/>
      <c r="RTM17" s="198"/>
      <c r="RTN17" s="198"/>
      <c r="RTO17" s="198"/>
      <c r="RTP17" s="198"/>
      <c r="RTQ17" s="198"/>
      <c r="RTR17" s="198"/>
      <c r="RTS17" s="198"/>
      <c r="RTT17" s="198"/>
      <c r="RTU17" s="198"/>
      <c r="RTV17" s="198"/>
      <c r="RTW17" s="198"/>
      <c r="RTX17" s="198"/>
      <c r="RTY17" s="198"/>
      <c r="RTZ17" s="198"/>
      <c r="RUA17" s="198"/>
      <c r="RUB17" s="198"/>
      <c r="RUC17" s="198"/>
      <c r="RUD17" s="198"/>
      <c r="RUE17" s="198"/>
      <c r="RUF17" s="198"/>
      <c r="RUG17" s="198"/>
      <c r="RUH17" s="198"/>
      <c r="RUI17" s="198"/>
      <c r="RUJ17" s="198"/>
      <c r="RUK17" s="198"/>
      <c r="RUL17" s="198"/>
      <c r="RUM17" s="198"/>
      <c r="RUN17" s="198"/>
      <c r="RUO17" s="198"/>
      <c r="RUP17" s="198"/>
      <c r="RUQ17" s="198"/>
      <c r="RUR17" s="198"/>
      <c r="RUS17" s="198"/>
      <c r="RUT17" s="198"/>
      <c r="RUU17" s="198"/>
      <c r="RUV17" s="198"/>
      <c r="RUW17" s="198"/>
      <c r="RUX17" s="198"/>
      <c r="RUY17" s="198"/>
      <c r="RUZ17" s="198"/>
      <c r="RVA17" s="198"/>
      <c r="RVB17" s="198"/>
      <c r="RVC17" s="198"/>
      <c r="RVD17" s="198"/>
      <c r="RVE17" s="198"/>
      <c r="RVF17" s="198"/>
      <c r="RVG17" s="198"/>
      <c r="RVH17" s="198"/>
      <c r="RVI17" s="198"/>
      <c r="RVJ17" s="198"/>
      <c r="RVK17" s="198"/>
      <c r="RVL17" s="198"/>
      <c r="RVM17" s="198"/>
      <c r="RVN17" s="198"/>
      <c r="RVO17" s="198"/>
      <c r="RVP17" s="198"/>
      <c r="RVQ17" s="198"/>
      <c r="RVR17" s="198"/>
      <c r="RVS17" s="198"/>
      <c r="RVT17" s="198"/>
      <c r="RVU17" s="198"/>
      <c r="RVV17" s="198"/>
      <c r="RVW17" s="198"/>
      <c r="RVX17" s="198"/>
      <c r="RVY17" s="198"/>
      <c r="RVZ17" s="198"/>
      <c r="RWA17" s="198"/>
      <c r="RWB17" s="198"/>
      <c r="RWC17" s="198"/>
      <c r="RWD17" s="198"/>
      <c r="RWE17" s="198"/>
      <c r="RWF17" s="198"/>
      <c r="RWG17" s="198"/>
      <c r="RWH17" s="198"/>
      <c r="RWI17" s="198"/>
      <c r="RWJ17" s="198"/>
      <c r="RWK17" s="198"/>
      <c r="RWL17" s="198"/>
      <c r="RWM17" s="198"/>
      <c r="RWN17" s="198"/>
      <c r="RWO17" s="198"/>
      <c r="RWP17" s="198"/>
      <c r="RWQ17" s="198"/>
      <c r="RWR17" s="198"/>
      <c r="RWS17" s="198"/>
      <c r="RWT17" s="198"/>
      <c r="RWU17" s="198"/>
      <c r="RWV17" s="198"/>
      <c r="RWW17" s="198"/>
      <c r="RWX17" s="198"/>
      <c r="RWY17" s="198"/>
      <c r="RWZ17" s="198"/>
      <c r="RXA17" s="198"/>
      <c r="RXB17" s="198"/>
      <c r="RXC17" s="198"/>
      <c r="RXD17" s="198"/>
      <c r="RXE17" s="198"/>
      <c r="RXF17" s="198"/>
      <c r="RXG17" s="198"/>
      <c r="RXH17" s="198"/>
      <c r="RXI17" s="198"/>
      <c r="RXJ17" s="198"/>
      <c r="RXK17" s="198"/>
      <c r="RXL17" s="198"/>
      <c r="RXM17" s="198"/>
      <c r="RXN17" s="198"/>
      <c r="RXO17" s="198"/>
      <c r="RXP17" s="198"/>
      <c r="RXQ17" s="198"/>
      <c r="RXR17" s="198"/>
      <c r="RXS17" s="198"/>
      <c r="RXT17" s="198"/>
      <c r="RXU17" s="198"/>
      <c r="RXV17" s="198"/>
      <c r="RXW17" s="198"/>
      <c r="RXX17" s="198"/>
      <c r="RXY17" s="198"/>
      <c r="RXZ17" s="198"/>
      <c r="RYA17" s="198"/>
      <c r="RYB17" s="198"/>
      <c r="RYC17" s="198"/>
      <c r="RYD17" s="198"/>
      <c r="RYE17" s="198"/>
      <c r="RYF17" s="198"/>
      <c r="RYG17" s="198"/>
      <c r="RYH17" s="198"/>
      <c r="RYI17" s="198"/>
      <c r="RYJ17" s="198"/>
      <c r="RYK17" s="198"/>
      <c r="RYL17" s="198"/>
      <c r="RYM17" s="198"/>
      <c r="RYN17" s="198"/>
      <c r="RYO17" s="198"/>
      <c r="RYP17" s="198"/>
      <c r="RYQ17" s="198"/>
      <c r="RYR17" s="198"/>
      <c r="RYS17" s="198"/>
      <c r="RYT17" s="198"/>
      <c r="RYU17" s="198"/>
      <c r="RYV17" s="198"/>
      <c r="RYW17" s="198"/>
      <c r="RYX17" s="198"/>
      <c r="RYY17" s="198"/>
      <c r="RYZ17" s="198"/>
      <c r="RZA17" s="198"/>
      <c r="RZB17" s="198"/>
      <c r="RZC17" s="198"/>
      <c r="RZD17" s="198"/>
      <c r="RZE17" s="198"/>
      <c r="RZF17" s="198"/>
      <c r="RZG17" s="198"/>
      <c r="RZH17" s="198"/>
      <c r="RZI17" s="198"/>
      <c r="RZJ17" s="198"/>
      <c r="RZK17" s="198"/>
      <c r="RZL17" s="198"/>
      <c r="RZM17" s="198"/>
      <c r="RZN17" s="198"/>
      <c r="RZO17" s="198"/>
      <c r="RZP17" s="198"/>
      <c r="RZQ17" s="198"/>
      <c r="RZR17" s="198"/>
      <c r="RZS17" s="198"/>
      <c r="RZT17" s="198"/>
      <c r="RZU17" s="198"/>
      <c r="RZV17" s="198"/>
      <c r="RZW17" s="198"/>
      <c r="RZX17" s="198"/>
      <c r="RZY17" s="198"/>
      <c r="RZZ17" s="198"/>
      <c r="SAA17" s="198"/>
      <c r="SAB17" s="198"/>
      <c r="SAC17" s="198"/>
      <c r="SAD17" s="198"/>
      <c r="SAE17" s="198"/>
      <c r="SAF17" s="198"/>
      <c r="SAG17" s="198"/>
      <c r="SAH17" s="198"/>
      <c r="SAI17" s="198"/>
      <c r="SAJ17" s="198"/>
      <c r="SAK17" s="198"/>
      <c r="SAL17" s="198"/>
      <c r="SAM17" s="198"/>
      <c r="SAN17" s="198"/>
      <c r="SAO17" s="198"/>
      <c r="SAP17" s="198"/>
      <c r="SAQ17" s="198"/>
      <c r="SAR17" s="198"/>
      <c r="SAS17" s="198"/>
      <c r="SAT17" s="198"/>
      <c r="SAU17" s="198"/>
      <c r="SAV17" s="198"/>
      <c r="SAW17" s="198"/>
      <c r="SAX17" s="198"/>
      <c r="SAY17" s="198"/>
      <c r="SAZ17" s="198"/>
      <c r="SBA17" s="198"/>
      <c r="SBB17" s="198"/>
      <c r="SBC17" s="198"/>
      <c r="SBD17" s="198"/>
      <c r="SBE17" s="198"/>
      <c r="SBF17" s="198"/>
      <c r="SBG17" s="198"/>
      <c r="SBH17" s="198"/>
      <c r="SBI17" s="198"/>
      <c r="SBJ17" s="198"/>
      <c r="SBK17" s="198"/>
      <c r="SBL17" s="198"/>
      <c r="SBM17" s="198"/>
      <c r="SBN17" s="198"/>
      <c r="SBO17" s="198"/>
      <c r="SBP17" s="198"/>
      <c r="SBQ17" s="198"/>
      <c r="SBR17" s="198"/>
      <c r="SBS17" s="198"/>
      <c r="SBT17" s="198"/>
      <c r="SBU17" s="198"/>
      <c r="SBV17" s="198"/>
      <c r="SBW17" s="198"/>
      <c r="SBX17" s="198"/>
      <c r="SBY17" s="198"/>
      <c r="SBZ17" s="198"/>
      <c r="SCA17" s="198"/>
      <c r="SCB17" s="198"/>
      <c r="SCC17" s="198"/>
      <c r="SCD17" s="198"/>
      <c r="SCE17" s="198"/>
      <c r="SCF17" s="198"/>
      <c r="SCG17" s="198"/>
      <c r="SCH17" s="198"/>
      <c r="SCI17" s="198"/>
      <c r="SCJ17" s="198"/>
      <c r="SCK17" s="198"/>
      <c r="SCL17" s="198"/>
      <c r="SCM17" s="198"/>
      <c r="SCN17" s="198"/>
      <c r="SCO17" s="198"/>
      <c r="SCP17" s="198"/>
      <c r="SCQ17" s="198"/>
      <c r="SCR17" s="198"/>
      <c r="SCS17" s="198"/>
      <c r="SCT17" s="198"/>
      <c r="SCU17" s="198"/>
      <c r="SCV17" s="198"/>
      <c r="SCW17" s="198"/>
      <c r="SCX17" s="198"/>
      <c r="SCY17" s="198"/>
      <c r="SCZ17" s="198"/>
      <c r="SDA17" s="198"/>
      <c r="SDB17" s="198"/>
      <c r="SDC17" s="198"/>
      <c r="SDD17" s="198"/>
      <c r="SDE17" s="198"/>
      <c r="SDF17" s="198"/>
      <c r="SDG17" s="198"/>
      <c r="SDH17" s="198"/>
      <c r="SDI17" s="198"/>
      <c r="SDJ17" s="198"/>
      <c r="SDK17" s="198"/>
      <c r="SDL17" s="198"/>
      <c r="SDM17" s="198"/>
      <c r="SDN17" s="198"/>
      <c r="SDO17" s="198"/>
      <c r="SDP17" s="198"/>
      <c r="SDQ17" s="198"/>
      <c r="SDR17" s="198"/>
      <c r="SDS17" s="198"/>
      <c r="SDT17" s="198"/>
      <c r="SDU17" s="198"/>
      <c r="SDV17" s="198"/>
      <c r="SDW17" s="198"/>
      <c r="SDX17" s="198"/>
      <c r="SDY17" s="198"/>
      <c r="SDZ17" s="198"/>
      <c r="SEA17" s="198"/>
      <c r="SEB17" s="198"/>
      <c r="SEC17" s="198"/>
      <c r="SED17" s="198"/>
      <c r="SEE17" s="198"/>
      <c r="SEF17" s="198"/>
      <c r="SEG17" s="198"/>
      <c r="SEH17" s="198"/>
      <c r="SEI17" s="198"/>
      <c r="SEJ17" s="198"/>
      <c r="SEK17" s="198"/>
      <c r="SEL17" s="198"/>
      <c r="SEM17" s="198"/>
      <c r="SEN17" s="198"/>
      <c r="SEO17" s="198"/>
      <c r="SEP17" s="198"/>
      <c r="SEQ17" s="198"/>
      <c r="SER17" s="198"/>
      <c r="SES17" s="198"/>
      <c r="SET17" s="198"/>
      <c r="SEU17" s="198"/>
      <c r="SEV17" s="198"/>
      <c r="SEW17" s="198"/>
      <c r="SEX17" s="198"/>
      <c r="SEY17" s="198"/>
      <c r="SEZ17" s="198"/>
      <c r="SFA17" s="198"/>
      <c r="SFB17" s="198"/>
      <c r="SFC17" s="198"/>
      <c r="SFD17" s="198"/>
      <c r="SFE17" s="198"/>
      <c r="SFF17" s="198"/>
      <c r="SFG17" s="198"/>
      <c r="SFH17" s="198"/>
      <c r="SFI17" s="198"/>
      <c r="SFJ17" s="198"/>
      <c r="SFK17" s="198"/>
      <c r="SFL17" s="198"/>
      <c r="SFM17" s="198"/>
      <c r="SFN17" s="198"/>
      <c r="SFO17" s="198"/>
      <c r="SFP17" s="198"/>
      <c r="SFQ17" s="198"/>
      <c r="SFR17" s="198"/>
      <c r="SFS17" s="198"/>
      <c r="SFT17" s="198"/>
      <c r="SFU17" s="198"/>
      <c r="SFV17" s="198"/>
      <c r="SFW17" s="198"/>
      <c r="SFX17" s="198"/>
      <c r="SFY17" s="198"/>
      <c r="SFZ17" s="198"/>
      <c r="SGA17" s="198"/>
      <c r="SGB17" s="198"/>
      <c r="SGC17" s="198"/>
      <c r="SGD17" s="198"/>
      <c r="SGE17" s="198"/>
      <c r="SGF17" s="198"/>
      <c r="SGG17" s="198"/>
      <c r="SGH17" s="198"/>
      <c r="SGI17" s="198"/>
      <c r="SGJ17" s="198"/>
      <c r="SGK17" s="198"/>
      <c r="SGL17" s="198"/>
      <c r="SGM17" s="198"/>
      <c r="SGN17" s="198"/>
      <c r="SGO17" s="198"/>
      <c r="SGP17" s="198"/>
      <c r="SGQ17" s="198"/>
      <c r="SGR17" s="198"/>
      <c r="SGS17" s="198"/>
      <c r="SGT17" s="198"/>
      <c r="SGU17" s="198"/>
      <c r="SGV17" s="198"/>
      <c r="SGW17" s="198"/>
      <c r="SGX17" s="198"/>
      <c r="SGY17" s="198"/>
      <c r="SGZ17" s="198"/>
      <c r="SHA17" s="198"/>
      <c r="SHB17" s="198"/>
      <c r="SHC17" s="198"/>
      <c r="SHD17" s="198"/>
      <c r="SHE17" s="198"/>
      <c r="SHF17" s="198"/>
      <c r="SHG17" s="198"/>
      <c r="SHH17" s="198"/>
      <c r="SHI17" s="198"/>
      <c r="SHJ17" s="198"/>
      <c r="SHK17" s="198"/>
      <c r="SHL17" s="198"/>
      <c r="SHM17" s="198"/>
      <c r="SHN17" s="198"/>
      <c r="SHO17" s="198"/>
      <c r="SHP17" s="198"/>
      <c r="SHQ17" s="198"/>
      <c r="SHR17" s="198"/>
      <c r="SHS17" s="198"/>
      <c r="SHT17" s="198"/>
      <c r="SHU17" s="198"/>
      <c r="SHV17" s="198"/>
      <c r="SHW17" s="198"/>
      <c r="SHX17" s="198"/>
      <c r="SHY17" s="198"/>
      <c r="SHZ17" s="198"/>
      <c r="SIA17" s="198"/>
      <c r="SIB17" s="198"/>
      <c r="SIC17" s="198"/>
      <c r="SID17" s="198"/>
      <c r="SIE17" s="198"/>
      <c r="SIF17" s="198"/>
      <c r="SIG17" s="198"/>
      <c r="SIH17" s="198"/>
      <c r="SII17" s="198"/>
      <c r="SIJ17" s="198"/>
      <c r="SIK17" s="198"/>
      <c r="SIL17" s="198"/>
      <c r="SIM17" s="198"/>
      <c r="SIN17" s="198"/>
      <c r="SIO17" s="198"/>
      <c r="SIP17" s="198"/>
      <c r="SIQ17" s="198"/>
      <c r="SIR17" s="198"/>
      <c r="SIS17" s="198"/>
      <c r="SIT17" s="198"/>
      <c r="SIU17" s="198"/>
      <c r="SIV17" s="198"/>
      <c r="SIW17" s="198"/>
      <c r="SIX17" s="198"/>
      <c r="SIY17" s="198"/>
      <c r="SIZ17" s="198"/>
      <c r="SJA17" s="198"/>
      <c r="SJB17" s="198"/>
      <c r="SJC17" s="198"/>
      <c r="SJD17" s="198"/>
      <c r="SJE17" s="198"/>
      <c r="SJF17" s="198"/>
      <c r="SJG17" s="198"/>
      <c r="SJH17" s="198"/>
      <c r="SJI17" s="198"/>
      <c r="SJJ17" s="198"/>
      <c r="SJK17" s="198"/>
      <c r="SJL17" s="198"/>
      <c r="SJM17" s="198"/>
      <c r="SJN17" s="198"/>
      <c r="SJO17" s="198"/>
      <c r="SJP17" s="198"/>
      <c r="SJQ17" s="198"/>
      <c r="SJR17" s="198"/>
      <c r="SJS17" s="198"/>
      <c r="SJT17" s="198"/>
      <c r="SJU17" s="198"/>
      <c r="SJV17" s="198"/>
      <c r="SJW17" s="198"/>
      <c r="SJX17" s="198"/>
      <c r="SJY17" s="198"/>
      <c r="SJZ17" s="198"/>
      <c r="SKA17" s="198"/>
      <c r="SKB17" s="198"/>
      <c r="SKC17" s="198"/>
      <c r="SKD17" s="198"/>
      <c r="SKE17" s="198"/>
      <c r="SKF17" s="198"/>
      <c r="SKG17" s="198"/>
      <c r="SKH17" s="198"/>
      <c r="SKI17" s="198"/>
      <c r="SKJ17" s="198"/>
      <c r="SKK17" s="198"/>
      <c r="SKL17" s="198"/>
      <c r="SKM17" s="198"/>
      <c r="SKN17" s="198"/>
      <c r="SKO17" s="198"/>
      <c r="SKP17" s="198"/>
      <c r="SKQ17" s="198"/>
      <c r="SKR17" s="198"/>
      <c r="SKS17" s="198"/>
      <c r="SKT17" s="198"/>
      <c r="SKU17" s="198"/>
      <c r="SKV17" s="198"/>
      <c r="SKW17" s="198"/>
      <c r="SKX17" s="198"/>
      <c r="SKY17" s="198"/>
      <c r="SKZ17" s="198"/>
      <c r="SLA17" s="198"/>
      <c r="SLB17" s="198"/>
      <c r="SLC17" s="198"/>
      <c r="SLD17" s="198"/>
      <c r="SLE17" s="198"/>
      <c r="SLF17" s="198"/>
      <c r="SLG17" s="198"/>
      <c r="SLH17" s="198"/>
      <c r="SLI17" s="198"/>
      <c r="SLJ17" s="198"/>
      <c r="SLK17" s="198"/>
      <c r="SLL17" s="198"/>
      <c r="SLM17" s="198"/>
      <c r="SLN17" s="198"/>
      <c r="SLO17" s="198"/>
      <c r="SLP17" s="198"/>
      <c r="SLQ17" s="198"/>
      <c r="SLR17" s="198"/>
      <c r="SLS17" s="198"/>
      <c r="SLT17" s="198"/>
      <c r="SLU17" s="198"/>
      <c r="SLV17" s="198"/>
      <c r="SLW17" s="198"/>
      <c r="SLX17" s="198"/>
      <c r="SLY17" s="198"/>
      <c r="SLZ17" s="198"/>
      <c r="SMA17" s="198"/>
      <c r="SMB17" s="198"/>
      <c r="SMC17" s="198"/>
      <c r="SMD17" s="198"/>
      <c r="SME17" s="198"/>
      <c r="SMF17" s="198"/>
      <c r="SMG17" s="198"/>
      <c r="SMH17" s="198"/>
      <c r="SMI17" s="198"/>
      <c r="SMJ17" s="198"/>
      <c r="SMK17" s="198"/>
      <c r="SML17" s="198"/>
      <c r="SMM17" s="198"/>
      <c r="SMN17" s="198"/>
      <c r="SMO17" s="198"/>
      <c r="SMP17" s="198"/>
      <c r="SMQ17" s="198"/>
      <c r="SMR17" s="198"/>
      <c r="SMS17" s="198"/>
      <c r="SMT17" s="198"/>
      <c r="SMU17" s="198"/>
      <c r="SMV17" s="198"/>
      <c r="SMW17" s="198"/>
      <c r="SMX17" s="198"/>
      <c r="SMY17" s="198"/>
      <c r="SMZ17" s="198"/>
      <c r="SNA17" s="198"/>
      <c r="SNB17" s="198"/>
      <c r="SNC17" s="198"/>
      <c r="SND17" s="198"/>
      <c r="SNE17" s="198"/>
      <c r="SNF17" s="198"/>
      <c r="SNG17" s="198"/>
      <c r="SNH17" s="198"/>
      <c r="SNI17" s="198"/>
      <c r="SNJ17" s="198"/>
      <c r="SNK17" s="198"/>
      <c r="SNL17" s="198"/>
      <c r="SNM17" s="198"/>
      <c r="SNN17" s="198"/>
      <c r="SNO17" s="198"/>
      <c r="SNP17" s="198"/>
      <c r="SNQ17" s="198"/>
      <c r="SNR17" s="198"/>
      <c r="SNS17" s="198"/>
      <c r="SNT17" s="198"/>
      <c r="SNU17" s="198"/>
      <c r="SNV17" s="198"/>
      <c r="SNW17" s="198"/>
      <c r="SNX17" s="198"/>
      <c r="SNY17" s="198"/>
      <c r="SNZ17" s="198"/>
      <c r="SOA17" s="198"/>
      <c r="SOB17" s="198"/>
      <c r="SOC17" s="198"/>
      <c r="SOD17" s="198"/>
      <c r="SOE17" s="198"/>
      <c r="SOF17" s="198"/>
      <c r="SOG17" s="198"/>
      <c r="SOH17" s="198"/>
      <c r="SOI17" s="198"/>
      <c r="SOJ17" s="198"/>
      <c r="SOK17" s="198"/>
      <c r="SOL17" s="198"/>
      <c r="SOM17" s="198"/>
      <c r="SON17" s="198"/>
      <c r="SOO17" s="198"/>
      <c r="SOP17" s="198"/>
      <c r="SOQ17" s="198"/>
      <c r="SOR17" s="198"/>
      <c r="SOS17" s="198"/>
      <c r="SOT17" s="198"/>
      <c r="SOU17" s="198"/>
      <c r="SOV17" s="198"/>
      <c r="SOW17" s="198"/>
      <c r="SOX17" s="198"/>
      <c r="SOY17" s="198"/>
      <c r="SOZ17" s="198"/>
      <c r="SPA17" s="198"/>
      <c r="SPB17" s="198"/>
      <c r="SPC17" s="198"/>
      <c r="SPD17" s="198"/>
      <c r="SPE17" s="198"/>
      <c r="SPF17" s="198"/>
      <c r="SPG17" s="198"/>
      <c r="SPH17" s="198"/>
      <c r="SPI17" s="198"/>
      <c r="SPJ17" s="198"/>
      <c r="SPK17" s="198"/>
      <c r="SPL17" s="198"/>
      <c r="SPM17" s="198"/>
      <c r="SPN17" s="198"/>
      <c r="SPO17" s="198"/>
      <c r="SPP17" s="198"/>
      <c r="SPQ17" s="198"/>
      <c r="SPR17" s="198"/>
      <c r="SPS17" s="198"/>
      <c r="SPT17" s="198"/>
      <c r="SPU17" s="198"/>
      <c r="SPV17" s="198"/>
      <c r="SPW17" s="198"/>
      <c r="SPX17" s="198"/>
      <c r="SPY17" s="198"/>
      <c r="SPZ17" s="198"/>
      <c r="SQA17" s="198"/>
      <c r="SQB17" s="198"/>
      <c r="SQC17" s="198"/>
      <c r="SQD17" s="198"/>
      <c r="SQE17" s="198"/>
      <c r="SQF17" s="198"/>
      <c r="SQG17" s="198"/>
      <c r="SQH17" s="198"/>
      <c r="SQI17" s="198"/>
      <c r="SQJ17" s="198"/>
      <c r="SQK17" s="198"/>
      <c r="SQL17" s="198"/>
      <c r="SQM17" s="198"/>
      <c r="SQN17" s="198"/>
      <c r="SQO17" s="198"/>
      <c r="SQP17" s="198"/>
      <c r="SQQ17" s="198"/>
      <c r="SQR17" s="198"/>
      <c r="SQS17" s="198"/>
      <c r="SQT17" s="198"/>
      <c r="SQU17" s="198"/>
      <c r="SQV17" s="198"/>
      <c r="SQW17" s="198"/>
      <c r="SQX17" s="198"/>
      <c r="SQY17" s="198"/>
      <c r="SQZ17" s="198"/>
      <c r="SRA17" s="198"/>
      <c r="SRB17" s="198"/>
      <c r="SRC17" s="198"/>
      <c r="SRD17" s="198"/>
      <c r="SRE17" s="198"/>
      <c r="SRF17" s="198"/>
      <c r="SRG17" s="198"/>
      <c r="SRH17" s="198"/>
      <c r="SRI17" s="198"/>
      <c r="SRJ17" s="198"/>
      <c r="SRK17" s="198"/>
      <c r="SRL17" s="198"/>
      <c r="SRM17" s="198"/>
      <c r="SRN17" s="198"/>
      <c r="SRO17" s="198"/>
      <c r="SRP17" s="198"/>
      <c r="SRQ17" s="198"/>
      <c r="SRR17" s="198"/>
      <c r="SRS17" s="198"/>
      <c r="SRT17" s="198"/>
      <c r="SRU17" s="198"/>
      <c r="SRV17" s="198"/>
      <c r="SRW17" s="198"/>
      <c r="SRX17" s="198"/>
      <c r="SRY17" s="198"/>
      <c r="SRZ17" s="198"/>
      <c r="SSA17" s="198"/>
      <c r="SSB17" s="198"/>
      <c r="SSC17" s="198"/>
      <c r="SSD17" s="198"/>
      <c r="SSE17" s="198"/>
      <c r="SSF17" s="198"/>
      <c r="SSG17" s="198"/>
      <c r="SSH17" s="198"/>
      <c r="SSI17" s="198"/>
      <c r="SSJ17" s="198"/>
      <c r="SSK17" s="198"/>
      <c r="SSL17" s="198"/>
      <c r="SSM17" s="198"/>
      <c r="SSN17" s="198"/>
      <c r="SSO17" s="198"/>
      <c r="SSP17" s="198"/>
      <c r="SSQ17" s="198"/>
      <c r="SSR17" s="198"/>
      <c r="SSS17" s="198"/>
      <c r="SST17" s="198"/>
      <c r="SSU17" s="198"/>
      <c r="SSV17" s="198"/>
      <c r="SSW17" s="198"/>
      <c r="SSX17" s="198"/>
      <c r="SSY17" s="198"/>
      <c r="SSZ17" s="198"/>
      <c r="STA17" s="198"/>
      <c r="STB17" s="198"/>
      <c r="STC17" s="198"/>
      <c r="STD17" s="198"/>
      <c r="STE17" s="198"/>
      <c r="STF17" s="198"/>
      <c r="STG17" s="198"/>
      <c r="STH17" s="198"/>
      <c r="STI17" s="198"/>
      <c r="STJ17" s="198"/>
      <c r="STK17" s="198"/>
      <c r="STL17" s="198"/>
      <c r="STM17" s="198"/>
      <c r="STN17" s="198"/>
      <c r="STO17" s="198"/>
      <c r="STP17" s="198"/>
      <c r="STQ17" s="198"/>
      <c r="STR17" s="198"/>
      <c r="STS17" s="198"/>
      <c r="STT17" s="198"/>
      <c r="STU17" s="198"/>
      <c r="STV17" s="198"/>
      <c r="STW17" s="198"/>
      <c r="STX17" s="198"/>
      <c r="STY17" s="198"/>
      <c r="STZ17" s="198"/>
      <c r="SUA17" s="198"/>
      <c r="SUB17" s="198"/>
      <c r="SUC17" s="198"/>
      <c r="SUD17" s="198"/>
      <c r="SUE17" s="198"/>
      <c r="SUF17" s="198"/>
      <c r="SUG17" s="198"/>
      <c r="SUH17" s="198"/>
      <c r="SUI17" s="198"/>
      <c r="SUJ17" s="198"/>
      <c r="SUK17" s="198"/>
      <c r="SUL17" s="198"/>
      <c r="SUM17" s="198"/>
      <c r="SUN17" s="198"/>
      <c r="SUO17" s="198"/>
      <c r="SUP17" s="198"/>
      <c r="SUQ17" s="198"/>
      <c r="SUR17" s="198"/>
      <c r="SUS17" s="198"/>
      <c r="SUT17" s="198"/>
      <c r="SUU17" s="198"/>
      <c r="SUV17" s="198"/>
      <c r="SUW17" s="198"/>
      <c r="SUX17" s="198"/>
      <c r="SUY17" s="198"/>
      <c r="SUZ17" s="198"/>
      <c r="SVA17" s="198"/>
      <c r="SVB17" s="198"/>
      <c r="SVC17" s="198"/>
      <c r="SVD17" s="198"/>
      <c r="SVE17" s="198"/>
      <c r="SVF17" s="198"/>
      <c r="SVG17" s="198"/>
      <c r="SVH17" s="198"/>
      <c r="SVI17" s="198"/>
      <c r="SVJ17" s="198"/>
      <c r="SVK17" s="198"/>
      <c r="SVL17" s="198"/>
      <c r="SVM17" s="198"/>
      <c r="SVN17" s="198"/>
      <c r="SVO17" s="198"/>
      <c r="SVP17" s="198"/>
      <c r="SVQ17" s="198"/>
      <c r="SVR17" s="198"/>
      <c r="SVS17" s="198"/>
      <c r="SVT17" s="198"/>
      <c r="SVU17" s="198"/>
      <c r="SVV17" s="198"/>
      <c r="SVW17" s="198"/>
      <c r="SVX17" s="198"/>
      <c r="SVY17" s="198"/>
      <c r="SVZ17" s="198"/>
      <c r="SWA17" s="198"/>
      <c r="SWB17" s="198"/>
      <c r="SWC17" s="198"/>
      <c r="SWD17" s="198"/>
      <c r="SWE17" s="198"/>
      <c r="SWF17" s="198"/>
      <c r="SWG17" s="198"/>
      <c r="SWH17" s="198"/>
      <c r="SWI17" s="198"/>
      <c r="SWJ17" s="198"/>
      <c r="SWK17" s="198"/>
      <c r="SWL17" s="198"/>
      <c r="SWM17" s="198"/>
      <c r="SWN17" s="198"/>
      <c r="SWO17" s="198"/>
      <c r="SWP17" s="198"/>
      <c r="SWQ17" s="198"/>
      <c r="SWR17" s="198"/>
      <c r="SWS17" s="198"/>
      <c r="SWT17" s="198"/>
      <c r="SWU17" s="198"/>
      <c r="SWV17" s="198"/>
      <c r="SWW17" s="198"/>
      <c r="SWX17" s="198"/>
      <c r="SWY17" s="198"/>
      <c r="SWZ17" s="198"/>
      <c r="SXA17" s="198"/>
      <c r="SXB17" s="198"/>
      <c r="SXC17" s="198"/>
      <c r="SXD17" s="198"/>
      <c r="SXE17" s="198"/>
      <c r="SXF17" s="198"/>
      <c r="SXG17" s="198"/>
      <c r="SXH17" s="198"/>
      <c r="SXI17" s="198"/>
      <c r="SXJ17" s="198"/>
      <c r="SXK17" s="198"/>
      <c r="SXL17" s="198"/>
      <c r="SXM17" s="198"/>
      <c r="SXN17" s="198"/>
      <c r="SXO17" s="198"/>
      <c r="SXP17" s="198"/>
      <c r="SXQ17" s="198"/>
      <c r="SXR17" s="198"/>
      <c r="SXS17" s="198"/>
      <c r="SXT17" s="198"/>
      <c r="SXU17" s="198"/>
      <c r="SXV17" s="198"/>
      <c r="SXW17" s="198"/>
      <c r="SXX17" s="198"/>
      <c r="SXY17" s="198"/>
      <c r="SXZ17" s="198"/>
      <c r="SYA17" s="198"/>
      <c r="SYB17" s="198"/>
      <c r="SYC17" s="198"/>
      <c r="SYD17" s="198"/>
      <c r="SYE17" s="198"/>
      <c r="SYF17" s="198"/>
      <c r="SYG17" s="198"/>
      <c r="SYH17" s="198"/>
      <c r="SYI17" s="198"/>
      <c r="SYJ17" s="198"/>
      <c r="SYK17" s="198"/>
      <c r="SYL17" s="198"/>
      <c r="SYM17" s="198"/>
      <c r="SYN17" s="198"/>
      <c r="SYO17" s="198"/>
      <c r="SYP17" s="198"/>
      <c r="SYQ17" s="198"/>
      <c r="SYR17" s="198"/>
      <c r="SYS17" s="198"/>
      <c r="SYT17" s="198"/>
      <c r="SYU17" s="198"/>
      <c r="SYV17" s="198"/>
      <c r="SYW17" s="198"/>
      <c r="SYX17" s="198"/>
      <c r="SYY17" s="198"/>
      <c r="SYZ17" s="198"/>
      <c r="SZA17" s="198"/>
      <c r="SZB17" s="198"/>
      <c r="SZC17" s="198"/>
      <c r="SZD17" s="198"/>
      <c r="SZE17" s="198"/>
      <c r="SZF17" s="198"/>
      <c r="SZG17" s="198"/>
      <c r="SZH17" s="198"/>
      <c r="SZI17" s="198"/>
      <c r="SZJ17" s="198"/>
      <c r="SZK17" s="198"/>
      <c r="SZL17" s="198"/>
      <c r="SZM17" s="198"/>
      <c r="SZN17" s="198"/>
      <c r="SZO17" s="198"/>
      <c r="SZP17" s="198"/>
      <c r="SZQ17" s="198"/>
      <c r="SZR17" s="198"/>
      <c r="SZS17" s="198"/>
      <c r="SZT17" s="198"/>
      <c r="SZU17" s="198"/>
      <c r="SZV17" s="198"/>
      <c r="SZW17" s="198"/>
      <c r="SZX17" s="198"/>
      <c r="SZY17" s="198"/>
      <c r="SZZ17" s="198"/>
      <c r="TAA17" s="198"/>
      <c r="TAB17" s="198"/>
      <c r="TAC17" s="198"/>
      <c r="TAD17" s="198"/>
      <c r="TAE17" s="198"/>
      <c r="TAF17" s="198"/>
      <c r="TAG17" s="198"/>
      <c r="TAH17" s="198"/>
      <c r="TAI17" s="198"/>
      <c r="TAJ17" s="198"/>
      <c r="TAK17" s="198"/>
      <c r="TAL17" s="198"/>
      <c r="TAM17" s="198"/>
      <c r="TAN17" s="198"/>
      <c r="TAO17" s="198"/>
      <c r="TAP17" s="198"/>
      <c r="TAQ17" s="198"/>
      <c r="TAR17" s="198"/>
      <c r="TAS17" s="198"/>
      <c r="TAT17" s="198"/>
      <c r="TAU17" s="198"/>
      <c r="TAV17" s="198"/>
      <c r="TAW17" s="198"/>
      <c r="TAX17" s="198"/>
      <c r="TAY17" s="198"/>
      <c r="TAZ17" s="198"/>
      <c r="TBA17" s="198"/>
      <c r="TBB17" s="198"/>
      <c r="TBC17" s="198"/>
      <c r="TBD17" s="198"/>
      <c r="TBE17" s="198"/>
      <c r="TBF17" s="198"/>
      <c r="TBG17" s="198"/>
      <c r="TBH17" s="198"/>
      <c r="TBI17" s="198"/>
      <c r="TBJ17" s="198"/>
      <c r="TBK17" s="198"/>
      <c r="TBL17" s="198"/>
      <c r="TBM17" s="198"/>
      <c r="TBN17" s="198"/>
      <c r="TBO17" s="198"/>
      <c r="TBP17" s="198"/>
      <c r="TBQ17" s="198"/>
      <c r="TBR17" s="198"/>
      <c r="TBS17" s="198"/>
      <c r="TBT17" s="198"/>
      <c r="TBU17" s="198"/>
      <c r="TBV17" s="198"/>
      <c r="TBW17" s="198"/>
      <c r="TBX17" s="198"/>
      <c r="TBY17" s="198"/>
      <c r="TBZ17" s="198"/>
      <c r="TCA17" s="198"/>
      <c r="TCB17" s="198"/>
      <c r="TCC17" s="198"/>
      <c r="TCD17" s="198"/>
      <c r="TCE17" s="198"/>
      <c r="TCF17" s="198"/>
      <c r="TCG17" s="198"/>
      <c r="TCH17" s="198"/>
      <c r="TCI17" s="198"/>
      <c r="TCJ17" s="198"/>
      <c r="TCK17" s="198"/>
      <c r="TCL17" s="198"/>
      <c r="TCM17" s="198"/>
      <c r="TCN17" s="198"/>
      <c r="TCO17" s="198"/>
      <c r="TCP17" s="198"/>
      <c r="TCQ17" s="198"/>
      <c r="TCR17" s="198"/>
      <c r="TCS17" s="198"/>
      <c r="TCT17" s="198"/>
      <c r="TCU17" s="198"/>
      <c r="TCV17" s="198"/>
      <c r="TCW17" s="198"/>
      <c r="TCX17" s="198"/>
      <c r="TCY17" s="198"/>
      <c r="TCZ17" s="198"/>
      <c r="TDA17" s="198"/>
      <c r="TDB17" s="198"/>
      <c r="TDC17" s="198"/>
      <c r="TDD17" s="198"/>
      <c r="TDE17" s="198"/>
      <c r="TDF17" s="198"/>
      <c r="TDG17" s="198"/>
      <c r="TDH17" s="198"/>
      <c r="TDI17" s="198"/>
      <c r="TDJ17" s="198"/>
      <c r="TDK17" s="198"/>
      <c r="TDL17" s="198"/>
      <c r="TDM17" s="198"/>
      <c r="TDN17" s="198"/>
      <c r="TDO17" s="198"/>
      <c r="TDP17" s="198"/>
      <c r="TDQ17" s="198"/>
      <c r="TDR17" s="198"/>
      <c r="TDS17" s="198"/>
      <c r="TDT17" s="198"/>
      <c r="TDU17" s="198"/>
      <c r="TDV17" s="198"/>
      <c r="TDW17" s="198"/>
      <c r="TDX17" s="198"/>
      <c r="TDY17" s="198"/>
      <c r="TDZ17" s="198"/>
      <c r="TEA17" s="198"/>
      <c r="TEB17" s="198"/>
      <c r="TEC17" s="198"/>
      <c r="TED17" s="198"/>
      <c r="TEE17" s="198"/>
      <c r="TEF17" s="198"/>
      <c r="TEG17" s="198"/>
      <c r="TEH17" s="198"/>
      <c r="TEI17" s="198"/>
      <c r="TEJ17" s="198"/>
      <c r="TEK17" s="198"/>
      <c r="TEL17" s="198"/>
      <c r="TEM17" s="198"/>
      <c r="TEN17" s="198"/>
      <c r="TEO17" s="198"/>
      <c r="TEP17" s="198"/>
      <c r="TEQ17" s="198"/>
      <c r="TER17" s="198"/>
      <c r="TES17" s="198"/>
      <c r="TET17" s="198"/>
      <c r="TEU17" s="198"/>
      <c r="TEV17" s="198"/>
      <c r="TEW17" s="198"/>
      <c r="TEX17" s="198"/>
      <c r="TEY17" s="198"/>
      <c r="TEZ17" s="198"/>
      <c r="TFA17" s="198"/>
      <c r="TFB17" s="198"/>
      <c r="TFC17" s="198"/>
      <c r="TFD17" s="198"/>
      <c r="TFE17" s="198"/>
      <c r="TFF17" s="198"/>
      <c r="TFG17" s="198"/>
      <c r="TFH17" s="198"/>
      <c r="TFI17" s="198"/>
      <c r="TFJ17" s="198"/>
      <c r="TFK17" s="198"/>
      <c r="TFL17" s="198"/>
      <c r="TFM17" s="198"/>
      <c r="TFN17" s="198"/>
      <c r="TFO17" s="198"/>
      <c r="TFP17" s="198"/>
      <c r="TFQ17" s="198"/>
      <c r="TFR17" s="198"/>
      <c r="TFS17" s="198"/>
      <c r="TFT17" s="198"/>
      <c r="TFU17" s="198"/>
      <c r="TFV17" s="198"/>
      <c r="TFW17" s="198"/>
      <c r="TFX17" s="198"/>
      <c r="TFY17" s="198"/>
      <c r="TFZ17" s="198"/>
      <c r="TGA17" s="198"/>
      <c r="TGB17" s="198"/>
      <c r="TGC17" s="198"/>
      <c r="TGD17" s="198"/>
      <c r="TGE17" s="198"/>
      <c r="TGF17" s="198"/>
      <c r="TGG17" s="198"/>
      <c r="TGH17" s="198"/>
      <c r="TGI17" s="198"/>
      <c r="TGJ17" s="198"/>
      <c r="TGK17" s="198"/>
      <c r="TGL17" s="198"/>
      <c r="TGM17" s="198"/>
      <c r="TGN17" s="198"/>
      <c r="TGO17" s="198"/>
      <c r="TGP17" s="198"/>
      <c r="TGQ17" s="198"/>
      <c r="TGR17" s="198"/>
      <c r="TGS17" s="198"/>
      <c r="TGT17" s="198"/>
      <c r="TGU17" s="198"/>
      <c r="TGV17" s="198"/>
      <c r="TGW17" s="198"/>
      <c r="TGX17" s="198"/>
      <c r="TGY17" s="198"/>
      <c r="TGZ17" s="198"/>
      <c r="THA17" s="198"/>
      <c r="THB17" s="198"/>
      <c r="THC17" s="198"/>
      <c r="THD17" s="198"/>
      <c r="THE17" s="198"/>
      <c r="THF17" s="198"/>
      <c r="THG17" s="198"/>
      <c r="THH17" s="198"/>
      <c r="THI17" s="198"/>
      <c r="THJ17" s="198"/>
      <c r="THK17" s="198"/>
      <c r="THL17" s="198"/>
      <c r="THM17" s="198"/>
      <c r="THN17" s="198"/>
      <c r="THO17" s="198"/>
      <c r="THP17" s="198"/>
      <c r="THQ17" s="198"/>
      <c r="THR17" s="198"/>
      <c r="THS17" s="198"/>
      <c r="THT17" s="198"/>
      <c r="THU17" s="198"/>
      <c r="THV17" s="198"/>
      <c r="THW17" s="198"/>
      <c r="THX17" s="198"/>
      <c r="THY17" s="198"/>
      <c r="THZ17" s="198"/>
      <c r="TIA17" s="198"/>
      <c r="TIB17" s="198"/>
      <c r="TIC17" s="198"/>
      <c r="TID17" s="198"/>
      <c r="TIE17" s="198"/>
      <c r="TIF17" s="198"/>
      <c r="TIG17" s="198"/>
      <c r="TIH17" s="198"/>
      <c r="TII17" s="198"/>
      <c r="TIJ17" s="198"/>
      <c r="TIK17" s="198"/>
      <c r="TIL17" s="198"/>
      <c r="TIM17" s="198"/>
      <c r="TIN17" s="198"/>
      <c r="TIO17" s="198"/>
      <c r="TIP17" s="198"/>
      <c r="TIQ17" s="198"/>
      <c r="TIR17" s="198"/>
      <c r="TIS17" s="198"/>
      <c r="TIT17" s="198"/>
      <c r="TIU17" s="198"/>
      <c r="TIV17" s="198"/>
      <c r="TIW17" s="198"/>
      <c r="TIX17" s="198"/>
      <c r="TIY17" s="198"/>
      <c r="TIZ17" s="198"/>
      <c r="TJA17" s="198"/>
      <c r="TJB17" s="198"/>
      <c r="TJC17" s="198"/>
      <c r="TJD17" s="198"/>
      <c r="TJE17" s="198"/>
      <c r="TJF17" s="198"/>
      <c r="TJG17" s="198"/>
      <c r="TJH17" s="198"/>
      <c r="TJI17" s="198"/>
      <c r="TJJ17" s="198"/>
      <c r="TJK17" s="198"/>
      <c r="TJL17" s="198"/>
      <c r="TJM17" s="198"/>
      <c r="TJN17" s="198"/>
      <c r="TJO17" s="198"/>
      <c r="TJP17" s="198"/>
      <c r="TJQ17" s="198"/>
      <c r="TJR17" s="198"/>
      <c r="TJS17" s="198"/>
      <c r="TJT17" s="198"/>
      <c r="TJU17" s="198"/>
      <c r="TJV17" s="198"/>
      <c r="TJW17" s="198"/>
      <c r="TJX17" s="198"/>
      <c r="TJY17" s="198"/>
      <c r="TJZ17" s="198"/>
      <c r="TKA17" s="198"/>
      <c r="TKB17" s="198"/>
      <c r="TKC17" s="198"/>
      <c r="TKD17" s="198"/>
      <c r="TKE17" s="198"/>
      <c r="TKF17" s="198"/>
      <c r="TKG17" s="198"/>
      <c r="TKH17" s="198"/>
      <c r="TKI17" s="198"/>
      <c r="TKJ17" s="198"/>
      <c r="TKK17" s="198"/>
      <c r="TKL17" s="198"/>
      <c r="TKM17" s="198"/>
      <c r="TKN17" s="198"/>
      <c r="TKO17" s="198"/>
      <c r="TKP17" s="198"/>
      <c r="TKQ17" s="198"/>
      <c r="TKR17" s="198"/>
      <c r="TKS17" s="198"/>
      <c r="TKT17" s="198"/>
      <c r="TKU17" s="198"/>
      <c r="TKV17" s="198"/>
      <c r="TKW17" s="198"/>
      <c r="TKX17" s="198"/>
      <c r="TKY17" s="198"/>
      <c r="TKZ17" s="198"/>
      <c r="TLA17" s="198"/>
      <c r="TLB17" s="198"/>
      <c r="TLC17" s="198"/>
      <c r="TLD17" s="198"/>
      <c r="TLE17" s="198"/>
      <c r="TLF17" s="198"/>
      <c r="TLG17" s="198"/>
      <c r="TLH17" s="198"/>
      <c r="TLI17" s="198"/>
      <c r="TLJ17" s="198"/>
      <c r="TLK17" s="198"/>
      <c r="TLL17" s="198"/>
      <c r="TLM17" s="198"/>
      <c r="TLN17" s="198"/>
      <c r="TLO17" s="198"/>
      <c r="TLP17" s="198"/>
      <c r="TLQ17" s="198"/>
      <c r="TLR17" s="198"/>
      <c r="TLS17" s="198"/>
      <c r="TLT17" s="198"/>
      <c r="TLU17" s="198"/>
      <c r="TLV17" s="198"/>
      <c r="TLW17" s="198"/>
      <c r="TLX17" s="198"/>
      <c r="TLY17" s="198"/>
      <c r="TLZ17" s="198"/>
      <c r="TMA17" s="198"/>
      <c r="TMB17" s="198"/>
      <c r="TMC17" s="198"/>
      <c r="TMD17" s="198"/>
      <c r="TME17" s="198"/>
      <c r="TMF17" s="198"/>
      <c r="TMG17" s="198"/>
      <c r="TMH17" s="198"/>
      <c r="TMI17" s="198"/>
      <c r="TMJ17" s="198"/>
      <c r="TMK17" s="198"/>
      <c r="TML17" s="198"/>
      <c r="TMM17" s="198"/>
      <c r="TMN17" s="198"/>
      <c r="TMO17" s="198"/>
      <c r="TMP17" s="198"/>
      <c r="TMQ17" s="198"/>
      <c r="TMR17" s="198"/>
      <c r="TMS17" s="198"/>
      <c r="TMT17" s="198"/>
      <c r="TMU17" s="198"/>
      <c r="TMV17" s="198"/>
      <c r="TMW17" s="198"/>
      <c r="TMX17" s="198"/>
      <c r="TMY17" s="198"/>
      <c r="TMZ17" s="198"/>
      <c r="TNA17" s="198"/>
      <c r="TNB17" s="198"/>
      <c r="TNC17" s="198"/>
      <c r="TND17" s="198"/>
      <c r="TNE17" s="198"/>
      <c r="TNF17" s="198"/>
      <c r="TNG17" s="198"/>
      <c r="TNH17" s="198"/>
      <c r="TNI17" s="198"/>
      <c r="TNJ17" s="198"/>
      <c r="TNK17" s="198"/>
      <c r="TNL17" s="198"/>
      <c r="TNM17" s="198"/>
      <c r="TNN17" s="198"/>
      <c r="TNO17" s="198"/>
      <c r="TNP17" s="198"/>
      <c r="TNQ17" s="198"/>
      <c r="TNR17" s="198"/>
      <c r="TNS17" s="198"/>
      <c r="TNT17" s="198"/>
      <c r="TNU17" s="198"/>
      <c r="TNV17" s="198"/>
      <c r="TNW17" s="198"/>
      <c r="TNX17" s="198"/>
      <c r="TNY17" s="198"/>
      <c r="TNZ17" s="198"/>
      <c r="TOA17" s="198"/>
      <c r="TOB17" s="198"/>
      <c r="TOC17" s="198"/>
      <c r="TOD17" s="198"/>
      <c r="TOE17" s="198"/>
      <c r="TOF17" s="198"/>
      <c r="TOG17" s="198"/>
      <c r="TOH17" s="198"/>
      <c r="TOI17" s="198"/>
      <c r="TOJ17" s="198"/>
      <c r="TOK17" s="198"/>
      <c r="TOL17" s="198"/>
      <c r="TOM17" s="198"/>
      <c r="TON17" s="198"/>
      <c r="TOO17" s="198"/>
      <c r="TOP17" s="198"/>
      <c r="TOQ17" s="198"/>
      <c r="TOR17" s="198"/>
      <c r="TOS17" s="198"/>
      <c r="TOT17" s="198"/>
      <c r="TOU17" s="198"/>
      <c r="TOV17" s="198"/>
      <c r="TOW17" s="198"/>
      <c r="TOX17" s="198"/>
      <c r="TOY17" s="198"/>
      <c r="TOZ17" s="198"/>
      <c r="TPA17" s="198"/>
      <c r="TPB17" s="198"/>
      <c r="TPC17" s="198"/>
      <c r="TPD17" s="198"/>
      <c r="TPE17" s="198"/>
      <c r="TPF17" s="198"/>
      <c r="TPG17" s="198"/>
      <c r="TPH17" s="198"/>
      <c r="TPI17" s="198"/>
      <c r="TPJ17" s="198"/>
      <c r="TPK17" s="198"/>
      <c r="TPL17" s="198"/>
      <c r="TPM17" s="198"/>
      <c r="TPN17" s="198"/>
      <c r="TPO17" s="198"/>
      <c r="TPP17" s="198"/>
      <c r="TPQ17" s="198"/>
      <c r="TPR17" s="198"/>
      <c r="TPS17" s="198"/>
      <c r="TPT17" s="198"/>
      <c r="TPU17" s="198"/>
      <c r="TPV17" s="198"/>
      <c r="TPW17" s="198"/>
      <c r="TPX17" s="198"/>
      <c r="TPY17" s="198"/>
      <c r="TPZ17" s="198"/>
      <c r="TQA17" s="198"/>
      <c r="TQB17" s="198"/>
      <c r="TQC17" s="198"/>
      <c r="TQD17" s="198"/>
      <c r="TQE17" s="198"/>
      <c r="TQF17" s="198"/>
      <c r="TQG17" s="198"/>
      <c r="TQH17" s="198"/>
      <c r="TQI17" s="198"/>
      <c r="TQJ17" s="198"/>
      <c r="TQK17" s="198"/>
      <c r="TQL17" s="198"/>
      <c r="TQM17" s="198"/>
      <c r="TQN17" s="198"/>
      <c r="TQO17" s="198"/>
      <c r="TQP17" s="198"/>
      <c r="TQQ17" s="198"/>
      <c r="TQR17" s="198"/>
      <c r="TQS17" s="198"/>
      <c r="TQT17" s="198"/>
      <c r="TQU17" s="198"/>
      <c r="TQV17" s="198"/>
      <c r="TQW17" s="198"/>
      <c r="TQX17" s="198"/>
      <c r="TQY17" s="198"/>
      <c r="TQZ17" s="198"/>
      <c r="TRA17" s="198"/>
      <c r="TRB17" s="198"/>
      <c r="TRC17" s="198"/>
      <c r="TRD17" s="198"/>
      <c r="TRE17" s="198"/>
      <c r="TRF17" s="198"/>
      <c r="TRG17" s="198"/>
      <c r="TRH17" s="198"/>
      <c r="TRI17" s="198"/>
      <c r="TRJ17" s="198"/>
      <c r="TRK17" s="198"/>
      <c r="TRL17" s="198"/>
      <c r="TRM17" s="198"/>
      <c r="TRN17" s="198"/>
      <c r="TRO17" s="198"/>
      <c r="TRP17" s="198"/>
      <c r="TRQ17" s="198"/>
      <c r="TRR17" s="198"/>
      <c r="TRS17" s="198"/>
      <c r="TRT17" s="198"/>
      <c r="TRU17" s="198"/>
      <c r="TRV17" s="198"/>
      <c r="TRW17" s="198"/>
      <c r="TRX17" s="198"/>
      <c r="TRY17" s="198"/>
      <c r="TRZ17" s="198"/>
      <c r="TSA17" s="198"/>
      <c r="TSB17" s="198"/>
      <c r="TSC17" s="198"/>
      <c r="TSD17" s="198"/>
      <c r="TSE17" s="198"/>
      <c r="TSF17" s="198"/>
      <c r="TSG17" s="198"/>
      <c r="TSH17" s="198"/>
      <c r="TSI17" s="198"/>
      <c r="TSJ17" s="198"/>
      <c r="TSK17" s="198"/>
      <c r="TSL17" s="198"/>
      <c r="TSM17" s="198"/>
      <c r="TSN17" s="198"/>
      <c r="TSO17" s="198"/>
      <c r="TSP17" s="198"/>
      <c r="TSQ17" s="198"/>
      <c r="TSR17" s="198"/>
      <c r="TSS17" s="198"/>
      <c r="TST17" s="198"/>
      <c r="TSU17" s="198"/>
      <c r="TSV17" s="198"/>
      <c r="TSW17" s="198"/>
      <c r="TSX17" s="198"/>
      <c r="TSY17" s="198"/>
      <c r="TSZ17" s="198"/>
      <c r="TTA17" s="198"/>
      <c r="TTB17" s="198"/>
      <c r="TTC17" s="198"/>
      <c r="TTD17" s="198"/>
      <c r="TTE17" s="198"/>
      <c r="TTF17" s="198"/>
      <c r="TTG17" s="198"/>
      <c r="TTH17" s="198"/>
      <c r="TTI17" s="198"/>
      <c r="TTJ17" s="198"/>
      <c r="TTK17" s="198"/>
      <c r="TTL17" s="198"/>
      <c r="TTM17" s="198"/>
      <c r="TTN17" s="198"/>
      <c r="TTO17" s="198"/>
      <c r="TTP17" s="198"/>
      <c r="TTQ17" s="198"/>
      <c r="TTR17" s="198"/>
      <c r="TTS17" s="198"/>
      <c r="TTT17" s="198"/>
      <c r="TTU17" s="198"/>
      <c r="TTV17" s="198"/>
      <c r="TTW17" s="198"/>
      <c r="TTX17" s="198"/>
      <c r="TTY17" s="198"/>
      <c r="TTZ17" s="198"/>
      <c r="TUA17" s="198"/>
      <c r="TUB17" s="198"/>
      <c r="TUC17" s="198"/>
      <c r="TUD17" s="198"/>
      <c r="TUE17" s="198"/>
      <c r="TUF17" s="198"/>
      <c r="TUG17" s="198"/>
      <c r="TUH17" s="198"/>
      <c r="TUI17" s="198"/>
      <c r="TUJ17" s="198"/>
      <c r="TUK17" s="198"/>
      <c r="TUL17" s="198"/>
      <c r="TUM17" s="198"/>
      <c r="TUN17" s="198"/>
      <c r="TUO17" s="198"/>
      <c r="TUP17" s="198"/>
      <c r="TUQ17" s="198"/>
      <c r="TUR17" s="198"/>
      <c r="TUS17" s="198"/>
      <c r="TUT17" s="198"/>
      <c r="TUU17" s="198"/>
      <c r="TUV17" s="198"/>
      <c r="TUW17" s="198"/>
      <c r="TUX17" s="198"/>
      <c r="TUY17" s="198"/>
      <c r="TUZ17" s="198"/>
      <c r="TVA17" s="198"/>
      <c r="TVB17" s="198"/>
      <c r="TVC17" s="198"/>
      <c r="TVD17" s="198"/>
      <c r="TVE17" s="198"/>
      <c r="TVF17" s="198"/>
      <c r="TVG17" s="198"/>
      <c r="TVH17" s="198"/>
      <c r="TVI17" s="198"/>
      <c r="TVJ17" s="198"/>
      <c r="TVK17" s="198"/>
      <c r="TVL17" s="198"/>
      <c r="TVM17" s="198"/>
      <c r="TVN17" s="198"/>
      <c r="TVO17" s="198"/>
      <c r="TVP17" s="198"/>
      <c r="TVQ17" s="198"/>
      <c r="TVR17" s="198"/>
      <c r="TVS17" s="198"/>
      <c r="TVT17" s="198"/>
      <c r="TVU17" s="198"/>
      <c r="TVV17" s="198"/>
      <c r="TVW17" s="198"/>
      <c r="TVX17" s="198"/>
      <c r="TVY17" s="198"/>
      <c r="TVZ17" s="198"/>
      <c r="TWA17" s="198"/>
      <c r="TWB17" s="198"/>
      <c r="TWC17" s="198"/>
      <c r="TWD17" s="198"/>
      <c r="TWE17" s="198"/>
      <c r="TWF17" s="198"/>
      <c r="TWG17" s="198"/>
      <c r="TWH17" s="198"/>
      <c r="TWI17" s="198"/>
      <c r="TWJ17" s="198"/>
      <c r="TWK17" s="198"/>
      <c r="TWL17" s="198"/>
      <c r="TWM17" s="198"/>
      <c r="TWN17" s="198"/>
      <c r="TWO17" s="198"/>
      <c r="TWP17" s="198"/>
      <c r="TWQ17" s="198"/>
      <c r="TWR17" s="198"/>
      <c r="TWS17" s="198"/>
      <c r="TWT17" s="198"/>
      <c r="TWU17" s="198"/>
      <c r="TWV17" s="198"/>
      <c r="TWW17" s="198"/>
      <c r="TWX17" s="198"/>
      <c r="TWY17" s="198"/>
      <c r="TWZ17" s="198"/>
      <c r="TXA17" s="198"/>
      <c r="TXB17" s="198"/>
      <c r="TXC17" s="198"/>
      <c r="TXD17" s="198"/>
      <c r="TXE17" s="198"/>
      <c r="TXF17" s="198"/>
      <c r="TXG17" s="198"/>
      <c r="TXH17" s="198"/>
      <c r="TXI17" s="198"/>
      <c r="TXJ17" s="198"/>
      <c r="TXK17" s="198"/>
      <c r="TXL17" s="198"/>
      <c r="TXM17" s="198"/>
      <c r="TXN17" s="198"/>
      <c r="TXO17" s="198"/>
      <c r="TXP17" s="198"/>
      <c r="TXQ17" s="198"/>
      <c r="TXR17" s="198"/>
      <c r="TXS17" s="198"/>
      <c r="TXT17" s="198"/>
      <c r="TXU17" s="198"/>
      <c r="TXV17" s="198"/>
      <c r="TXW17" s="198"/>
      <c r="TXX17" s="198"/>
      <c r="TXY17" s="198"/>
      <c r="TXZ17" s="198"/>
      <c r="TYA17" s="198"/>
      <c r="TYB17" s="198"/>
      <c r="TYC17" s="198"/>
      <c r="TYD17" s="198"/>
      <c r="TYE17" s="198"/>
      <c r="TYF17" s="198"/>
      <c r="TYG17" s="198"/>
      <c r="TYH17" s="198"/>
      <c r="TYI17" s="198"/>
      <c r="TYJ17" s="198"/>
      <c r="TYK17" s="198"/>
      <c r="TYL17" s="198"/>
      <c r="TYM17" s="198"/>
      <c r="TYN17" s="198"/>
      <c r="TYO17" s="198"/>
      <c r="TYP17" s="198"/>
      <c r="TYQ17" s="198"/>
      <c r="TYR17" s="198"/>
      <c r="TYS17" s="198"/>
      <c r="TYT17" s="198"/>
      <c r="TYU17" s="198"/>
      <c r="TYV17" s="198"/>
      <c r="TYW17" s="198"/>
      <c r="TYX17" s="198"/>
      <c r="TYY17" s="198"/>
      <c r="TYZ17" s="198"/>
      <c r="TZA17" s="198"/>
      <c r="TZB17" s="198"/>
      <c r="TZC17" s="198"/>
      <c r="TZD17" s="198"/>
      <c r="TZE17" s="198"/>
      <c r="TZF17" s="198"/>
      <c r="TZG17" s="198"/>
      <c r="TZH17" s="198"/>
      <c r="TZI17" s="198"/>
      <c r="TZJ17" s="198"/>
      <c r="TZK17" s="198"/>
      <c r="TZL17" s="198"/>
      <c r="TZM17" s="198"/>
      <c r="TZN17" s="198"/>
      <c r="TZO17" s="198"/>
      <c r="TZP17" s="198"/>
      <c r="TZQ17" s="198"/>
      <c r="TZR17" s="198"/>
      <c r="TZS17" s="198"/>
      <c r="TZT17" s="198"/>
      <c r="TZU17" s="198"/>
      <c r="TZV17" s="198"/>
      <c r="TZW17" s="198"/>
      <c r="TZX17" s="198"/>
      <c r="TZY17" s="198"/>
      <c r="TZZ17" s="198"/>
      <c r="UAA17" s="198"/>
      <c r="UAB17" s="198"/>
      <c r="UAC17" s="198"/>
      <c r="UAD17" s="198"/>
      <c r="UAE17" s="198"/>
      <c r="UAF17" s="198"/>
      <c r="UAG17" s="198"/>
      <c r="UAH17" s="198"/>
      <c r="UAI17" s="198"/>
      <c r="UAJ17" s="198"/>
      <c r="UAK17" s="198"/>
      <c r="UAL17" s="198"/>
      <c r="UAM17" s="198"/>
      <c r="UAN17" s="198"/>
      <c r="UAO17" s="198"/>
      <c r="UAP17" s="198"/>
      <c r="UAQ17" s="198"/>
      <c r="UAR17" s="198"/>
      <c r="UAS17" s="198"/>
      <c r="UAT17" s="198"/>
      <c r="UAU17" s="198"/>
      <c r="UAV17" s="198"/>
      <c r="UAW17" s="198"/>
      <c r="UAX17" s="198"/>
      <c r="UAY17" s="198"/>
      <c r="UAZ17" s="198"/>
      <c r="UBA17" s="198"/>
      <c r="UBB17" s="198"/>
      <c r="UBC17" s="198"/>
      <c r="UBD17" s="198"/>
      <c r="UBE17" s="198"/>
      <c r="UBF17" s="198"/>
      <c r="UBG17" s="198"/>
      <c r="UBH17" s="198"/>
      <c r="UBI17" s="198"/>
      <c r="UBJ17" s="198"/>
      <c r="UBK17" s="198"/>
      <c r="UBL17" s="198"/>
      <c r="UBM17" s="198"/>
      <c r="UBN17" s="198"/>
      <c r="UBO17" s="198"/>
      <c r="UBP17" s="198"/>
      <c r="UBQ17" s="198"/>
      <c r="UBR17" s="198"/>
      <c r="UBS17" s="198"/>
      <c r="UBT17" s="198"/>
      <c r="UBU17" s="198"/>
      <c r="UBV17" s="198"/>
      <c r="UBW17" s="198"/>
      <c r="UBX17" s="198"/>
      <c r="UBY17" s="198"/>
      <c r="UBZ17" s="198"/>
      <c r="UCA17" s="198"/>
      <c r="UCB17" s="198"/>
      <c r="UCC17" s="198"/>
      <c r="UCD17" s="198"/>
      <c r="UCE17" s="198"/>
      <c r="UCF17" s="198"/>
      <c r="UCG17" s="198"/>
      <c r="UCH17" s="198"/>
      <c r="UCI17" s="198"/>
      <c r="UCJ17" s="198"/>
      <c r="UCK17" s="198"/>
      <c r="UCL17" s="198"/>
      <c r="UCM17" s="198"/>
      <c r="UCN17" s="198"/>
      <c r="UCO17" s="198"/>
      <c r="UCP17" s="198"/>
      <c r="UCQ17" s="198"/>
      <c r="UCR17" s="198"/>
      <c r="UCS17" s="198"/>
      <c r="UCT17" s="198"/>
      <c r="UCU17" s="198"/>
      <c r="UCV17" s="198"/>
      <c r="UCW17" s="198"/>
      <c r="UCX17" s="198"/>
      <c r="UCY17" s="198"/>
      <c r="UCZ17" s="198"/>
      <c r="UDA17" s="198"/>
      <c r="UDB17" s="198"/>
      <c r="UDC17" s="198"/>
      <c r="UDD17" s="198"/>
      <c r="UDE17" s="198"/>
      <c r="UDF17" s="198"/>
      <c r="UDG17" s="198"/>
      <c r="UDH17" s="198"/>
      <c r="UDI17" s="198"/>
      <c r="UDJ17" s="198"/>
      <c r="UDK17" s="198"/>
      <c r="UDL17" s="198"/>
      <c r="UDM17" s="198"/>
      <c r="UDN17" s="198"/>
      <c r="UDO17" s="198"/>
      <c r="UDP17" s="198"/>
      <c r="UDQ17" s="198"/>
      <c r="UDR17" s="198"/>
      <c r="UDS17" s="198"/>
      <c r="UDT17" s="198"/>
      <c r="UDU17" s="198"/>
      <c r="UDV17" s="198"/>
      <c r="UDW17" s="198"/>
      <c r="UDX17" s="198"/>
      <c r="UDY17" s="198"/>
      <c r="UDZ17" s="198"/>
      <c r="UEA17" s="198"/>
      <c r="UEB17" s="198"/>
      <c r="UEC17" s="198"/>
      <c r="UED17" s="198"/>
      <c r="UEE17" s="198"/>
      <c r="UEF17" s="198"/>
      <c r="UEG17" s="198"/>
      <c r="UEH17" s="198"/>
      <c r="UEI17" s="198"/>
      <c r="UEJ17" s="198"/>
      <c r="UEK17" s="198"/>
      <c r="UEL17" s="198"/>
      <c r="UEM17" s="198"/>
      <c r="UEN17" s="198"/>
      <c r="UEO17" s="198"/>
      <c r="UEP17" s="198"/>
      <c r="UEQ17" s="198"/>
      <c r="UER17" s="198"/>
      <c r="UES17" s="198"/>
      <c r="UET17" s="198"/>
      <c r="UEU17" s="198"/>
      <c r="UEV17" s="198"/>
      <c r="UEW17" s="198"/>
      <c r="UEX17" s="198"/>
      <c r="UEY17" s="198"/>
      <c r="UEZ17" s="198"/>
      <c r="UFA17" s="198"/>
      <c r="UFB17" s="198"/>
      <c r="UFC17" s="198"/>
      <c r="UFD17" s="198"/>
      <c r="UFE17" s="198"/>
      <c r="UFF17" s="198"/>
      <c r="UFG17" s="198"/>
      <c r="UFH17" s="198"/>
      <c r="UFI17" s="198"/>
      <c r="UFJ17" s="198"/>
      <c r="UFK17" s="198"/>
      <c r="UFL17" s="198"/>
      <c r="UFM17" s="198"/>
      <c r="UFN17" s="198"/>
      <c r="UFO17" s="198"/>
      <c r="UFP17" s="198"/>
      <c r="UFQ17" s="198"/>
      <c r="UFR17" s="198"/>
      <c r="UFS17" s="198"/>
      <c r="UFT17" s="198"/>
      <c r="UFU17" s="198"/>
      <c r="UFV17" s="198"/>
      <c r="UFW17" s="198"/>
      <c r="UFX17" s="198"/>
      <c r="UFY17" s="198"/>
      <c r="UFZ17" s="198"/>
      <c r="UGA17" s="198"/>
      <c r="UGB17" s="198"/>
      <c r="UGC17" s="198"/>
      <c r="UGD17" s="198"/>
      <c r="UGE17" s="198"/>
      <c r="UGF17" s="198"/>
      <c r="UGG17" s="198"/>
      <c r="UGH17" s="198"/>
      <c r="UGI17" s="198"/>
      <c r="UGJ17" s="198"/>
      <c r="UGK17" s="198"/>
      <c r="UGL17" s="198"/>
      <c r="UGM17" s="198"/>
      <c r="UGN17" s="198"/>
      <c r="UGO17" s="198"/>
      <c r="UGP17" s="198"/>
      <c r="UGQ17" s="198"/>
      <c r="UGR17" s="198"/>
      <c r="UGS17" s="198"/>
      <c r="UGT17" s="198"/>
      <c r="UGU17" s="198"/>
      <c r="UGV17" s="198"/>
      <c r="UGW17" s="198"/>
      <c r="UGX17" s="198"/>
      <c r="UGY17" s="198"/>
      <c r="UGZ17" s="198"/>
      <c r="UHA17" s="198"/>
      <c r="UHB17" s="198"/>
      <c r="UHC17" s="198"/>
      <c r="UHD17" s="198"/>
      <c r="UHE17" s="198"/>
      <c r="UHF17" s="198"/>
      <c r="UHG17" s="198"/>
      <c r="UHH17" s="198"/>
      <c r="UHI17" s="198"/>
      <c r="UHJ17" s="198"/>
      <c r="UHK17" s="198"/>
      <c r="UHL17" s="198"/>
      <c r="UHM17" s="198"/>
      <c r="UHN17" s="198"/>
      <c r="UHO17" s="198"/>
      <c r="UHP17" s="198"/>
      <c r="UHQ17" s="198"/>
      <c r="UHR17" s="198"/>
      <c r="UHS17" s="198"/>
      <c r="UHT17" s="198"/>
      <c r="UHU17" s="198"/>
      <c r="UHV17" s="198"/>
      <c r="UHW17" s="198"/>
      <c r="UHX17" s="198"/>
      <c r="UHY17" s="198"/>
      <c r="UHZ17" s="198"/>
      <c r="UIA17" s="198"/>
      <c r="UIB17" s="198"/>
      <c r="UIC17" s="198"/>
      <c r="UID17" s="198"/>
      <c r="UIE17" s="198"/>
      <c r="UIF17" s="198"/>
      <c r="UIG17" s="198"/>
      <c r="UIH17" s="198"/>
      <c r="UII17" s="198"/>
      <c r="UIJ17" s="198"/>
      <c r="UIK17" s="198"/>
      <c r="UIL17" s="198"/>
      <c r="UIM17" s="198"/>
      <c r="UIN17" s="198"/>
      <c r="UIO17" s="198"/>
      <c r="UIP17" s="198"/>
      <c r="UIQ17" s="198"/>
      <c r="UIR17" s="198"/>
      <c r="UIS17" s="198"/>
      <c r="UIT17" s="198"/>
      <c r="UIU17" s="198"/>
      <c r="UIV17" s="198"/>
      <c r="UIW17" s="198"/>
      <c r="UIX17" s="198"/>
      <c r="UIY17" s="198"/>
      <c r="UIZ17" s="198"/>
      <c r="UJA17" s="198"/>
      <c r="UJB17" s="198"/>
      <c r="UJC17" s="198"/>
      <c r="UJD17" s="198"/>
      <c r="UJE17" s="198"/>
      <c r="UJF17" s="198"/>
      <c r="UJG17" s="198"/>
      <c r="UJH17" s="198"/>
      <c r="UJI17" s="198"/>
      <c r="UJJ17" s="198"/>
      <c r="UJK17" s="198"/>
      <c r="UJL17" s="198"/>
      <c r="UJM17" s="198"/>
      <c r="UJN17" s="198"/>
      <c r="UJO17" s="198"/>
      <c r="UJP17" s="198"/>
      <c r="UJQ17" s="198"/>
      <c r="UJR17" s="198"/>
      <c r="UJS17" s="198"/>
      <c r="UJT17" s="198"/>
      <c r="UJU17" s="198"/>
      <c r="UJV17" s="198"/>
      <c r="UJW17" s="198"/>
      <c r="UJX17" s="198"/>
      <c r="UJY17" s="198"/>
      <c r="UJZ17" s="198"/>
      <c r="UKA17" s="198"/>
      <c r="UKB17" s="198"/>
      <c r="UKC17" s="198"/>
      <c r="UKD17" s="198"/>
      <c r="UKE17" s="198"/>
      <c r="UKF17" s="198"/>
      <c r="UKG17" s="198"/>
      <c r="UKH17" s="198"/>
      <c r="UKI17" s="198"/>
      <c r="UKJ17" s="198"/>
      <c r="UKK17" s="198"/>
      <c r="UKL17" s="198"/>
      <c r="UKM17" s="198"/>
      <c r="UKN17" s="198"/>
      <c r="UKO17" s="198"/>
      <c r="UKP17" s="198"/>
      <c r="UKQ17" s="198"/>
      <c r="UKR17" s="198"/>
      <c r="UKS17" s="198"/>
      <c r="UKT17" s="198"/>
      <c r="UKU17" s="198"/>
      <c r="UKV17" s="198"/>
      <c r="UKW17" s="198"/>
      <c r="UKX17" s="198"/>
      <c r="UKY17" s="198"/>
      <c r="UKZ17" s="198"/>
      <c r="ULA17" s="198"/>
      <c r="ULB17" s="198"/>
      <c r="ULC17" s="198"/>
      <c r="ULD17" s="198"/>
      <c r="ULE17" s="198"/>
      <c r="ULF17" s="198"/>
      <c r="ULG17" s="198"/>
      <c r="ULH17" s="198"/>
      <c r="ULI17" s="198"/>
      <c r="ULJ17" s="198"/>
      <c r="ULK17" s="198"/>
      <c r="ULL17" s="198"/>
      <c r="ULM17" s="198"/>
      <c r="ULN17" s="198"/>
      <c r="ULO17" s="198"/>
      <c r="ULP17" s="198"/>
      <c r="ULQ17" s="198"/>
      <c r="ULR17" s="198"/>
      <c r="ULS17" s="198"/>
      <c r="ULT17" s="198"/>
      <c r="ULU17" s="198"/>
      <c r="ULV17" s="198"/>
      <c r="ULW17" s="198"/>
      <c r="ULX17" s="198"/>
      <c r="ULY17" s="198"/>
      <c r="ULZ17" s="198"/>
      <c r="UMA17" s="198"/>
      <c r="UMB17" s="198"/>
      <c r="UMC17" s="198"/>
      <c r="UMD17" s="198"/>
      <c r="UME17" s="198"/>
      <c r="UMF17" s="198"/>
      <c r="UMG17" s="198"/>
      <c r="UMH17" s="198"/>
      <c r="UMI17" s="198"/>
      <c r="UMJ17" s="198"/>
      <c r="UMK17" s="198"/>
      <c r="UML17" s="198"/>
      <c r="UMM17" s="198"/>
      <c r="UMN17" s="198"/>
      <c r="UMO17" s="198"/>
      <c r="UMP17" s="198"/>
      <c r="UMQ17" s="198"/>
      <c r="UMR17" s="198"/>
      <c r="UMS17" s="198"/>
      <c r="UMT17" s="198"/>
      <c r="UMU17" s="198"/>
      <c r="UMV17" s="198"/>
      <c r="UMW17" s="198"/>
      <c r="UMX17" s="198"/>
      <c r="UMY17" s="198"/>
      <c r="UMZ17" s="198"/>
      <c r="UNA17" s="198"/>
      <c r="UNB17" s="198"/>
      <c r="UNC17" s="198"/>
      <c r="UND17" s="198"/>
      <c r="UNE17" s="198"/>
      <c r="UNF17" s="198"/>
      <c r="UNG17" s="198"/>
      <c r="UNH17" s="198"/>
      <c r="UNI17" s="198"/>
      <c r="UNJ17" s="198"/>
      <c r="UNK17" s="198"/>
      <c r="UNL17" s="198"/>
      <c r="UNM17" s="198"/>
      <c r="UNN17" s="198"/>
      <c r="UNO17" s="198"/>
      <c r="UNP17" s="198"/>
      <c r="UNQ17" s="198"/>
      <c r="UNR17" s="198"/>
      <c r="UNS17" s="198"/>
      <c r="UNT17" s="198"/>
      <c r="UNU17" s="198"/>
      <c r="UNV17" s="198"/>
      <c r="UNW17" s="198"/>
      <c r="UNX17" s="198"/>
      <c r="UNY17" s="198"/>
      <c r="UNZ17" s="198"/>
      <c r="UOA17" s="198"/>
      <c r="UOB17" s="198"/>
      <c r="UOC17" s="198"/>
      <c r="UOD17" s="198"/>
      <c r="UOE17" s="198"/>
      <c r="UOF17" s="198"/>
      <c r="UOG17" s="198"/>
      <c r="UOH17" s="198"/>
      <c r="UOI17" s="198"/>
      <c r="UOJ17" s="198"/>
      <c r="UOK17" s="198"/>
      <c r="UOL17" s="198"/>
      <c r="UOM17" s="198"/>
      <c r="UON17" s="198"/>
      <c r="UOO17" s="198"/>
      <c r="UOP17" s="198"/>
      <c r="UOQ17" s="198"/>
      <c r="UOR17" s="198"/>
      <c r="UOS17" s="198"/>
      <c r="UOT17" s="198"/>
      <c r="UOU17" s="198"/>
      <c r="UOV17" s="198"/>
      <c r="UOW17" s="198"/>
      <c r="UOX17" s="198"/>
      <c r="UOY17" s="198"/>
      <c r="UOZ17" s="198"/>
      <c r="UPA17" s="198"/>
      <c r="UPB17" s="198"/>
      <c r="UPC17" s="198"/>
      <c r="UPD17" s="198"/>
      <c r="UPE17" s="198"/>
      <c r="UPF17" s="198"/>
      <c r="UPG17" s="198"/>
      <c r="UPH17" s="198"/>
      <c r="UPI17" s="198"/>
      <c r="UPJ17" s="198"/>
      <c r="UPK17" s="198"/>
      <c r="UPL17" s="198"/>
      <c r="UPM17" s="198"/>
      <c r="UPN17" s="198"/>
      <c r="UPO17" s="198"/>
      <c r="UPP17" s="198"/>
      <c r="UPQ17" s="198"/>
      <c r="UPR17" s="198"/>
      <c r="UPS17" s="198"/>
      <c r="UPT17" s="198"/>
      <c r="UPU17" s="198"/>
      <c r="UPV17" s="198"/>
      <c r="UPW17" s="198"/>
      <c r="UPX17" s="198"/>
      <c r="UPY17" s="198"/>
      <c r="UPZ17" s="198"/>
      <c r="UQA17" s="198"/>
      <c r="UQB17" s="198"/>
      <c r="UQC17" s="198"/>
      <c r="UQD17" s="198"/>
      <c r="UQE17" s="198"/>
      <c r="UQF17" s="198"/>
      <c r="UQG17" s="198"/>
      <c r="UQH17" s="198"/>
      <c r="UQI17" s="198"/>
      <c r="UQJ17" s="198"/>
      <c r="UQK17" s="198"/>
      <c r="UQL17" s="198"/>
      <c r="UQM17" s="198"/>
      <c r="UQN17" s="198"/>
      <c r="UQO17" s="198"/>
      <c r="UQP17" s="198"/>
      <c r="UQQ17" s="198"/>
      <c r="UQR17" s="198"/>
      <c r="UQS17" s="198"/>
      <c r="UQT17" s="198"/>
      <c r="UQU17" s="198"/>
      <c r="UQV17" s="198"/>
      <c r="UQW17" s="198"/>
      <c r="UQX17" s="198"/>
      <c r="UQY17" s="198"/>
      <c r="UQZ17" s="198"/>
      <c r="URA17" s="198"/>
      <c r="URB17" s="198"/>
      <c r="URC17" s="198"/>
      <c r="URD17" s="198"/>
      <c r="URE17" s="198"/>
      <c r="URF17" s="198"/>
      <c r="URG17" s="198"/>
      <c r="URH17" s="198"/>
      <c r="URI17" s="198"/>
      <c r="URJ17" s="198"/>
      <c r="URK17" s="198"/>
      <c r="URL17" s="198"/>
      <c r="URM17" s="198"/>
      <c r="URN17" s="198"/>
      <c r="URO17" s="198"/>
      <c r="URP17" s="198"/>
      <c r="URQ17" s="198"/>
      <c r="URR17" s="198"/>
      <c r="URS17" s="198"/>
      <c r="URT17" s="198"/>
      <c r="URU17" s="198"/>
      <c r="URV17" s="198"/>
      <c r="URW17" s="198"/>
      <c r="URX17" s="198"/>
      <c r="URY17" s="198"/>
      <c r="URZ17" s="198"/>
      <c r="USA17" s="198"/>
      <c r="USB17" s="198"/>
      <c r="USC17" s="198"/>
      <c r="USD17" s="198"/>
      <c r="USE17" s="198"/>
      <c r="USF17" s="198"/>
      <c r="USG17" s="198"/>
      <c r="USH17" s="198"/>
      <c r="USI17" s="198"/>
      <c r="USJ17" s="198"/>
      <c r="USK17" s="198"/>
      <c r="USL17" s="198"/>
      <c r="USM17" s="198"/>
      <c r="USN17" s="198"/>
      <c r="USO17" s="198"/>
      <c r="USP17" s="198"/>
      <c r="USQ17" s="198"/>
      <c r="USR17" s="198"/>
      <c r="USS17" s="198"/>
      <c r="UST17" s="198"/>
      <c r="USU17" s="198"/>
      <c r="USV17" s="198"/>
      <c r="USW17" s="198"/>
      <c r="USX17" s="198"/>
      <c r="USY17" s="198"/>
      <c r="USZ17" s="198"/>
      <c r="UTA17" s="198"/>
      <c r="UTB17" s="198"/>
      <c r="UTC17" s="198"/>
      <c r="UTD17" s="198"/>
      <c r="UTE17" s="198"/>
      <c r="UTF17" s="198"/>
      <c r="UTG17" s="198"/>
      <c r="UTH17" s="198"/>
      <c r="UTI17" s="198"/>
      <c r="UTJ17" s="198"/>
      <c r="UTK17" s="198"/>
      <c r="UTL17" s="198"/>
      <c r="UTM17" s="198"/>
      <c r="UTN17" s="198"/>
      <c r="UTO17" s="198"/>
      <c r="UTP17" s="198"/>
      <c r="UTQ17" s="198"/>
      <c r="UTR17" s="198"/>
      <c r="UTS17" s="198"/>
      <c r="UTT17" s="198"/>
      <c r="UTU17" s="198"/>
      <c r="UTV17" s="198"/>
      <c r="UTW17" s="198"/>
      <c r="UTX17" s="198"/>
      <c r="UTY17" s="198"/>
      <c r="UTZ17" s="198"/>
      <c r="UUA17" s="198"/>
      <c r="UUB17" s="198"/>
      <c r="UUC17" s="198"/>
      <c r="UUD17" s="198"/>
      <c r="UUE17" s="198"/>
      <c r="UUF17" s="198"/>
      <c r="UUG17" s="198"/>
      <c r="UUH17" s="198"/>
      <c r="UUI17" s="198"/>
      <c r="UUJ17" s="198"/>
      <c r="UUK17" s="198"/>
      <c r="UUL17" s="198"/>
      <c r="UUM17" s="198"/>
      <c r="UUN17" s="198"/>
      <c r="UUO17" s="198"/>
      <c r="UUP17" s="198"/>
      <c r="UUQ17" s="198"/>
      <c r="UUR17" s="198"/>
      <c r="UUS17" s="198"/>
      <c r="UUT17" s="198"/>
      <c r="UUU17" s="198"/>
      <c r="UUV17" s="198"/>
      <c r="UUW17" s="198"/>
      <c r="UUX17" s="198"/>
      <c r="UUY17" s="198"/>
      <c r="UUZ17" s="198"/>
      <c r="UVA17" s="198"/>
      <c r="UVB17" s="198"/>
      <c r="UVC17" s="198"/>
      <c r="UVD17" s="198"/>
      <c r="UVE17" s="198"/>
      <c r="UVF17" s="198"/>
      <c r="UVG17" s="198"/>
      <c r="UVH17" s="198"/>
      <c r="UVI17" s="198"/>
      <c r="UVJ17" s="198"/>
      <c r="UVK17" s="198"/>
      <c r="UVL17" s="198"/>
      <c r="UVM17" s="198"/>
      <c r="UVN17" s="198"/>
      <c r="UVO17" s="198"/>
      <c r="UVP17" s="198"/>
      <c r="UVQ17" s="198"/>
      <c r="UVR17" s="198"/>
      <c r="UVS17" s="198"/>
      <c r="UVT17" s="198"/>
      <c r="UVU17" s="198"/>
      <c r="UVV17" s="198"/>
      <c r="UVW17" s="198"/>
      <c r="UVX17" s="198"/>
      <c r="UVY17" s="198"/>
      <c r="UVZ17" s="198"/>
      <c r="UWA17" s="198"/>
      <c r="UWB17" s="198"/>
      <c r="UWC17" s="198"/>
      <c r="UWD17" s="198"/>
      <c r="UWE17" s="198"/>
      <c r="UWF17" s="198"/>
      <c r="UWG17" s="198"/>
      <c r="UWH17" s="198"/>
      <c r="UWI17" s="198"/>
      <c r="UWJ17" s="198"/>
      <c r="UWK17" s="198"/>
      <c r="UWL17" s="198"/>
      <c r="UWM17" s="198"/>
      <c r="UWN17" s="198"/>
      <c r="UWO17" s="198"/>
      <c r="UWP17" s="198"/>
      <c r="UWQ17" s="198"/>
      <c r="UWR17" s="198"/>
      <c r="UWS17" s="198"/>
      <c r="UWT17" s="198"/>
      <c r="UWU17" s="198"/>
      <c r="UWV17" s="198"/>
      <c r="UWW17" s="198"/>
      <c r="UWX17" s="198"/>
      <c r="UWY17" s="198"/>
      <c r="UWZ17" s="198"/>
      <c r="UXA17" s="198"/>
      <c r="UXB17" s="198"/>
      <c r="UXC17" s="198"/>
      <c r="UXD17" s="198"/>
      <c r="UXE17" s="198"/>
      <c r="UXF17" s="198"/>
      <c r="UXG17" s="198"/>
      <c r="UXH17" s="198"/>
      <c r="UXI17" s="198"/>
      <c r="UXJ17" s="198"/>
      <c r="UXK17" s="198"/>
      <c r="UXL17" s="198"/>
      <c r="UXM17" s="198"/>
      <c r="UXN17" s="198"/>
      <c r="UXO17" s="198"/>
      <c r="UXP17" s="198"/>
      <c r="UXQ17" s="198"/>
      <c r="UXR17" s="198"/>
      <c r="UXS17" s="198"/>
      <c r="UXT17" s="198"/>
      <c r="UXU17" s="198"/>
      <c r="UXV17" s="198"/>
      <c r="UXW17" s="198"/>
      <c r="UXX17" s="198"/>
      <c r="UXY17" s="198"/>
      <c r="UXZ17" s="198"/>
      <c r="UYA17" s="198"/>
      <c r="UYB17" s="198"/>
      <c r="UYC17" s="198"/>
      <c r="UYD17" s="198"/>
      <c r="UYE17" s="198"/>
      <c r="UYF17" s="198"/>
      <c r="UYG17" s="198"/>
      <c r="UYH17" s="198"/>
      <c r="UYI17" s="198"/>
      <c r="UYJ17" s="198"/>
      <c r="UYK17" s="198"/>
      <c r="UYL17" s="198"/>
      <c r="UYM17" s="198"/>
      <c r="UYN17" s="198"/>
      <c r="UYO17" s="198"/>
      <c r="UYP17" s="198"/>
      <c r="UYQ17" s="198"/>
      <c r="UYR17" s="198"/>
      <c r="UYS17" s="198"/>
      <c r="UYT17" s="198"/>
      <c r="UYU17" s="198"/>
      <c r="UYV17" s="198"/>
      <c r="UYW17" s="198"/>
      <c r="UYX17" s="198"/>
      <c r="UYY17" s="198"/>
      <c r="UYZ17" s="198"/>
      <c r="UZA17" s="198"/>
      <c r="UZB17" s="198"/>
      <c r="UZC17" s="198"/>
      <c r="UZD17" s="198"/>
      <c r="UZE17" s="198"/>
      <c r="UZF17" s="198"/>
      <c r="UZG17" s="198"/>
      <c r="UZH17" s="198"/>
      <c r="UZI17" s="198"/>
      <c r="UZJ17" s="198"/>
      <c r="UZK17" s="198"/>
      <c r="UZL17" s="198"/>
      <c r="UZM17" s="198"/>
      <c r="UZN17" s="198"/>
      <c r="UZO17" s="198"/>
      <c r="UZP17" s="198"/>
      <c r="UZQ17" s="198"/>
      <c r="UZR17" s="198"/>
      <c r="UZS17" s="198"/>
      <c r="UZT17" s="198"/>
      <c r="UZU17" s="198"/>
      <c r="UZV17" s="198"/>
      <c r="UZW17" s="198"/>
      <c r="UZX17" s="198"/>
      <c r="UZY17" s="198"/>
      <c r="UZZ17" s="198"/>
      <c r="VAA17" s="198"/>
      <c r="VAB17" s="198"/>
      <c r="VAC17" s="198"/>
      <c r="VAD17" s="198"/>
      <c r="VAE17" s="198"/>
      <c r="VAF17" s="198"/>
      <c r="VAG17" s="198"/>
      <c r="VAH17" s="198"/>
      <c r="VAI17" s="198"/>
      <c r="VAJ17" s="198"/>
      <c r="VAK17" s="198"/>
      <c r="VAL17" s="198"/>
      <c r="VAM17" s="198"/>
      <c r="VAN17" s="198"/>
      <c r="VAO17" s="198"/>
      <c r="VAP17" s="198"/>
      <c r="VAQ17" s="198"/>
      <c r="VAR17" s="198"/>
      <c r="VAS17" s="198"/>
      <c r="VAT17" s="198"/>
      <c r="VAU17" s="198"/>
      <c r="VAV17" s="198"/>
      <c r="VAW17" s="198"/>
      <c r="VAX17" s="198"/>
      <c r="VAY17" s="198"/>
      <c r="VAZ17" s="198"/>
      <c r="VBA17" s="198"/>
      <c r="VBB17" s="198"/>
      <c r="VBC17" s="198"/>
      <c r="VBD17" s="198"/>
      <c r="VBE17" s="198"/>
      <c r="VBF17" s="198"/>
      <c r="VBG17" s="198"/>
      <c r="VBH17" s="198"/>
      <c r="VBI17" s="198"/>
      <c r="VBJ17" s="198"/>
      <c r="VBK17" s="198"/>
      <c r="VBL17" s="198"/>
      <c r="VBM17" s="198"/>
      <c r="VBN17" s="198"/>
      <c r="VBO17" s="198"/>
      <c r="VBP17" s="198"/>
      <c r="VBQ17" s="198"/>
      <c r="VBR17" s="198"/>
      <c r="VBS17" s="198"/>
      <c r="VBT17" s="198"/>
      <c r="VBU17" s="198"/>
      <c r="VBV17" s="198"/>
      <c r="VBW17" s="198"/>
      <c r="VBX17" s="198"/>
      <c r="VBY17" s="198"/>
      <c r="VBZ17" s="198"/>
      <c r="VCA17" s="198"/>
      <c r="VCB17" s="198"/>
      <c r="VCC17" s="198"/>
      <c r="VCD17" s="198"/>
      <c r="VCE17" s="198"/>
      <c r="VCF17" s="198"/>
      <c r="VCG17" s="198"/>
      <c r="VCH17" s="198"/>
      <c r="VCI17" s="198"/>
      <c r="VCJ17" s="198"/>
      <c r="VCK17" s="198"/>
      <c r="VCL17" s="198"/>
      <c r="VCM17" s="198"/>
      <c r="VCN17" s="198"/>
      <c r="VCO17" s="198"/>
      <c r="VCP17" s="198"/>
      <c r="VCQ17" s="198"/>
      <c r="VCR17" s="198"/>
      <c r="VCS17" s="198"/>
      <c r="VCT17" s="198"/>
      <c r="VCU17" s="198"/>
      <c r="VCV17" s="198"/>
      <c r="VCW17" s="198"/>
      <c r="VCX17" s="198"/>
      <c r="VCY17" s="198"/>
      <c r="VCZ17" s="198"/>
      <c r="VDA17" s="198"/>
      <c r="VDB17" s="198"/>
      <c r="VDC17" s="198"/>
      <c r="VDD17" s="198"/>
      <c r="VDE17" s="198"/>
      <c r="VDF17" s="198"/>
      <c r="VDG17" s="198"/>
      <c r="VDH17" s="198"/>
      <c r="VDI17" s="198"/>
      <c r="VDJ17" s="198"/>
      <c r="VDK17" s="198"/>
      <c r="VDL17" s="198"/>
      <c r="VDM17" s="198"/>
      <c r="VDN17" s="198"/>
      <c r="VDO17" s="198"/>
      <c r="VDP17" s="198"/>
      <c r="VDQ17" s="198"/>
      <c r="VDR17" s="198"/>
      <c r="VDS17" s="198"/>
      <c r="VDT17" s="198"/>
      <c r="VDU17" s="198"/>
      <c r="VDV17" s="198"/>
      <c r="VDW17" s="198"/>
      <c r="VDX17" s="198"/>
      <c r="VDY17" s="198"/>
      <c r="VDZ17" s="198"/>
      <c r="VEA17" s="198"/>
      <c r="VEB17" s="198"/>
      <c r="VEC17" s="198"/>
      <c r="VED17" s="198"/>
      <c r="VEE17" s="198"/>
      <c r="VEF17" s="198"/>
      <c r="VEG17" s="198"/>
      <c r="VEH17" s="198"/>
      <c r="VEI17" s="198"/>
      <c r="VEJ17" s="198"/>
      <c r="VEK17" s="198"/>
      <c r="VEL17" s="198"/>
      <c r="VEM17" s="198"/>
      <c r="VEN17" s="198"/>
      <c r="VEO17" s="198"/>
      <c r="VEP17" s="198"/>
      <c r="VEQ17" s="198"/>
      <c r="VER17" s="198"/>
      <c r="VES17" s="198"/>
      <c r="VET17" s="198"/>
      <c r="VEU17" s="198"/>
      <c r="VEV17" s="198"/>
      <c r="VEW17" s="198"/>
      <c r="VEX17" s="198"/>
      <c r="VEY17" s="198"/>
      <c r="VEZ17" s="198"/>
      <c r="VFA17" s="198"/>
      <c r="VFB17" s="198"/>
      <c r="VFC17" s="198"/>
      <c r="VFD17" s="198"/>
      <c r="VFE17" s="198"/>
      <c r="VFF17" s="198"/>
      <c r="VFG17" s="198"/>
      <c r="VFH17" s="198"/>
      <c r="VFI17" s="198"/>
      <c r="VFJ17" s="198"/>
      <c r="VFK17" s="198"/>
      <c r="VFL17" s="198"/>
      <c r="VFM17" s="198"/>
      <c r="VFN17" s="198"/>
      <c r="VFO17" s="198"/>
      <c r="VFP17" s="198"/>
      <c r="VFQ17" s="198"/>
      <c r="VFR17" s="198"/>
      <c r="VFS17" s="198"/>
      <c r="VFT17" s="198"/>
      <c r="VFU17" s="198"/>
      <c r="VFV17" s="198"/>
      <c r="VFW17" s="198"/>
      <c r="VFX17" s="198"/>
      <c r="VFY17" s="198"/>
      <c r="VFZ17" s="198"/>
      <c r="VGA17" s="198"/>
      <c r="VGB17" s="198"/>
      <c r="VGC17" s="198"/>
      <c r="VGD17" s="198"/>
      <c r="VGE17" s="198"/>
      <c r="VGF17" s="198"/>
      <c r="VGG17" s="198"/>
      <c r="VGH17" s="198"/>
      <c r="VGI17" s="198"/>
      <c r="VGJ17" s="198"/>
      <c r="VGK17" s="198"/>
      <c r="VGL17" s="198"/>
      <c r="VGM17" s="198"/>
      <c r="VGN17" s="198"/>
      <c r="VGO17" s="198"/>
      <c r="VGP17" s="198"/>
      <c r="VGQ17" s="198"/>
      <c r="VGR17" s="198"/>
      <c r="VGS17" s="198"/>
      <c r="VGT17" s="198"/>
      <c r="VGU17" s="198"/>
      <c r="VGV17" s="198"/>
      <c r="VGW17" s="198"/>
      <c r="VGX17" s="198"/>
      <c r="VGY17" s="198"/>
      <c r="VGZ17" s="198"/>
      <c r="VHA17" s="198"/>
      <c r="VHB17" s="198"/>
      <c r="VHC17" s="198"/>
      <c r="VHD17" s="198"/>
      <c r="VHE17" s="198"/>
      <c r="VHF17" s="198"/>
      <c r="VHG17" s="198"/>
      <c r="VHH17" s="198"/>
      <c r="VHI17" s="198"/>
      <c r="VHJ17" s="198"/>
      <c r="VHK17" s="198"/>
      <c r="VHL17" s="198"/>
      <c r="VHM17" s="198"/>
      <c r="VHN17" s="198"/>
      <c r="VHO17" s="198"/>
      <c r="VHP17" s="198"/>
      <c r="VHQ17" s="198"/>
      <c r="VHR17" s="198"/>
      <c r="VHS17" s="198"/>
      <c r="VHT17" s="198"/>
      <c r="VHU17" s="198"/>
      <c r="VHV17" s="198"/>
      <c r="VHW17" s="198"/>
      <c r="VHX17" s="198"/>
      <c r="VHY17" s="198"/>
      <c r="VHZ17" s="198"/>
      <c r="VIA17" s="198"/>
      <c r="VIB17" s="198"/>
      <c r="VIC17" s="198"/>
      <c r="VID17" s="198"/>
      <c r="VIE17" s="198"/>
      <c r="VIF17" s="198"/>
      <c r="VIG17" s="198"/>
      <c r="VIH17" s="198"/>
      <c r="VII17" s="198"/>
      <c r="VIJ17" s="198"/>
      <c r="VIK17" s="198"/>
      <c r="VIL17" s="198"/>
      <c r="VIM17" s="198"/>
      <c r="VIN17" s="198"/>
      <c r="VIO17" s="198"/>
      <c r="VIP17" s="198"/>
      <c r="VIQ17" s="198"/>
      <c r="VIR17" s="198"/>
      <c r="VIS17" s="198"/>
      <c r="VIT17" s="198"/>
      <c r="VIU17" s="198"/>
      <c r="VIV17" s="198"/>
      <c r="VIW17" s="198"/>
      <c r="VIX17" s="198"/>
      <c r="VIY17" s="198"/>
      <c r="VIZ17" s="198"/>
      <c r="VJA17" s="198"/>
      <c r="VJB17" s="198"/>
      <c r="VJC17" s="198"/>
      <c r="VJD17" s="198"/>
      <c r="VJE17" s="198"/>
      <c r="VJF17" s="198"/>
      <c r="VJG17" s="198"/>
      <c r="VJH17" s="198"/>
      <c r="VJI17" s="198"/>
      <c r="VJJ17" s="198"/>
      <c r="VJK17" s="198"/>
      <c r="VJL17" s="198"/>
      <c r="VJM17" s="198"/>
      <c r="VJN17" s="198"/>
      <c r="VJO17" s="198"/>
      <c r="VJP17" s="198"/>
      <c r="VJQ17" s="198"/>
      <c r="VJR17" s="198"/>
      <c r="VJS17" s="198"/>
      <c r="VJT17" s="198"/>
      <c r="VJU17" s="198"/>
      <c r="VJV17" s="198"/>
      <c r="VJW17" s="198"/>
      <c r="VJX17" s="198"/>
      <c r="VJY17" s="198"/>
      <c r="VJZ17" s="198"/>
      <c r="VKA17" s="198"/>
      <c r="VKB17" s="198"/>
      <c r="VKC17" s="198"/>
      <c r="VKD17" s="198"/>
      <c r="VKE17" s="198"/>
      <c r="VKF17" s="198"/>
      <c r="VKG17" s="198"/>
      <c r="VKH17" s="198"/>
      <c r="VKI17" s="198"/>
      <c r="VKJ17" s="198"/>
      <c r="VKK17" s="198"/>
      <c r="VKL17" s="198"/>
      <c r="VKM17" s="198"/>
      <c r="VKN17" s="198"/>
      <c r="VKO17" s="198"/>
      <c r="VKP17" s="198"/>
      <c r="VKQ17" s="198"/>
      <c r="VKR17" s="198"/>
      <c r="VKS17" s="198"/>
      <c r="VKT17" s="198"/>
      <c r="VKU17" s="198"/>
      <c r="VKV17" s="198"/>
      <c r="VKW17" s="198"/>
      <c r="VKX17" s="198"/>
      <c r="VKY17" s="198"/>
      <c r="VKZ17" s="198"/>
      <c r="VLA17" s="198"/>
      <c r="VLB17" s="198"/>
      <c r="VLC17" s="198"/>
      <c r="VLD17" s="198"/>
      <c r="VLE17" s="198"/>
      <c r="VLF17" s="198"/>
      <c r="VLG17" s="198"/>
      <c r="VLH17" s="198"/>
      <c r="VLI17" s="198"/>
      <c r="VLJ17" s="198"/>
      <c r="VLK17" s="198"/>
      <c r="VLL17" s="198"/>
      <c r="VLM17" s="198"/>
      <c r="VLN17" s="198"/>
      <c r="VLO17" s="198"/>
      <c r="VLP17" s="198"/>
      <c r="VLQ17" s="198"/>
      <c r="VLR17" s="198"/>
      <c r="VLS17" s="198"/>
      <c r="VLT17" s="198"/>
      <c r="VLU17" s="198"/>
      <c r="VLV17" s="198"/>
      <c r="VLW17" s="198"/>
      <c r="VLX17" s="198"/>
      <c r="VLY17" s="198"/>
      <c r="VLZ17" s="198"/>
      <c r="VMA17" s="198"/>
      <c r="VMB17" s="198"/>
      <c r="VMC17" s="198"/>
      <c r="VMD17" s="198"/>
      <c r="VME17" s="198"/>
      <c r="VMF17" s="198"/>
      <c r="VMG17" s="198"/>
      <c r="VMH17" s="198"/>
      <c r="VMI17" s="198"/>
      <c r="VMJ17" s="198"/>
      <c r="VMK17" s="198"/>
      <c r="VML17" s="198"/>
      <c r="VMM17" s="198"/>
      <c r="VMN17" s="198"/>
      <c r="VMO17" s="198"/>
      <c r="VMP17" s="198"/>
      <c r="VMQ17" s="198"/>
      <c r="VMR17" s="198"/>
      <c r="VMS17" s="198"/>
      <c r="VMT17" s="198"/>
      <c r="VMU17" s="198"/>
      <c r="VMV17" s="198"/>
      <c r="VMW17" s="198"/>
      <c r="VMX17" s="198"/>
      <c r="VMY17" s="198"/>
      <c r="VMZ17" s="198"/>
      <c r="VNA17" s="198"/>
      <c r="VNB17" s="198"/>
      <c r="VNC17" s="198"/>
      <c r="VND17" s="198"/>
      <c r="VNE17" s="198"/>
      <c r="VNF17" s="198"/>
      <c r="VNG17" s="198"/>
      <c r="VNH17" s="198"/>
      <c r="VNI17" s="198"/>
      <c r="VNJ17" s="198"/>
      <c r="VNK17" s="198"/>
      <c r="VNL17" s="198"/>
      <c r="VNM17" s="198"/>
      <c r="VNN17" s="198"/>
      <c r="VNO17" s="198"/>
      <c r="VNP17" s="198"/>
      <c r="VNQ17" s="198"/>
      <c r="VNR17" s="198"/>
      <c r="VNS17" s="198"/>
      <c r="VNT17" s="198"/>
      <c r="VNU17" s="198"/>
      <c r="VNV17" s="198"/>
      <c r="VNW17" s="198"/>
      <c r="VNX17" s="198"/>
      <c r="VNY17" s="198"/>
      <c r="VNZ17" s="198"/>
      <c r="VOA17" s="198"/>
      <c r="VOB17" s="198"/>
      <c r="VOC17" s="198"/>
      <c r="VOD17" s="198"/>
      <c r="VOE17" s="198"/>
      <c r="VOF17" s="198"/>
      <c r="VOG17" s="198"/>
      <c r="VOH17" s="198"/>
      <c r="VOI17" s="198"/>
      <c r="VOJ17" s="198"/>
      <c r="VOK17" s="198"/>
      <c r="VOL17" s="198"/>
      <c r="VOM17" s="198"/>
      <c r="VON17" s="198"/>
      <c r="VOO17" s="198"/>
      <c r="VOP17" s="198"/>
      <c r="VOQ17" s="198"/>
      <c r="VOR17" s="198"/>
      <c r="VOS17" s="198"/>
      <c r="VOT17" s="198"/>
      <c r="VOU17" s="198"/>
      <c r="VOV17" s="198"/>
      <c r="VOW17" s="198"/>
      <c r="VOX17" s="198"/>
      <c r="VOY17" s="198"/>
      <c r="VOZ17" s="198"/>
      <c r="VPA17" s="198"/>
      <c r="VPB17" s="198"/>
      <c r="VPC17" s="198"/>
      <c r="VPD17" s="198"/>
      <c r="VPE17" s="198"/>
      <c r="VPF17" s="198"/>
      <c r="VPG17" s="198"/>
      <c r="VPH17" s="198"/>
      <c r="VPI17" s="198"/>
      <c r="VPJ17" s="198"/>
      <c r="VPK17" s="198"/>
      <c r="VPL17" s="198"/>
      <c r="VPM17" s="198"/>
      <c r="VPN17" s="198"/>
      <c r="VPO17" s="198"/>
      <c r="VPP17" s="198"/>
      <c r="VPQ17" s="198"/>
      <c r="VPR17" s="198"/>
      <c r="VPS17" s="198"/>
      <c r="VPT17" s="198"/>
      <c r="VPU17" s="198"/>
      <c r="VPV17" s="198"/>
      <c r="VPW17" s="198"/>
      <c r="VPX17" s="198"/>
      <c r="VPY17" s="198"/>
      <c r="VPZ17" s="198"/>
      <c r="VQA17" s="198"/>
      <c r="VQB17" s="198"/>
      <c r="VQC17" s="198"/>
      <c r="VQD17" s="198"/>
      <c r="VQE17" s="198"/>
      <c r="VQF17" s="198"/>
      <c r="VQG17" s="198"/>
      <c r="VQH17" s="198"/>
      <c r="VQI17" s="198"/>
      <c r="VQJ17" s="198"/>
      <c r="VQK17" s="198"/>
      <c r="VQL17" s="198"/>
      <c r="VQM17" s="198"/>
      <c r="VQN17" s="198"/>
      <c r="VQO17" s="198"/>
      <c r="VQP17" s="198"/>
      <c r="VQQ17" s="198"/>
      <c r="VQR17" s="198"/>
      <c r="VQS17" s="198"/>
      <c r="VQT17" s="198"/>
      <c r="VQU17" s="198"/>
      <c r="VQV17" s="198"/>
      <c r="VQW17" s="198"/>
      <c r="VQX17" s="198"/>
      <c r="VQY17" s="198"/>
      <c r="VQZ17" s="198"/>
      <c r="VRA17" s="198"/>
      <c r="VRB17" s="198"/>
      <c r="VRC17" s="198"/>
      <c r="VRD17" s="198"/>
      <c r="VRE17" s="198"/>
      <c r="VRF17" s="198"/>
      <c r="VRG17" s="198"/>
      <c r="VRH17" s="198"/>
      <c r="VRI17" s="198"/>
      <c r="VRJ17" s="198"/>
      <c r="VRK17" s="198"/>
      <c r="VRL17" s="198"/>
      <c r="VRM17" s="198"/>
      <c r="VRN17" s="198"/>
      <c r="VRO17" s="198"/>
      <c r="VRP17" s="198"/>
      <c r="VRQ17" s="198"/>
      <c r="VRR17" s="198"/>
      <c r="VRS17" s="198"/>
      <c r="VRT17" s="198"/>
      <c r="VRU17" s="198"/>
      <c r="VRV17" s="198"/>
      <c r="VRW17" s="198"/>
      <c r="VRX17" s="198"/>
      <c r="VRY17" s="198"/>
      <c r="VRZ17" s="198"/>
      <c r="VSA17" s="198"/>
      <c r="VSB17" s="198"/>
      <c r="VSC17" s="198"/>
      <c r="VSD17" s="198"/>
      <c r="VSE17" s="198"/>
      <c r="VSF17" s="198"/>
      <c r="VSG17" s="198"/>
      <c r="VSH17" s="198"/>
      <c r="VSI17" s="198"/>
      <c r="VSJ17" s="198"/>
      <c r="VSK17" s="198"/>
      <c r="VSL17" s="198"/>
      <c r="VSM17" s="198"/>
      <c r="VSN17" s="198"/>
      <c r="VSO17" s="198"/>
      <c r="VSP17" s="198"/>
      <c r="VSQ17" s="198"/>
      <c r="VSR17" s="198"/>
      <c r="VSS17" s="198"/>
      <c r="VST17" s="198"/>
      <c r="VSU17" s="198"/>
      <c r="VSV17" s="198"/>
      <c r="VSW17" s="198"/>
      <c r="VSX17" s="198"/>
      <c r="VSY17" s="198"/>
      <c r="VSZ17" s="198"/>
      <c r="VTA17" s="198"/>
      <c r="VTB17" s="198"/>
      <c r="VTC17" s="198"/>
      <c r="VTD17" s="198"/>
      <c r="VTE17" s="198"/>
      <c r="VTF17" s="198"/>
      <c r="VTG17" s="198"/>
      <c r="VTH17" s="198"/>
      <c r="VTI17" s="198"/>
      <c r="VTJ17" s="198"/>
      <c r="VTK17" s="198"/>
      <c r="VTL17" s="198"/>
      <c r="VTM17" s="198"/>
      <c r="VTN17" s="198"/>
      <c r="VTO17" s="198"/>
      <c r="VTP17" s="198"/>
      <c r="VTQ17" s="198"/>
      <c r="VTR17" s="198"/>
      <c r="VTS17" s="198"/>
      <c r="VTT17" s="198"/>
      <c r="VTU17" s="198"/>
      <c r="VTV17" s="198"/>
      <c r="VTW17" s="198"/>
      <c r="VTX17" s="198"/>
      <c r="VTY17" s="198"/>
      <c r="VTZ17" s="198"/>
      <c r="VUA17" s="198"/>
      <c r="VUB17" s="198"/>
      <c r="VUC17" s="198"/>
      <c r="VUD17" s="198"/>
      <c r="VUE17" s="198"/>
      <c r="VUF17" s="198"/>
      <c r="VUG17" s="198"/>
      <c r="VUH17" s="198"/>
      <c r="VUI17" s="198"/>
      <c r="VUJ17" s="198"/>
      <c r="VUK17" s="198"/>
      <c r="VUL17" s="198"/>
      <c r="VUM17" s="198"/>
      <c r="VUN17" s="198"/>
      <c r="VUO17" s="198"/>
      <c r="VUP17" s="198"/>
      <c r="VUQ17" s="198"/>
      <c r="VUR17" s="198"/>
      <c r="VUS17" s="198"/>
      <c r="VUT17" s="198"/>
      <c r="VUU17" s="198"/>
      <c r="VUV17" s="198"/>
      <c r="VUW17" s="198"/>
      <c r="VUX17" s="198"/>
      <c r="VUY17" s="198"/>
      <c r="VUZ17" s="198"/>
      <c r="VVA17" s="198"/>
      <c r="VVB17" s="198"/>
      <c r="VVC17" s="198"/>
      <c r="VVD17" s="198"/>
      <c r="VVE17" s="198"/>
      <c r="VVF17" s="198"/>
      <c r="VVG17" s="198"/>
      <c r="VVH17" s="198"/>
      <c r="VVI17" s="198"/>
      <c r="VVJ17" s="198"/>
      <c r="VVK17" s="198"/>
      <c r="VVL17" s="198"/>
      <c r="VVM17" s="198"/>
      <c r="VVN17" s="198"/>
      <c r="VVO17" s="198"/>
      <c r="VVP17" s="198"/>
      <c r="VVQ17" s="198"/>
      <c r="VVR17" s="198"/>
      <c r="VVS17" s="198"/>
      <c r="VVT17" s="198"/>
      <c r="VVU17" s="198"/>
      <c r="VVV17" s="198"/>
      <c r="VVW17" s="198"/>
      <c r="VVX17" s="198"/>
      <c r="VVY17" s="198"/>
      <c r="VVZ17" s="198"/>
      <c r="VWA17" s="198"/>
      <c r="VWB17" s="198"/>
      <c r="VWC17" s="198"/>
      <c r="VWD17" s="198"/>
      <c r="VWE17" s="198"/>
      <c r="VWF17" s="198"/>
      <c r="VWG17" s="198"/>
      <c r="VWH17" s="198"/>
      <c r="VWI17" s="198"/>
      <c r="VWJ17" s="198"/>
      <c r="VWK17" s="198"/>
      <c r="VWL17" s="198"/>
      <c r="VWM17" s="198"/>
      <c r="VWN17" s="198"/>
      <c r="VWO17" s="198"/>
      <c r="VWP17" s="198"/>
      <c r="VWQ17" s="198"/>
      <c r="VWR17" s="198"/>
      <c r="VWS17" s="198"/>
      <c r="VWT17" s="198"/>
      <c r="VWU17" s="198"/>
      <c r="VWV17" s="198"/>
      <c r="VWW17" s="198"/>
      <c r="VWX17" s="198"/>
      <c r="VWY17" s="198"/>
      <c r="VWZ17" s="198"/>
      <c r="VXA17" s="198"/>
      <c r="VXB17" s="198"/>
      <c r="VXC17" s="198"/>
      <c r="VXD17" s="198"/>
      <c r="VXE17" s="198"/>
      <c r="VXF17" s="198"/>
      <c r="VXG17" s="198"/>
      <c r="VXH17" s="198"/>
      <c r="VXI17" s="198"/>
      <c r="VXJ17" s="198"/>
      <c r="VXK17" s="198"/>
      <c r="VXL17" s="198"/>
      <c r="VXM17" s="198"/>
      <c r="VXN17" s="198"/>
      <c r="VXO17" s="198"/>
      <c r="VXP17" s="198"/>
      <c r="VXQ17" s="198"/>
      <c r="VXR17" s="198"/>
      <c r="VXS17" s="198"/>
      <c r="VXT17" s="198"/>
      <c r="VXU17" s="198"/>
      <c r="VXV17" s="198"/>
      <c r="VXW17" s="198"/>
      <c r="VXX17" s="198"/>
      <c r="VXY17" s="198"/>
      <c r="VXZ17" s="198"/>
      <c r="VYA17" s="198"/>
      <c r="VYB17" s="198"/>
      <c r="VYC17" s="198"/>
      <c r="VYD17" s="198"/>
      <c r="VYE17" s="198"/>
      <c r="VYF17" s="198"/>
      <c r="VYG17" s="198"/>
      <c r="VYH17" s="198"/>
      <c r="VYI17" s="198"/>
      <c r="VYJ17" s="198"/>
      <c r="VYK17" s="198"/>
      <c r="VYL17" s="198"/>
      <c r="VYM17" s="198"/>
      <c r="VYN17" s="198"/>
      <c r="VYO17" s="198"/>
      <c r="VYP17" s="198"/>
      <c r="VYQ17" s="198"/>
      <c r="VYR17" s="198"/>
      <c r="VYS17" s="198"/>
      <c r="VYT17" s="198"/>
      <c r="VYU17" s="198"/>
      <c r="VYV17" s="198"/>
      <c r="VYW17" s="198"/>
      <c r="VYX17" s="198"/>
      <c r="VYY17" s="198"/>
      <c r="VYZ17" s="198"/>
      <c r="VZA17" s="198"/>
      <c r="VZB17" s="198"/>
      <c r="VZC17" s="198"/>
      <c r="VZD17" s="198"/>
      <c r="VZE17" s="198"/>
      <c r="VZF17" s="198"/>
      <c r="VZG17" s="198"/>
      <c r="VZH17" s="198"/>
      <c r="VZI17" s="198"/>
      <c r="VZJ17" s="198"/>
      <c r="VZK17" s="198"/>
      <c r="VZL17" s="198"/>
      <c r="VZM17" s="198"/>
      <c r="VZN17" s="198"/>
      <c r="VZO17" s="198"/>
      <c r="VZP17" s="198"/>
      <c r="VZQ17" s="198"/>
      <c r="VZR17" s="198"/>
      <c r="VZS17" s="198"/>
      <c r="VZT17" s="198"/>
      <c r="VZU17" s="198"/>
      <c r="VZV17" s="198"/>
      <c r="VZW17" s="198"/>
      <c r="VZX17" s="198"/>
      <c r="VZY17" s="198"/>
      <c r="VZZ17" s="198"/>
      <c r="WAA17" s="198"/>
      <c r="WAB17" s="198"/>
      <c r="WAC17" s="198"/>
      <c r="WAD17" s="198"/>
      <c r="WAE17" s="198"/>
      <c r="WAF17" s="198"/>
      <c r="WAG17" s="198"/>
      <c r="WAH17" s="198"/>
      <c r="WAI17" s="198"/>
      <c r="WAJ17" s="198"/>
      <c r="WAK17" s="198"/>
      <c r="WAL17" s="198"/>
      <c r="WAM17" s="198"/>
      <c r="WAN17" s="198"/>
      <c r="WAO17" s="198"/>
      <c r="WAP17" s="198"/>
      <c r="WAQ17" s="198"/>
      <c r="WAR17" s="198"/>
      <c r="WAS17" s="198"/>
      <c r="WAT17" s="198"/>
      <c r="WAU17" s="198"/>
      <c r="WAV17" s="198"/>
      <c r="WAW17" s="198"/>
      <c r="WAX17" s="198"/>
      <c r="WAY17" s="198"/>
      <c r="WAZ17" s="198"/>
      <c r="WBA17" s="198"/>
      <c r="WBB17" s="198"/>
      <c r="WBC17" s="198"/>
      <c r="WBD17" s="198"/>
      <c r="WBE17" s="198"/>
      <c r="WBF17" s="198"/>
      <c r="WBG17" s="198"/>
      <c r="WBH17" s="198"/>
      <c r="WBI17" s="198"/>
      <c r="WBJ17" s="198"/>
      <c r="WBK17" s="198"/>
      <c r="WBL17" s="198"/>
      <c r="WBM17" s="198"/>
      <c r="WBN17" s="198"/>
      <c r="WBO17" s="198"/>
      <c r="WBP17" s="198"/>
      <c r="WBQ17" s="198"/>
      <c r="WBR17" s="198"/>
      <c r="WBS17" s="198"/>
      <c r="WBT17" s="198"/>
      <c r="WBU17" s="198"/>
      <c r="WBV17" s="198"/>
      <c r="WBW17" s="198"/>
      <c r="WBX17" s="198"/>
      <c r="WBY17" s="198"/>
      <c r="WBZ17" s="198"/>
      <c r="WCA17" s="198"/>
      <c r="WCB17" s="198"/>
      <c r="WCC17" s="198"/>
      <c r="WCD17" s="198"/>
      <c r="WCE17" s="198"/>
      <c r="WCF17" s="198"/>
      <c r="WCG17" s="198"/>
      <c r="WCH17" s="198"/>
      <c r="WCI17" s="198"/>
      <c r="WCJ17" s="198"/>
      <c r="WCK17" s="198"/>
      <c r="WCL17" s="198"/>
      <c r="WCM17" s="198"/>
      <c r="WCN17" s="198"/>
      <c r="WCO17" s="198"/>
      <c r="WCP17" s="198"/>
      <c r="WCQ17" s="198"/>
      <c r="WCR17" s="198"/>
      <c r="WCS17" s="198"/>
      <c r="WCT17" s="198"/>
      <c r="WCU17" s="198"/>
      <c r="WCV17" s="198"/>
      <c r="WCW17" s="198"/>
      <c r="WCX17" s="198"/>
      <c r="WCY17" s="198"/>
      <c r="WCZ17" s="198"/>
      <c r="WDA17" s="198"/>
      <c r="WDB17" s="198"/>
      <c r="WDC17" s="198"/>
      <c r="WDD17" s="198"/>
      <c r="WDE17" s="198"/>
      <c r="WDF17" s="198"/>
      <c r="WDG17" s="198"/>
      <c r="WDH17" s="198"/>
      <c r="WDI17" s="198"/>
      <c r="WDJ17" s="198"/>
      <c r="WDK17" s="198"/>
      <c r="WDL17" s="198"/>
      <c r="WDM17" s="198"/>
      <c r="WDN17" s="198"/>
      <c r="WDO17" s="198"/>
      <c r="WDP17" s="198"/>
      <c r="WDQ17" s="198"/>
      <c r="WDR17" s="198"/>
      <c r="WDS17" s="198"/>
      <c r="WDT17" s="198"/>
      <c r="WDU17" s="198"/>
      <c r="WDV17" s="198"/>
      <c r="WDW17" s="198"/>
      <c r="WDX17" s="198"/>
      <c r="WDY17" s="198"/>
      <c r="WDZ17" s="198"/>
      <c r="WEA17" s="198"/>
      <c r="WEB17" s="198"/>
      <c r="WEC17" s="198"/>
      <c r="WED17" s="198"/>
      <c r="WEE17" s="198"/>
      <c r="WEF17" s="198"/>
      <c r="WEG17" s="198"/>
      <c r="WEH17" s="198"/>
      <c r="WEI17" s="198"/>
      <c r="WEJ17" s="198"/>
      <c r="WEK17" s="198"/>
      <c r="WEL17" s="198"/>
      <c r="WEM17" s="198"/>
      <c r="WEN17" s="198"/>
      <c r="WEO17" s="198"/>
      <c r="WEP17" s="198"/>
      <c r="WEQ17" s="198"/>
      <c r="WER17" s="198"/>
      <c r="WES17" s="198"/>
      <c r="WET17" s="198"/>
      <c r="WEU17" s="198"/>
      <c r="WEV17" s="198"/>
      <c r="WEW17" s="198"/>
      <c r="WEX17" s="198"/>
      <c r="WEY17" s="198"/>
      <c r="WEZ17" s="198"/>
      <c r="WFA17" s="198"/>
      <c r="WFB17" s="198"/>
      <c r="WFC17" s="198"/>
      <c r="WFD17" s="198"/>
      <c r="WFE17" s="198"/>
      <c r="WFF17" s="198"/>
      <c r="WFG17" s="198"/>
      <c r="WFH17" s="198"/>
      <c r="WFI17" s="198"/>
      <c r="WFJ17" s="198"/>
      <c r="WFK17" s="198"/>
      <c r="WFL17" s="198"/>
      <c r="WFM17" s="198"/>
      <c r="WFN17" s="198"/>
      <c r="WFO17" s="198"/>
      <c r="WFP17" s="198"/>
      <c r="WFQ17" s="198"/>
      <c r="WFR17" s="198"/>
      <c r="WFS17" s="198"/>
      <c r="WFT17" s="198"/>
      <c r="WFU17" s="198"/>
      <c r="WFV17" s="198"/>
      <c r="WFW17" s="198"/>
      <c r="WFX17" s="198"/>
      <c r="WFY17" s="198"/>
      <c r="WFZ17" s="198"/>
      <c r="WGA17" s="198"/>
      <c r="WGB17" s="198"/>
      <c r="WGC17" s="198"/>
      <c r="WGD17" s="198"/>
      <c r="WGE17" s="198"/>
      <c r="WGF17" s="198"/>
      <c r="WGG17" s="198"/>
      <c r="WGH17" s="198"/>
      <c r="WGI17" s="198"/>
      <c r="WGJ17" s="198"/>
      <c r="WGK17" s="198"/>
      <c r="WGL17" s="198"/>
      <c r="WGM17" s="198"/>
      <c r="WGN17" s="198"/>
      <c r="WGO17" s="198"/>
      <c r="WGP17" s="198"/>
      <c r="WGQ17" s="198"/>
      <c r="WGR17" s="198"/>
      <c r="WGS17" s="198"/>
      <c r="WGT17" s="198"/>
      <c r="WGU17" s="198"/>
      <c r="WGV17" s="198"/>
      <c r="WGW17" s="198"/>
      <c r="WGX17" s="198"/>
      <c r="WGY17" s="198"/>
      <c r="WGZ17" s="198"/>
      <c r="WHA17" s="198"/>
      <c r="WHB17" s="198"/>
      <c r="WHC17" s="198"/>
      <c r="WHD17" s="198"/>
      <c r="WHE17" s="198"/>
      <c r="WHF17" s="198"/>
      <c r="WHG17" s="198"/>
      <c r="WHH17" s="198"/>
      <c r="WHI17" s="198"/>
      <c r="WHJ17" s="198"/>
      <c r="WHK17" s="198"/>
      <c r="WHL17" s="198"/>
      <c r="WHM17" s="198"/>
      <c r="WHN17" s="198"/>
      <c r="WHO17" s="198"/>
      <c r="WHP17" s="198"/>
      <c r="WHQ17" s="198"/>
      <c r="WHR17" s="198"/>
      <c r="WHS17" s="198"/>
      <c r="WHT17" s="198"/>
      <c r="WHU17" s="198"/>
      <c r="WHV17" s="198"/>
      <c r="WHW17" s="198"/>
      <c r="WHX17" s="198"/>
      <c r="WHY17" s="198"/>
      <c r="WHZ17" s="198"/>
      <c r="WIA17" s="198"/>
      <c r="WIB17" s="198"/>
      <c r="WIC17" s="198"/>
      <c r="WID17" s="198"/>
      <c r="WIE17" s="198"/>
      <c r="WIF17" s="198"/>
      <c r="WIG17" s="198"/>
      <c r="WIH17" s="198"/>
      <c r="WII17" s="198"/>
      <c r="WIJ17" s="198"/>
      <c r="WIK17" s="198"/>
      <c r="WIL17" s="198"/>
      <c r="WIM17" s="198"/>
      <c r="WIN17" s="198"/>
      <c r="WIO17" s="198"/>
      <c r="WIP17" s="198"/>
      <c r="WIQ17" s="198"/>
      <c r="WIR17" s="198"/>
      <c r="WIS17" s="198"/>
      <c r="WIT17" s="198"/>
      <c r="WIU17" s="198"/>
      <c r="WIV17" s="198"/>
      <c r="WIW17" s="198"/>
      <c r="WIX17" s="198"/>
      <c r="WIY17" s="198"/>
      <c r="WIZ17" s="198"/>
      <c r="WJA17" s="198"/>
      <c r="WJB17" s="198"/>
      <c r="WJC17" s="198"/>
      <c r="WJD17" s="198"/>
      <c r="WJE17" s="198"/>
      <c r="WJF17" s="198"/>
      <c r="WJG17" s="198"/>
      <c r="WJH17" s="198"/>
      <c r="WJI17" s="198"/>
      <c r="WJJ17" s="198"/>
      <c r="WJK17" s="198"/>
      <c r="WJL17" s="198"/>
      <c r="WJM17" s="198"/>
      <c r="WJN17" s="198"/>
      <c r="WJO17" s="198"/>
      <c r="WJP17" s="198"/>
      <c r="WJQ17" s="198"/>
      <c r="WJR17" s="198"/>
      <c r="WJS17" s="198"/>
      <c r="WJT17" s="198"/>
      <c r="WJU17" s="198"/>
      <c r="WJV17" s="198"/>
      <c r="WJW17" s="198"/>
      <c r="WJX17" s="198"/>
      <c r="WJY17" s="198"/>
      <c r="WJZ17" s="198"/>
      <c r="WKA17" s="198"/>
      <c r="WKB17" s="198"/>
      <c r="WKC17" s="198"/>
      <c r="WKD17" s="198"/>
      <c r="WKE17" s="198"/>
      <c r="WKF17" s="198"/>
      <c r="WKG17" s="198"/>
      <c r="WKH17" s="198"/>
      <c r="WKI17" s="198"/>
      <c r="WKJ17" s="198"/>
      <c r="WKK17" s="198"/>
      <c r="WKL17" s="198"/>
      <c r="WKM17" s="198"/>
      <c r="WKN17" s="198"/>
      <c r="WKO17" s="198"/>
      <c r="WKP17" s="198"/>
      <c r="WKQ17" s="198"/>
      <c r="WKR17" s="198"/>
      <c r="WKS17" s="198"/>
      <c r="WKT17" s="198"/>
      <c r="WKU17" s="198"/>
      <c r="WKV17" s="198"/>
      <c r="WKW17" s="198"/>
      <c r="WKX17" s="198"/>
      <c r="WKY17" s="198"/>
      <c r="WKZ17" s="198"/>
      <c r="WLA17" s="198"/>
      <c r="WLB17" s="198"/>
      <c r="WLC17" s="198"/>
      <c r="WLD17" s="198"/>
      <c r="WLE17" s="198"/>
      <c r="WLF17" s="198"/>
      <c r="WLG17" s="198"/>
      <c r="WLH17" s="198"/>
      <c r="WLI17" s="198"/>
      <c r="WLJ17" s="198"/>
      <c r="WLK17" s="198"/>
      <c r="WLL17" s="198"/>
      <c r="WLM17" s="198"/>
      <c r="WLN17" s="198"/>
      <c r="WLO17" s="198"/>
      <c r="WLP17" s="198"/>
      <c r="WLQ17" s="198"/>
      <c r="WLR17" s="198"/>
      <c r="WLS17" s="198"/>
      <c r="WLT17" s="198"/>
      <c r="WLU17" s="198"/>
      <c r="WLV17" s="198"/>
      <c r="WLW17" s="198"/>
      <c r="WLX17" s="198"/>
      <c r="WLY17" s="198"/>
      <c r="WLZ17" s="198"/>
      <c r="WMA17" s="198"/>
      <c r="WMB17" s="198"/>
      <c r="WMC17" s="198"/>
      <c r="WMD17" s="198"/>
      <c r="WME17" s="198"/>
      <c r="WMF17" s="198"/>
      <c r="WMG17" s="198"/>
      <c r="WMH17" s="198"/>
      <c r="WMI17" s="198"/>
      <c r="WMJ17" s="198"/>
      <c r="WMK17" s="198"/>
      <c r="WML17" s="198"/>
      <c r="WMM17" s="198"/>
      <c r="WMN17" s="198"/>
      <c r="WMO17" s="198"/>
      <c r="WMP17" s="198"/>
      <c r="WMQ17" s="198"/>
      <c r="WMR17" s="198"/>
      <c r="WMS17" s="198"/>
      <c r="WMT17" s="198"/>
      <c r="WMU17" s="198"/>
      <c r="WMV17" s="198"/>
      <c r="WMW17" s="198"/>
      <c r="WMX17" s="198"/>
      <c r="WMY17" s="198"/>
      <c r="WMZ17" s="198"/>
      <c r="WNA17" s="198"/>
      <c r="WNB17" s="198"/>
      <c r="WNC17" s="198"/>
      <c r="WND17" s="198"/>
      <c r="WNE17" s="198"/>
      <c r="WNF17" s="198"/>
      <c r="WNG17" s="198"/>
      <c r="WNH17" s="198"/>
      <c r="WNI17" s="198"/>
      <c r="WNJ17" s="198"/>
      <c r="WNK17" s="198"/>
      <c r="WNL17" s="198"/>
      <c r="WNM17" s="198"/>
      <c r="WNN17" s="198"/>
      <c r="WNO17" s="198"/>
      <c r="WNP17" s="198"/>
      <c r="WNQ17" s="198"/>
      <c r="WNR17" s="198"/>
      <c r="WNS17" s="198"/>
      <c r="WNT17" s="198"/>
      <c r="WNU17" s="198"/>
      <c r="WNV17" s="198"/>
      <c r="WNW17" s="198"/>
      <c r="WNX17" s="198"/>
      <c r="WNY17" s="198"/>
      <c r="WNZ17" s="198"/>
      <c r="WOA17" s="198"/>
      <c r="WOB17" s="198"/>
      <c r="WOC17" s="198"/>
      <c r="WOD17" s="198"/>
      <c r="WOE17" s="198"/>
      <c r="WOF17" s="198"/>
      <c r="WOG17" s="198"/>
      <c r="WOH17" s="198"/>
      <c r="WOI17" s="198"/>
      <c r="WOJ17" s="198"/>
      <c r="WOK17" s="198"/>
      <c r="WOL17" s="198"/>
      <c r="WOM17" s="198"/>
      <c r="WON17" s="198"/>
      <c r="WOO17" s="198"/>
      <c r="WOP17" s="198"/>
      <c r="WOQ17" s="198"/>
      <c r="WOR17" s="198"/>
      <c r="WOS17" s="198"/>
      <c r="WOT17" s="198"/>
      <c r="WOU17" s="198"/>
      <c r="WOV17" s="198"/>
      <c r="WOW17" s="198"/>
      <c r="WOX17" s="198"/>
      <c r="WOY17" s="198"/>
      <c r="WOZ17" s="198"/>
      <c r="WPA17" s="198"/>
      <c r="WPB17" s="198"/>
      <c r="WPC17" s="198"/>
      <c r="WPD17" s="198"/>
      <c r="WPE17" s="198"/>
      <c r="WPF17" s="198"/>
      <c r="WPG17" s="198"/>
      <c r="WPH17" s="198"/>
      <c r="WPI17" s="198"/>
      <c r="WPJ17" s="198"/>
      <c r="WPK17" s="198"/>
      <c r="WPL17" s="198"/>
      <c r="WPM17" s="198"/>
      <c r="WPN17" s="198"/>
      <c r="WPO17" s="198"/>
      <c r="WPP17" s="198"/>
      <c r="WPQ17" s="198"/>
      <c r="WPR17" s="198"/>
      <c r="WPS17" s="198"/>
      <c r="WPT17" s="198"/>
      <c r="WPU17" s="198"/>
      <c r="WPV17" s="198"/>
      <c r="WPW17" s="198"/>
      <c r="WPX17" s="198"/>
      <c r="WPY17" s="198"/>
      <c r="WPZ17" s="198"/>
      <c r="WQA17" s="198"/>
      <c r="WQB17" s="198"/>
      <c r="WQC17" s="198"/>
      <c r="WQD17" s="198"/>
      <c r="WQE17" s="198"/>
      <c r="WQF17" s="198"/>
      <c r="WQG17" s="198"/>
      <c r="WQH17" s="198"/>
      <c r="WQI17" s="198"/>
      <c r="WQJ17" s="198"/>
      <c r="WQK17" s="198"/>
      <c r="WQL17" s="198"/>
      <c r="WQM17" s="198"/>
      <c r="WQN17" s="198"/>
      <c r="WQO17" s="198"/>
      <c r="WQP17" s="198"/>
      <c r="WQQ17" s="198"/>
      <c r="WQR17" s="198"/>
      <c r="WQS17" s="198"/>
      <c r="WQT17" s="198"/>
      <c r="WQU17" s="198"/>
      <c r="WQV17" s="198"/>
      <c r="WQW17" s="198"/>
      <c r="WQX17" s="198"/>
      <c r="WQY17" s="198"/>
      <c r="WQZ17" s="198"/>
      <c r="WRA17" s="198"/>
      <c r="WRB17" s="198"/>
      <c r="WRC17" s="198"/>
      <c r="WRD17" s="198"/>
      <c r="WRE17" s="198"/>
      <c r="WRF17" s="198"/>
      <c r="WRG17" s="198"/>
      <c r="WRH17" s="198"/>
      <c r="WRI17" s="198"/>
      <c r="WRJ17" s="198"/>
      <c r="WRK17" s="198"/>
      <c r="WRL17" s="198"/>
      <c r="WRM17" s="198"/>
      <c r="WRN17" s="198"/>
      <c r="WRO17" s="198"/>
      <c r="WRP17" s="198"/>
      <c r="WRQ17" s="198"/>
      <c r="WRR17" s="198"/>
      <c r="WRS17" s="198"/>
      <c r="WRT17" s="198"/>
      <c r="WRU17" s="198"/>
      <c r="WRV17" s="198"/>
      <c r="WRW17" s="198"/>
      <c r="WRX17" s="198"/>
      <c r="WRY17" s="198"/>
      <c r="WRZ17" s="198"/>
      <c r="WSA17" s="198"/>
      <c r="WSB17" s="198"/>
      <c r="WSC17" s="198"/>
      <c r="WSD17" s="198"/>
      <c r="WSE17" s="198"/>
      <c r="WSF17" s="198"/>
      <c r="WSG17" s="198"/>
      <c r="WSH17" s="198"/>
      <c r="WSI17" s="198"/>
      <c r="WSJ17" s="198"/>
      <c r="WSK17" s="198"/>
      <c r="WSL17" s="198"/>
      <c r="WSM17" s="198"/>
      <c r="WSN17" s="198"/>
      <c r="WSO17" s="198"/>
      <c r="WSP17" s="198"/>
      <c r="WSQ17" s="198"/>
      <c r="WSR17" s="198"/>
      <c r="WSS17" s="198"/>
      <c r="WST17" s="198"/>
      <c r="WSU17" s="198"/>
      <c r="WSV17" s="198"/>
      <c r="WSW17" s="198"/>
      <c r="WSX17" s="198"/>
      <c r="WSY17" s="198"/>
      <c r="WSZ17" s="198"/>
      <c r="WTA17" s="198"/>
      <c r="WTB17" s="198"/>
      <c r="WTC17" s="198"/>
      <c r="WTD17" s="198"/>
      <c r="WTE17" s="198"/>
      <c r="WTF17" s="198"/>
      <c r="WTG17" s="198"/>
      <c r="WTH17" s="198"/>
      <c r="WTI17" s="198"/>
      <c r="WTJ17" s="198"/>
      <c r="WTK17" s="198"/>
      <c r="WTL17" s="198"/>
      <c r="WTM17" s="198"/>
      <c r="WTN17" s="198"/>
      <c r="WTO17" s="198"/>
      <c r="WTP17" s="198"/>
      <c r="WTQ17" s="198"/>
      <c r="WTR17" s="198"/>
      <c r="WTS17" s="198"/>
      <c r="WTT17" s="198"/>
      <c r="WTU17" s="198"/>
      <c r="WTV17" s="198"/>
      <c r="WTW17" s="198"/>
      <c r="WTX17" s="198"/>
      <c r="WTY17" s="198"/>
      <c r="WTZ17" s="198"/>
      <c r="WUA17" s="198"/>
      <c r="WUB17" s="198"/>
      <c r="WUC17" s="198"/>
      <c r="WUD17" s="198"/>
      <c r="WUE17" s="198"/>
      <c r="WUF17" s="198"/>
      <c r="WUG17" s="198"/>
      <c r="WUH17" s="198"/>
      <c r="WUI17" s="198"/>
      <c r="WUJ17" s="198"/>
      <c r="WUK17" s="198"/>
      <c r="WUL17" s="198"/>
      <c r="WUM17" s="198"/>
      <c r="WUN17" s="198"/>
      <c r="WUO17" s="198"/>
      <c r="WUP17" s="198"/>
      <c r="WUQ17" s="198"/>
      <c r="WUR17" s="198"/>
      <c r="WUS17" s="198"/>
      <c r="WUT17" s="198"/>
      <c r="WUU17" s="198"/>
      <c r="WUV17" s="198"/>
      <c r="WUW17" s="198"/>
      <c r="WUX17" s="198"/>
      <c r="WUY17" s="198"/>
      <c r="WUZ17" s="198"/>
      <c r="WVA17" s="198"/>
      <c r="WVB17" s="198"/>
      <c r="WVC17" s="198"/>
      <c r="WVD17" s="198"/>
      <c r="WVE17" s="198"/>
      <c r="WVF17" s="198"/>
      <c r="WVG17" s="198"/>
      <c r="WVH17" s="198"/>
      <c r="WVI17" s="198"/>
      <c r="WVJ17" s="198"/>
      <c r="WVK17" s="198"/>
      <c r="WVL17" s="198"/>
      <c r="WVM17" s="198"/>
      <c r="WVN17" s="198"/>
      <c r="WVO17" s="198"/>
      <c r="WVP17" s="198"/>
      <c r="WVQ17" s="198"/>
      <c r="WVR17" s="198"/>
      <c r="WVS17" s="198"/>
      <c r="WVT17" s="198"/>
      <c r="WVU17" s="198"/>
      <c r="WVV17" s="198"/>
      <c r="WVW17" s="198"/>
      <c r="WVX17" s="198"/>
      <c r="WVY17" s="198"/>
      <c r="WVZ17" s="198"/>
      <c r="WWA17" s="198"/>
      <c r="WWB17" s="198"/>
      <c r="WWC17" s="198"/>
      <c r="WWD17" s="198"/>
      <c r="WWE17" s="198"/>
      <c r="WWF17" s="198"/>
      <c r="WWG17" s="198"/>
      <c r="WWH17" s="198"/>
      <c r="WWI17" s="198"/>
      <c r="WWJ17" s="198"/>
      <c r="WWK17" s="198"/>
      <c r="WWL17" s="198"/>
      <c r="WWM17" s="198"/>
      <c r="WWN17" s="198"/>
      <c r="WWO17" s="198"/>
      <c r="WWP17" s="198"/>
      <c r="WWQ17" s="198"/>
      <c r="WWR17" s="198"/>
      <c r="WWS17" s="198"/>
      <c r="WWT17" s="198"/>
      <c r="WWU17" s="198"/>
      <c r="WWV17" s="198"/>
      <c r="WWW17" s="198"/>
      <c r="WWX17" s="198"/>
      <c r="WWY17" s="198"/>
      <c r="WWZ17" s="198"/>
      <c r="WXA17" s="198"/>
      <c r="WXB17" s="198"/>
      <c r="WXC17" s="198"/>
      <c r="WXD17" s="198"/>
      <c r="WXE17" s="198"/>
      <c r="WXF17" s="198"/>
      <c r="WXG17" s="198"/>
      <c r="WXH17" s="198"/>
      <c r="WXI17" s="198"/>
      <c r="WXJ17" s="198"/>
      <c r="WXK17" s="198"/>
      <c r="WXL17" s="198"/>
      <c r="WXM17" s="198"/>
      <c r="WXN17" s="198"/>
      <c r="WXO17" s="198"/>
      <c r="WXP17" s="198"/>
      <c r="WXQ17" s="198"/>
      <c r="WXR17" s="198"/>
      <c r="WXS17" s="198"/>
      <c r="WXT17" s="198"/>
      <c r="WXU17" s="198"/>
      <c r="WXV17" s="198"/>
      <c r="WXW17" s="198"/>
      <c r="WXX17" s="198"/>
      <c r="WXY17" s="198"/>
      <c r="WXZ17" s="198"/>
      <c r="WYA17" s="198"/>
      <c r="WYB17" s="198"/>
      <c r="WYC17" s="198"/>
      <c r="WYD17" s="198"/>
      <c r="WYE17" s="198"/>
      <c r="WYF17" s="198"/>
      <c r="WYG17" s="198"/>
      <c r="WYH17" s="198"/>
      <c r="WYI17" s="198"/>
      <c r="WYJ17" s="198"/>
      <c r="WYK17" s="198"/>
      <c r="WYL17" s="198"/>
      <c r="WYM17" s="198"/>
      <c r="WYN17" s="198"/>
      <c r="WYO17" s="198"/>
      <c r="WYP17" s="198"/>
      <c r="WYQ17" s="198"/>
      <c r="WYR17" s="198"/>
      <c r="WYS17" s="198"/>
      <c r="WYT17" s="198"/>
      <c r="WYU17" s="198"/>
      <c r="WYV17" s="198"/>
      <c r="WYW17" s="198"/>
      <c r="WYX17" s="198"/>
      <c r="WYY17" s="198"/>
      <c r="WYZ17" s="198"/>
      <c r="WZA17" s="198"/>
      <c r="WZB17" s="198"/>
      <c r="WZC17" s="198"/>
      <c r="WZD17" s="198"/>
      <c r="WZE17" s="198"/>
      <c r="WZF17" s="198"/>
      <c r="WZG17" s="198"/>
      <c r="WZH17" s="198"/>
      <c r="WZI17" s="198"/>
      <c r="WZJ17" s="198"/>
      <c r="WZK17" s="198"/>
      <c r="WZL17" s="198"/>
      <c r="WZM17" s="198"/>
      <c r="WZN17" s="198"/>
      <c r="WZO17" s="198"/>
      <c r="WZP17" s="198"/>
      <c r="WZQ17" s="198"/>
      <c r="WZR17" s="198"/>
      <c r="WZS17" s="198"/>
      <c r="WZT17" s="198"/>
      <c r="WZU17" s="198"/>
      <c r="WZV17" s="198"/>
      <c r="WZW17" s="198"/>
      <c r="WZX17" s="198"/>
      <c r="WZY17" s="198"/>
      <c r="WZZ17" s="198"/>
      <c r="XAA17" s="198"/>
      <c r="XAB17" s="198"/>
      <c r="XAC17" s="198"/>
      <c r="XAD17" s="198"/>
      <c r="XAE17" s="198"/>
      <c r="XAF17" s="198"/>
      <c r="XAG17" s="198"/>
      <c r="XAH17" s="198"/>
      <c r="XAI17" s="198"/>
      <c r="XAJ17" s="198"/>
      <c r="XAK17" s="198"/>
      <c r="XAL17" s="198"/>
      <c r="XAM17" s="198"/>
      <c r="XAN17" s="198"/>
      <c r="XAO17" s="198"/>
      <c r="XAP17" s="198"/>
      <c r="XAQ17" s="198"/>
      <c r="XAR17" s="198"/>
      <c r="XAS17" s="198"/>
      <c r="XAT17" s="198"/>
      <c r="XAU17" s="198"/>
      <c r="XAV17" s="198"/>
      <c r="XAW17" s="198"/>
      <c r="XAX17" s="198"/>
      <c r="XAY17" s="198"/>
      <c r="XAZ17" s="198"/>
      <c r="XBA17" s="198"/>
      <c r="XBB17" s="198"/>
      <c r="XBC17" s="198"/>
      <c r="XBD17" s="198"/>
      <c r="XBE17" s="198"/>
      <c r="XBF17" s="198"/>
      <c r="XBG17" s="198"/>
      <c r="XBH17" s="198"/>
      <c r="XBI17" s="198"/>
      <c r="XBJ17" s="198"/>
      <c r="XBK17" s="198"/>
      <c r="XBL17" s="198"/>
      <c r="XBM17" s="198"/>
      <c r="XBN17" s="198"/>
      <c r="XBO17" s="198"/>
      <c r="XBP17" s="198"/>
      <c r="XBQ17" s="198"/>
      <c r="XBR17" s="198"/>
      <c r="XBS17" s="198"/>
      <c r="XBT17" s="198"/>
      <c r="XBU17" s="198"/>
      <c r="XBV17" s="198"/>
      <c r="XBW17" s="198"/>
      <c r="XBX17" s="198"/>
      <c r="XBY17" s="198"/>
      <c r="XBZ17" s="198"/>
      <c r="XCA17" s="198"/>
      <c r="XCB17" s="198"/>
      <c r="XCC17" s="198"/>
      <c r="XCD17" s="198"/>
      <c r="XCE17" s="198"/>
      <c r="XCF17" s="198"/>
      <c r="XCG17" s="198"/>
      <c r="XCH17" s="198"/>
      <c r="XCI17" s="198"/>
      <c r="XCJ17" s="198"/>
      <c r="XCK17" s="198"/>
      <c r="XCL17" s="198"/>
      <c r="XCM17" s="198"/>
      <c r="XCN17" s="198"/>
      <c r="XCO17" s="198"/>
      <c r="XCP17" s="198"/>
      <c r="XCQ17" s="198"/>
      <c r="XCR17" s="198"/>
      <c r="XCS17" s="198"/>
      <c r="XCT17" s="198"/>
      <c r="XCU17" s="198"/>
      <c r="XCV17" s="198"/>
      <c r="XCW17" s="198"/>
      <c r="XCX17" s="198"/>
      <c r="XCY17" s="198"/>
      <c r="XCZ17" s="198"/>
      <c r="XDA17" s="198"/>
      <c r="XDB17" s="198"/>
      <c r="XDC17" s="198"/>
      <c r="XDD17" s="198"/>
      <c r="XDE17" s="198"/>
      <c r="XDF17" s="198"/>
      <c r="XDG17" s="198"/>
      <c r="XDH17" s="198"/>
      <c r="XDI17" s="198"/>
      <c r="XDJ17" s="198"/>
      <c r="XDK17" s="198"/>
      <c r="XDL17" s="198"/>
      <c r="XDM17" s="198"/>
      <c r="XDN17" s="198"/>
      <c r="XDO17" s="198"/>
      <c r="XDP17" s="198"/>
      <c r="XDQ17" s="198"/>
      <c r="XDR17" s="198"/>
      <c r="XDS17" s="198"/>
      <c r="XDT17" s="198"/>
      <c r="XDU17" s="198"/>
      <c r="XDV17" s="198"/>
      <c r="XDW17" s="198"/>
      <c r="XDX17" s="198"/>
      <c r="XDY17" s="198"/>
      <c r="XDZ17" s="198"/>
      <c r="XEA17" s="198"/>
      <c r="XEB17" s="198"/>
      <c r="XEC17" s="198"/>
      <c r="XED17" s="198"/>
      <c r="XEE17" s="198"/>
      <c r="XEF17" s="198"/>
      <c r="XEG17" s="198"/>
      <c r="XEH17" s="198"/>
      <c r="XEI17" s="198"/>
      <c r="XEJ17" s="198"/>
      <c r="XEK17" s="198"/>
      <c r="XEL17" s="198"/>
      <c r="XEM17" s="198"/>
      <c r="XEN17" s="198"/>
      <c r="XEO17" s="198"/>
      <c r="XEP17" s="198"/>
      <c r="XEQ17" s="198"/>
      <c r="XER17" s="198"/>
      <c r="XES17" s="198"/>
      <c r="XET17" s="198"/>
      <c r="XEU17" s="198"/>
      <c r="XEV17" s="198"/>
      <c r="XEW17" s="198"/>
      <c r="XEX17" s="198"/>
      <c r="XEY17" s="198"/>
      <c r="XEZ17" s="198"/>
      <c r="XFA17" s="198"/>
      <c r="XFB17" s="198"/>
      <c r="XFC17" s="198"/>
      <c r="XFD17" s="198"/>
    </row>
    <row r="18" spans="1:16384" s="7" customFormat="1" ht="15" customHeight="1">
      <c r="A18" s="226" t="s">
        <v>381</v>
      </c>
      <c r="B18" s="444" t="s">
        <v>382</v>
      </c>
      <c r="C18" s="444"/>
      <c r="D18" s="444"/>
      <c r="E18" s="444"/>
      <c r="F18" s="444"/>
      <c r="G18" s="444"/>
      <c r="H18" s="452" t="str">
        <f>기본정보!F15</f>
        <v>제1공학과</v>
      </c>
      <c r="I18" s="452"/>
      <c r="J18" s="452"/>
      <c r="K18" s="452"/>
      <c r="L18" s="452"/>
      <c r="M18" s="452"/>
      <c r="N18" s="452"/>
      <c r="O18" s="453" t="s">
        <v>374</v>
      </c>
      <c r="P18" s="453"/>
      <c r="Q18" s="453"/>
      <c r="R18" s="453"/>
      <c r="S18" s="453"/>
      <c r="T18" s="453"/>
      <c r="U18" s="198"/>
      <c r="V18" s="198"/>
      <c r="W18" s="198"/>
      <c r="X18" s="198"/>
      <c r="Y18" s="198"/>
      <c r="Z18" s="198"/>
      <c r="AA18" s="198"/>
      <c r="AB18" s="198"/>
      <c r="AC18" s="198"/>
      <c r="AD18" s="198"/>
      <c r="AE18" s="198"/>
      <c r="AF18" s="198"/>
      <c r="AG18" s="198"/>
      <c r="AH18" s="198"/>
      <c r="AI18" s="198"/>
      <c r="AJ18" s="198"/>
      <c r="AK18" s="198"/>
      <c r="AL18" s="198"/>
      <c r="AM18" s="198"/>
      <c r="AN18" s="198"/>
      <c r="AO18" s="198"/>
      <c r="AP18" s="198"/>
      <c r="AQ18" s="198"/>
      <c r="AR18" s="198"/>
      <c r="AS18" s="198"/>
      <c r="AT18" s="198"/>
      <c r="AU18" s="198"/>
      <c r="AV18" s="198"/>
      <c r="AW18" s="198"/>
      <c r="AX18" s="198"/>
      <c r="AY18" s="198"/>
      <c r="AZ18" s="198"/>
      <c r="BA18" s="198"/>
      <c r="BB18" s="198"/>
      <c r="BC18" s="198"/>
      <c r="BD18" s="198"/>
      <c r="BE18" s="198"/>
      <c r="BF18" s="198"/>
      <c r="BG18" s="198"/>
      <c r="BH18" s="198"/>
      <c r="BI18" s="198"/>
      <c r="BJ18" s="198"/>
      <c r="BK18" s="198"/>
      <c r="BL18" s="198"/>
      <c r="BM18" s="198"/>
      <c r="BN18" s="198"/>
      <c r="BO18" s="198"/>
      <c r="BP18" s="198"/>
      <c r="BQ18" s="198"/>
      <c r="BR18" s="198"/>
      <c r="BS18" s="198"/>
      <c r="BT18" s="198"/>
      <c r="BU18" s="198"/>
      <c r="BV18" s="198"/>
      <c r="BW18" s="198"/>
      <c r="BX18" s="198"/>
      <c r="BY18" s="198"/>
      <c r="BZ18" s="198"/>
      <c r="CA18" s="198"/>
      <c r="CB18" s="198"/>
      <c r="CC18" s="198"/>
      <c r="CD18" s="198"/>
      <c r="CE18" s="198"/>
      <c r="CF18" s="198"/>
      <c r="CG18" s="198"/>
      <c r="CH18" s="198"/>
      <c r="CI18" s="198"/>
      <c r="CJ18" s="198"/>
      <c r="CK18" s="198"/>
      <c r="CL18" s="198"/>
      <c r="CM18" s="198"/>
      <c r="CN18" s="198"/>
      <c r="CO18" s="198"/>
      <c r="CP18" s="198"/>
      <c r="CQ18" s="198"/>
      <c r="CR18" s="198"/>
      <c r="CS18" s="198"/>
      <c r="CT18" s="198"/>
      <c r="CU18" s="198"/>
      <c r="CV18" s="198"/>
      <c r="CW18" s="198"/>
      <c r="CX18" s="198"/>
      <c r="CY18" s="198"/>
      <c r="CZ18" s="198"/>
      <c r="DA18" s="198"/>
      <c r="DB18" s="198"/>
      <c r="DC18" s="198"/>
      <c r="DD18" s="198"/>
      <c r="DE18" s="198"/>
      <c r="DF18" s="198"/>
      <c r="DG18" s="198"/>
      <c r="DH18" s="198"/>
      <c r="DI18" s="198"/>
      <c r="DJ18" s="198"/>
      <c r="DK18" s="198"/>
      <c r="DL18" s="198"/>
      <c r="DM18" s="198"/>
      <c r="DN18" s="198"/>
      <c r="DO18" s="198"/>
      <c r="DP18" s="198"/>
      <c r="DQ18" s="198"/>
      <c r="DR18" s="198"/>
      <c r="DS18" s="198"/>
      <c r="DT18" s="198"/>
      <c r="DU18" s="198"/>
      <c r="DV18" s="198"/>
      <c r="DW18" s="198"/>
      <c r="DX18" s="198"/>
      <c r="DY18" s="198"/>
      <c r="DZ18" s="198"/>
      <c r="EA18" s="198"/>
      <c r="EB18" s="198"/>
      <c r="EC18" s="198"/>
      <c r="ED18" s="198"/>
      <c r="EE18" s="198"/>
      <c r="EF18" s="198"/>
      <c r="EG18" s="198"/>
      <c r="EH18" s="198"/>
      <c r="EI18" s="198"/>
      <c r="EJ18" s="198"/>
      <c r="EK18" s="198"/>
      <c r="EL18" s="198"/>
      <c r="EM18" s="198"/>
      <c r="EN18" s="198"/>
      <c r="EO18" s="198"/>
      <c r="EP18" s="198"/>
      <c r="EQ18" s="198"/>
      <c r="ER18" s="198"/>
      <c r="ES18" s="198"/>
      <c r="ET18" s="198"/>
      <c r="EU18" s="198"/>
      <c r="EV18" s="198"/>
      <c r="EW18" s="198"/>
      <c r="EX18" s="198"/>
      <c r="EY18" s="198"/>
      <c r="EZ18" s="198"/>
      <c r="FA18" s="198"/>
      <c r="FB18" s="198"/>
      <c r="FC18" s="198"/>
      <c r="FD18" s="198"/>
      <c r="FE18" s="198"/>
      <c r="FF18" s="198"/>
      <c r="FG18" s="198"/>
      <c r="FH18" s="198"/>
      <c r="FI18" s="198"/>
      <c r="FJ18" s="198"/>
      <c r="FK18" s="198"/>
      <c r="FL18" s="198"/>
      <c r="FM18" s="198"/>
      <c r="FN18" s="198"/>
      <c r="FO18" s="198"/>
      <c r="FP18" s="198"/>
      <c r="FQ18" s="198"/>
      <c r="FR18" s="198"/>
      <c r="FS18" s="198"/>
      <c r="FT18" s="198"/>
      <c r="FU18" s="198"/>
      <c r="FV18" s="198"/>
      <c r="FW18" s="198"/>
      <c r="FX18" s="198"/>
      <c r="FY18" s="198"/>
      <c r="FZ18" s="198"/>
      <c r="GA18" s="198"/>
      <c r="GB18" s="198"/>
      <c r="GC18" s="198"/>
      <c r="GD18" s="198"/>
      <c r="GE18" s="198"/>
      <c r="GF18" s="198"/>
      <c r="GG18" s="198"/>
      <c r="GH18" s="198"/>
      <c r="GI18" s="198"/>
      <c r="GJ18" s="198"/>
      <c r="GK18" s="198"/>
      <c r="GL18" s="198"/>
      <c r="GM18" s="198"/>
      <c r="GN18" s="198"/>
      <c r="GO18" s="198"/>
      <c r="GP18" s="198"/>
      <c r="GQ18" s="198"/>
      <c r="GR18" s="198"/>
      <c r="GS18" s="198"/>
      <c r="GT18" s="198"/>
      <c r="GU18" s="198"/>
      <c r="GV18" s="198"/>
      <c r="GW18" s="198"/>
      <c r="GX18" s="198"/>
      <c r="GY18" s="198"/>
      <c r="GZ18" s="198"/>
      <c r="HA18" s="198"/>
      <c r="HB18" s="198"/>
      <c r="HC18" s="198"/>
      <c r="HD18" s="198"/>
      <c r="HE18" s="198"/>
      <c r="HF18" s="198"/>
      <c r="HG18" s="198"/>
      <c r="HH18" s="198"/>
      <c r="HI18" s="198"/>
      <c r="HJ18" s="198"/>
      <c r="HK18" s="198"/>
      <c r="HL18" s="198"/>
      <c r="HM18" s="198"/>
      <c r="HN18" s="198"/>
      <c r="HO18" s="198"/>
      <c r="HP18" s="198"/>
      <c r="HQ18" s="198"/>
      <c r="HR18" s="198"/>
      <c r="HS18" s="198"/>
      <c r="HT18" s="198"/>
      <c r="HU18" s="198"/>
      <c r="HV18" s="198"/>
      <c r="HW18" s="198"/>
      <c r="HX18" s="198"/>
      <c r="HY18" s="198"/>
      <c r="HZ18" s="198"/>
      <c r="IA18" s="198"/>
      <c r="IB18" s="198"/>
      <c r="IC18" s="198"/>
      <c r="ID18" s="198"/>
      <c r="IE18" s="198"/>
      <c r="IF18" s="198"/>
      <c r="IG18" s="198"/>
      <c r="IH18" s="198"/>
      <c r="II18" s="198"/>
      <c r="IJ18" s="198"/>
      <c r="IK18" s="198"/>
      <c r="IL18" s="198"/>
      <c r="IM18" s="198"/>
      <c r="IN18" s="198"/>
      <c r="IO18" s="198"/>
      <c r="IP18" s="198"/>
      <c r="IQ18" s="198"/>
      <c r="IR18" s="198"/>
      <c r="IS18" s="198"/>
      <c r="IT18" s="198"/>
      <c r="IU18" s="198"/>
      <c r="IV18" s="198"/>
      <c r="IW18" s="198"/>
      <c r="IX18" s="198"/>
      <c r="IY18" s="198"/>
      <c r="IZ18" s="198"/>
      <c r="JA18" s="198"/>
      <c r="JB18" s="198"/>
      <c r="JC18" s="198"/>
      <c r="JD18" s="198"/>
      <c r="JE18" s="198"/>
      <c r="JF18" s="198"/>
      <c r="JG18" s="198"/>
      <c r="JH18" s="198"/>
      <c r="JI18" s="198"/>
      <c r="JJ18" s="198"/>
      <c r="JK18" s="198"/>
      <c r="JL18" s="198"/>
      <c r="JM18" s="198"/>
      <c r="JN18" s="198"/>
      <c r="JO18" s="198"/>
      <c r="JP18" s="198"/>
      <c r="JQ18" s="198"/>
      <c r="JR18" s="198"/>
      <c r="JS18" s="198"/>
      <c r="JT18" s="198"/>
      <c r="JU18" s="198"/>
      <c r="JV18" s="198"/>
      <c r="JW18" s="198"/>
      <c r="JX18" s="198"/>
      <c r="JY18" s="198"/>
      <c r="JZ18" s="198"/>
      <c r="KA18" s="198"/>
      <c r="KB18" s="198"/>
      <c r="KC18" s="198"/>
      <c r="KD18" s="198"/>
      <c r="KE18" s="198"/>
      <c r="KF18" s="198"/>
      <c r="KG18" s="198"/>
      <c r="KH18" s="198"/>
      <c r="KI18" s="198"/>
      <c r="KJ18" s="198"/>
      <c r="KK18" s="198"/>
      <c r="KL18" s="198"/>
      <c r="KM18" s="198"/>
      <c r="KN18" s="198"/>
      <c r="KO18" s="198"/>
      <c r="KP18" s="198"/>
      <c r="KQ18" s="198"/>
      <c r="KR18" s="198"/>
      <c r="KS18" s="198"/>
      <c r="KT18" s="198"/>
      <c r="KU18" s="198"/>
      <c r="KV18" s="198"/>
      <c r="KW18" s="198"/>
      <c r="KX18" s="198"/>
      <c r="KY18" s="198"/>
      <c r="KZ18" s="198"/>
      <c r="LA18" s="198"/>
      <c r="LB18" s="198"/>
      <c r="LC18" s="198"/>
      <c r="LD18" s="198"/>
      <c r="LE18" s="198"/>
      <c r="LF18" s="198"/>
      <c r="LG18" s="198"/>
      <c r="LH18" s="198"/>
      <c r="LI18" s="198"/>
      <c r="LJ18" s="198"/>
      <c r="LK18" s="198"/>
      <c r="LL18" s="198"/>
      <c r="LM18" s="198"/>
      <c r="LN18" s="198"/>
      <c r="LO18" s="198"/>
      <c r="LP18" s="198"/>
      <c r="LQ18" s="198"/>
      <c r="LR18" s="198"/>
      <c r="LS18" s="198"/>
      <c r="LT18" s="198"/>
      <c r="LU18" s="198"/>
      <c r="LV18" s="198"/>
      <c r="LW18" s="198"/>
      <c r="LX18" s="198"/>
      <c r="LY18" s="198"/>
      <c r="LZ18" s="198"/>
      <c r="MA18" s="198"/>
      <c r="MB18" s="198"/>
      <c r="MC18" s="198"/>
      <c r="MD18" s="198"/>
      <c r="ME18" s="198"/>
      <c r="MF18" s="198"/>
      <c r="MG18" s="198"/>
      <c r="MH18" s="198"/>
      <c r="MI18" s="198"/>
      <c r="MJ18" s="198"/>
      <c r="MK18" s="198"/>
      <c r="ML18" s="198"/>
      <c r="MM18" s="198"/>
      <c r="MN18" s="198"/>
      <c r="MO18" s="198"/>
      <c r="MP18" s="198"/>
      <c r="MQ18" s="198"/>
      <c r="MR18" s="198"/>
      <c r="MS18" s="198"/>
      <c r="MT18" s="198"/>
      <c r="MU18" s="198"/>
      <c r="MV18" s="198"/>
      <c r="MW18" s="198"/>
      <c r="MX18" s="198"/>
      <c r="MY18" s="198"/>
      <c r="MZ18" s="198"/>
      <c r="NA18" s="198"/>
      <c r="NB18" s="198"/>
      <c r="NC18" s="198"/>
      <c r="ND18" s="198"/>
      <c r="NE18" s="198"/>
      <c r="NF18" s="198"/>
      <c r="NG18" s="198"/>
      <c r="NH18" s="198"/>
      <c r="NI18" s="198"/>
      <c r="NJ18" s="198"/>
      <c r="NK18" s="198"/>
      <c r="NL18" s="198"/>
      <c r="NM18" s="198"/>
      <c r="NN18" s="198"/>
      <c r="NO18" s="198"/>
      <c r="NP18" s="198"/>
      <c r="NQ18" s="198"/>
      <c r="NR18" s="198"/>
      <c r="NS18" s="198"/>
      <c r="NT18" s="198"/>
      <c r="NU18" s="198"/>
      <c r="NV18" s="198"/>
      <c r="NW18" s="198"/>
      <c r="NX18" s="198"/>
      <c r="NY18" s="198"/>
      <c r="NZ18" s="198"/>
      <c r="OA18" s="198"/>
      <c r="OB18" s="198"/>
      <c r="OC18" s="198"/>
      <c r="OD18" s="198"/>
      <c r="OE18" s="198"/>
      <c r="OF18" s="198"/>
      <c r="OG18" s="198"/>
      <c r="OH18" s="198"/>
      <c r="OI18" s="198"/>
      <c r="OJ18" s="198"/>
      <c r="OK18" s="198"/>
      <c r="OL18" s="198"/>
      <c r="OM18" s="198"/>
      <c r="ON18" s="198"/>
      <c r="OO18" s="198"/>
      <c r="OP18" s="198"/>
      <c r="OQ18" s="198"/>
      <c r="OR18" s="198"/>
      <c r="OS18" s="198"/>
      <c r="OT18" s="198"/>
      <c r="OU18" s="198"/>
      <c r="OV18" s="198"/>
      <c r="OW18" s="198"/>
      <c r="OX18" s="198"/>
      <c r="OY18" s="198"/>
      <c r="OZ18" s="198"/>
      <c r="PA18" s="198"/>
      <c r="PB18" s="198"/>
      <c r="PC18" s="198"/>
      <c r="PD18" s="198"/>
      <c r="PE18" s="198"/>
      <c r="PF18" s="198"/>
      <c r="PG18" s="198"/>
      <c r="PH18" s="198"/>
      <c r="PI18" s="198"/>
      <c r="PJ18" s="198"/>
      <c r="PK18" s="198"/>
      <c r="PL18" s="198"/>
      <c r="PM18" s="198"/>
      <c r="PN18" s="198"/>
      <c r="PO18" s="198"/>
      <c r="PP18" s="198"/>
      <c r="PQ18" s="198"/>
      <c r="PR18" s="198"/>
      <c r="PS18" s="198"/>
      <c r="PT18" s="198"/>
      <c r="PU18" s="198"/>
      <c r="PV18" s="198"/>
      <c r="PW18" s="198"/>
      <c r="PX18" s="198"/>
      <c r="PY18" s="198"/>
      <c r="PZ18" s="198"/>
      <c r="QA18" s="198"/>
      <c r="QB18" s="198"/>
      <c r="QC18" s="198"/>
      <c r="QD18" s="198"/>
      <c r="QE18" s="198"/>
      <c r="QF18" s="198"/>
      <c r="QG18" s="198"/>
      <c r="QH18" s="198"/>
      <c r="QI18" s="198"/>
      <c r="QJ18" s="198"/>
      <c r="QK18" s="198"/>
      <c r="QL18" s="198"/>
      <c r="QM18" s="198"/>
      <c r="QN18" s="198"/>
      <c r="QO18" s="198"/>
      <c r="QP18" s="198"/>
      <c r="QQ18" s="198"/>
      <c r="QR18" s="198"/>
      <c r="QS18" s="198"/>
      <c r="QT18" s="198"/>
      <c r="QU18" s="198"/>
      <c r="QV18" s="198"/>
      <c r="QW18" s="198"/>
      <c r="QX18" s="198"/>
      <c r="QY18" s="198"/>
      <c r="QZ18" s="198"/>
      <c r="RA18" s="198"/>
      <c r="RB18" s="198"/>
      <c r="RC18" s="198"/>
      <c r="RD18" s="198"/>
      <c r="RE18" s="198"/>
      <c r="RF18" s="198"/>
      <c r="RG18" s="198"/>
      <c r="RH18" s="198"/>
      <c r="RI18" s="198"/>
      <c r="RJ18" s="198"/>
      <c r="RK18" s="198"/>
      <c r="RL18" s="198"/>
      <c r="RM18" s="198"/>
      <c r="RN18" s="198"/>
      <c r="RO18" s="198"/>
      <c r="RP18" s="198"/>
      <c r="RQ18" s="198"/>
      <c r="RR18" s="198"/>
      <c r="RS18" s="198"/>
      <c r="RT18" s="198"/>
      <c r="RU18" s="198"/>
      <c r="RV18" s="198"/>
      <c r="RW18" s="198"/>
      <c r="RX18" s="198"/>
      <c r="RY18" s="198"/>
      <c r="RZ18" s="198"/>
      <c r="SA18" s="198"/>
      <c r="SB18" s="198"/>
      <c r="SC18" s="198"/>
      <c r="SD18" s="198"/>
      <c r="SE18" s="198"/>
      <c r="SF18" s="198"/>
      <c r="SG18" s="198"/>
      <c r="SH18" s="198"/>
      <c r="SI18" s="198"/>
      <c r="SJ18" s="198"/>
      <c r="SK18" s="198"/>
      <c r="SL18" s="198"/>
      <c r="SM18" s="198"/>
      <c r="SN18" s="198"/>
      <c r="SO18" s="198"/>
      <c r="SP18" s="198"/>
      <c r="SQ18" s="198"/>
      <c r="SR18" s="198"/>
      <c r="SS18" s="198"/>
      <c r="ST18" s="198"/>
      <c r="SU18" s="198"/>
      <c r="SV18" s="198"/>
      <c r="SW18" s="198"/>
      <c r="SX18" s="198"/>
      <c r="SY18" s="198"/>
      <c r="SZ18" s="198"/>
      <c r="TA18" s="198"/>
      <c r="TB18" s="198"/>
      <c r="TC18" s="198"/>
      <c r="TD18" s="198"/>
      <c r="TE18" s="198"/>
      <c r="TF18" s="198"/>
      <c r="TG18" s="198"/>
      <c r="TH18" s="198"/>
      <c r="TI18" s="198"/>
      <c r="TJ18" s="198"/>
      <c r="TK18" s="198"/>
      <c r="TL18" s="198"/>
      <c r="TM18" s="198"/>
      <c r="TN18" s="198"/>
      <c r="TO18" s="198"/>
      <c r="TP18" s="198"/>
      <c r="TQ18" s="198"/>
      <c r="TR18" s="198"/>
      <c r="TS18" s="198"/>
      <c r="TT18" s="198"/>
      <c r="TU18" s="198"/>
      <c r="TV18" s="198"/>
      <c r="TW18" s="198"/>
      <c r="TX18" s="198"/>
      <c r="TY18" s="198"/>
      <c r="TZ18" s="198"/>
      <c r="UA18" s="198"/>
      <c r="UB18" s="198"/>
      <c r="UC18" s="198"/>
      <c r="UD18" s="198"/>
      <c r="UE18" s="198"/>
      <c r="UF18" s="198"/>
      <c r="UG18" s="198"/>
      <c r="UH18" s="198"/>
      <c r="UI18" s="198"/>
      <c r="UJ18" s="198"/>
      <c r="UK18" s="198"/>
      <c r="UL18" s="198"/>
      <c r="UM18" s="198"/>
      <c r="UN18" s="198"/>
      <c r="UO18" s="198"/>
      <c r="UP18" s="198"/>
      <c r="UQ18" s="198"/>
      <c r="UR18" s="198"/>
      <c r="US18" s="198"/>
      <c r="UT18" s="198"/>
      <c r="UU18" s="198"/>
      <c r="UV18" s="198"/>
      <c r="UW18" s="198"/>
      <c r="UX18" s="198"/>
      <c r="UY18" s="198"/>
      <c r="UZ18" s="198"/>
      <c r="VA18" s="198"/>
      <c r="VB18" s="198"/>
      <c r="VC18" s="198"/>
      <c r="VD18" s="198"/>
      <c r="VE18" s="198"/>
      <c r="VF18" s="198"/>
      <c r="VG18" s="198"/>
      <c r="VH18" s="198"/>
      <c r="VI18" s="198"/>
      <c r="VJ18" s="198"/>
      <c r="VK18" s="198"/>
      <c r="VL18" s="198"/>
      <c r="VM18" s="198"/>
      <c r="VN18" s="198"/>
      <c r="VO18" s="198"/>
      <c r="VP18" s="198"/>
      <c r="VQ18" s="198"/>
      <c r="VR18" s="198"/>
      <c r="VS18" s="198"/>
      <c r="VT18" s="198"/>
      <c r="VU18" s="198"/>
      <c r="VV18" s="198"/>
      <c r="VW18" s="198"/>
      <c r="VX18" s="198"/>
      <c r="VY18" s="198"/>
      <c r="VZ18" s="198"/>
      <c r="WA18" s="198"/>
      <c r="WB18" s="198"/>
      <c r="WC18" s="198"/>
      <c r="WD18" s="198"/>
      <c r="WE18" s="198"/>
      <c r="WF18" s="198"/>
      <c r="WG18" s="198"/>
      <c r="WH18" s="198"/>
      <c r="WI18" s="198"/>
      <c r="WJ18" s="198"/>
      <c r="WK18" s="198"/>
      <c r="WL18" s="198"/>
      <c r="WM18" s="198"/>
      <c r="WN18" s="198"/>
      <c r="WO18" s="198"/>
      <c r="WP18" s="198"/>
      <c r="WQ18" s="198"/>
      <c r="WR18" s="198"/>
      <c r="WS18" s="198"/>
      <c r="WT18" s="198"/>
      <c r="WU18" s="198"/>
      <c r="WV18" s="198"/>
      <c r="WW18" s="198"/>
      <c r="WX18" s="198"/>
      <c r="WY18" s="198"/>
      <c r="WZ18" s="198"/>
      <c r="XA18" s="198"/>
      <c r="XB18" s="198"/>
      <c r="XC18" s="198"/>
      <c r="XD18" s="198"/>
      <c r="XE18" s="198"/>
      <c r="XF18" s="198"/>
      <c r="XG18" s="198"/>
      <c r="XH18" s="198"/>
      <c r="XI18" s="198"/>
      <c r="XJ18" s="198"/>
      <c r="XK18" s="198"/>
      <c r="XL18" s="198"/>
      <c r="XM18" s="198"/>
      <c r="XN18" s="198"/>
      <c r="XO18" s="198"/>
      <c r="XP18" s="198"/>
      <c r="XQ18" s="198"/>
      <c r="XR18" s="198"/>
      <c r="XS18" s="198"/>
      <c r="XT18" s="198"/>
      <c r="XU18" s="198"/>
      <c r="XV18" s="198"/>
      <c r="XW18" s="198"/>
      <c r="XX18" s="198"/>
      <c r="XY18" s="198"/>
      <c r="XZ18" s="198"/>
      <c r="YA18" s="198"/>
      <c r="YB18" s="198"/>
      <c r="YC18" s="198"/>
      <c r="YD18" s="198"/>
      <c r="YE18" s="198"/>
      <c r="YF18" s="198"/>
      <c r="YG18" s="198"/>
      <c r="YH18" s="198"/>
      <c r="YI18" s="198"/>
      <c r="YJ18" s="198"/>
      <c r="YK18" s="198"/>
      <c r="YL18" s="198"/>
      <c r="YM18" s="198"/>
      <c r="YN18" s="198"/>
      <c r="YO18" s="198"/>
      <c r="YP18" s="198"/>
      <c r="YQ18" s="198"/>
      <c r="YR18" s="198"/>
      <c r="YS18" s="198"/>
      <c r="YT18" s="198"/>
      <c r="YU18" s="198"/>
      <c r="YV18" s="198"/>
      <c r="YW18" s="198"/>
      <c r="YX18" s="198"/>
      <c r="YY18" s="198"/>
      <c r="YZ18" s="198"/>
      <c r="ZA18" s="198"/>
      <c r="ZB18" s="198"/>
      <c r="ZC18" s="198"/>
      <c r="ZD18" s="198"/>
      <c r="ZE18" s="198"/>
      <c r="ZF18" s="198"/>
      <c r="ZG18" s="198"/>
      <c r="ZH18" s="198"/>
      <c r="ZI18" s="198"/>
      <c r="ZJ18" s="198"/>
      <c r="ZK18" s="198"/>
      <c r="ZL18" s="198"/>
      <c r="ZM18" s="198"/>
      <c r="ZN18" s="198"/>
      <c r="ZO18" s="198"/>
      <c r="ZP18" s="198"/>
      <c r="ZQ18" s="198"/>
      <c r="ZR18" s="198"/>
      <c r="ZS18" s="198"/>
      <c r="ZT18" s="198"/>
      <c r="ZU18" s="198"/>
      <c r="ZV18" s="198"/>
      <c r="ZW18" s="198"/>
      <c r="ZX18" s="198"/>
      <c r="ZY18" s="198"/>
      <c r="ZZ18" s="198"/>
      <c r="AAA18" s="198"/>
      <c r="AAB18" s="198"/>
      <c r="AAC18" s="198"/>
      <c r="AAD18" s="198"/>
      <c r="AAE18" s="198"/>
      <c r="AAF18" s="198"/>
      <c r="AAG18" s="198"/>
      <c r="AAH18" s="198"/>
      <c r="AAI18" s="198"/>
      <c r="AAJ18" s="198"/>
      <c r="AAK18" s="198"/>
      <c r="AAL18" s="198"/>
      <c r="AAM18" s="198"/>
      <c r="AAN18" s="198"/>
      <c r="AAO18" s="198"/>
      <c r="AAP18" s="198"/>
      <c r="AAQ18" s="198"/>
      <c r="AAR18" s="198"/>
      <c r="AAS18" s="198"/>
      <c r="AAT18" s="198"/>
      <c r="AAU18" s="198"/>
      <c r="AAV18" s="198"/>
      <c r="AAW18" s="198"/>
      <c r="AAX18" s="198"/>
      <c r="AAY18" s="198"/>
      <c r="AAZ18" s="198"/>
      <c r="ABA18" s="198"/>
      <c r="ABB18" s="198"/>
      <c r="ABC18" s="198"/>
      <c r="ABD18" s="198"/>
      <c r="ABE18" s="198"/>
      <c r="ABF18" s="198"/>
      <c r="ABG18" s="198"/>
      <c r="ABH18" s="198"/>
      <c r="ABI18" s="198"/>
      <c r="ABJ18" s="198"/>
      <c r="ABK18" s="198"/>
      <c r="ABL18" s="198"/>
      <c r="ABM18" s="198"/>
      <c r="ABN18" s="198"/>
      <c r="ABO18" s="198"/>
      <c r="ABP18" s="198"/>
      <c r="ABQ18" s="198"/>
      <c r="ABR18" s="198"/>
      <c r="ABS18" s="198"/>
      <c r="ABT18" s="198"/>
      <c r="ABU18" s="198"/>
      <c r="ABV18" s="198"/>
      <c r="ABW18" s="198"/>
      <c r="ABX18" s="198"/>
      <c r="ABY18" s="198"/>
      <c r="ABZ18" s="198"/>
      <c r="ACA18" s="198"/>
      <c r="ACB18" s="198"/>
      <c r="ACC18" s="198"/>
      <c r="ACD18" s="198"/>
      <c r="ACE18" s="198"/>
      <c r="ACF18" s="198"/>
      <c r="ACG18" s="198"/>
      <c r="ACH18" s="198"/>
      <c r="ACI18" s="198"/>
      <c r="ACJ18" s="198"/>
      <c r="ACK18" s="198"/>
      <c r="ACL18" s="198"/>
      <c r="ACM18" s="198"/>
      <c r="ACN18" s="198"/>
      <c r="ACO18" s="198"/>
      <c r="ACP18" s="198"/>
      <c r="ACQ18" s="198"/>
      <c r="ACR18" s="198"/>
      <c r="ACS18" s="198"/>
      <c r="ACT18" s="198"/>
      <c r="ACU18" s="198"/>
      <c r="ACV18" s="198"/>
      <c r="ACW18" s="198"/>
      <c r="ACX18" s="198"/>
      <c r="ACY18" s="198"/>
      <c r="ACZ18" s="198"/>
      <c r="ADA18" s="198"/>
      <c r="ADB18" s="198"/>
      <c r="ADC18" s="198"/>
      <c r="ADD18" s="198"/>
      <c r="ADE18" s="198"/>
      <c r="ADF18" s="198"/>
      <c r="ADG18" s="198"/>
      <c r="ADH18" s="198"/>
      <c r="ADI18" s="198"/>
      <c r="ADJ18" s="198"/>
      <c r="ADK18" s="198"/>
      <c r="ADL18" s="198"/>
      <c r="ADM18" s="198"/>
      <c r="ADN18" s="198"/>
      <c r="ADO18" s="198"/>
      <c r="ADP18" s="198"/>
      <c r="ADQ18" s="198"/>
      <c r="ADR18" s="198"/>
      <c r="ADS18" s="198"/>
      <c r="ADT18" s="198"/>
      <c r="ADU18" s="198"/>
      <c r="ADV18" s="198"/>
      <c r="ADW18" s="198"/>
      <c r="ADX18" s="198"/>
      <c r="ADY18" s="198"/>
      <c r="ADZ18" s="198"/>
      <c r="AEA18" s="198"/>
      <c r="AEB18" s="198"/>
      <c r="AEC18" s="198"/>
      <c r="AED18" s="198"/>
      <c r="AEE18" s="198"/>
      <c r="AEF18" s="198"/>
      <c r="AEG18" s="198"/>
      <c r="AEH18" s="198"/>
      <c r="AEI18" s="198"/>
      <c r="AEJ18" s="198"/>
      <c r="AEK18" s="198"/>
      <c r="AEL18" s="198"/>
      <c r="AEM18" s="198"/>
      <c r="AEN18" s="198"/>
      <c r="AEO18" s="198"/>
      <c r="AEP18" s="198"/>
      <c r="AEQ18" s="198"/>
      <c r="AER18" s="198"/>
      <c r="AES18" s="198"/>
      <c r="AET18" s="198"/>
      <c r="AEU18" s="198"/>
      <c r="AEV18" s="198"/>
      <c r="AEW18" s="198"/>
      <c r="AEX18" s="198"/>
      <c r="AEY18" s="198"/>
      <c r="AEZ18" s="198"/>
      <c r="AFA18" s="198"/>
      <c r="AFB18" s="198"/>
      <c r="AFC18" s="198"/>
      <c r="AFD18" s="198"/>
      <c r="AFE18" s="198"/>
      <c r="AFF18" s="198"/>
      <c r="AFG18" s="198"/>
      <c r="AFH18" s="198"/>
      <c r="AFI18" s="198"/>
      <c r="AFJ18" s="198"/>
      <c r="AFK18" s="198"/>
      <c r="AFL18" s="198"/>
      <c r="AFM18" s="198"/>
      <c r="AFN18" s="198"/>
      <c r="AFO18" s="198"/>
      <c r="AFP18" s="198"/>
      <c r="AFQ18" s="198"/>
      <c r="AFR18" s="198"/>
      <c r="AFS18" s="198"/>
      <c r="AFT18" s="198"/>
      <c r="AFU18" s="198"/>
      <c r="AFV18" s="198"/>
      <c r="AFW18" s="198"/>
      <c r="AFX18" s="198"/>
      <c r="AFY18" s="198"/>
      <c r="AFZ18" s="198"/>
      <c r="AGA18" s="198"/>
      <c r="AGB18" s="198"/>
      <c r="AGC18" s="198"/>
      <c r="AGD18" s="198"/>
      <c r="AGE18" s="198"/>
      <c r="AGF18" s="198"/>
      <c r="AGG18" s="198"/>
      <c r="AGH18" s="198"/>
      <c r="AGI18" s="198"/>
      <c r="AGJ18" s="198"/>
      <c r="AGK18" s="198"/>
      <c r="AGL18" s="198"/>
      <c r="AGM18" s="198"/>
      <c r="AGN18" s="198"/>
      <c r="AGO18" s="198"/>
      <c r="AGP18" s="198"/>
      <c r="AGQ18" s="198"/>
      <c r="AGR18" s="198"/>
      <c r="AGS18" s="198"/>
      <c r="AGT18" s="198"/>
      <c r="AGU18" s="198"/>
      <c r="AGV18" s="198"/>
      <c r="AGW18" s="198"/>
      <c r="AGX18" s="198"/>
      <c r="AGY18" s="198"/>
      <c r="AGZ18" s="198"/>
      <c r="AHA18" s="198"/>
      <c r="AHB18" s="198"/>
      <c r="AHC18" s="198"/>
      <c r="AHD18" s="198"/>
      <c r="AHE18" s="198"/>
      <c r="AHF18" s="198"/>
      <c r="AHG18" s="198"/>
      <c r="AHH18" s="198"/>
      <c r="AHI18" s="198"/>
      <c r="AHJ18" s="198"/>
      <c r="AHK18" s="198"/>
      <c r="AHL18" s="198"/>
      <c r="AHM18" s="198"/>
      <c r="AHN18" s="198"/>
      <c r="AHO18" s="198"/>
      <c r="AHP18" s="198"/>
      <c r="AHQ18" s="198"/>
      <c r="AHR18" s="198"/>
      <c r="AHS18" s="198"/>
      <c r="AHT18" s="198"/>
      <c r="AHU18" s="198"/>
      <c r="AHV18" s="198"/>
      <c r="AHW18" s="198"/>
      <c r="AHX18" s="198"/>
      <c r="AHY18" s="198"/>
      <c r="AHZ18" s="198"/>
      <c r="AIA18" s="198"/>
      <c r="AIB18" s="198"/>
      <c r="AIC18" s="198"/>
      <c r="AID18" s="198"/>
      <c r="AIE18" s="198"/>
      <c r="AIF18" s="198"/>
      <c r="AIG18" s="198"/>
      <c r="AIH18" s="198"/>
      <c r="AII18" s="198"/>
      <c r="AIJ18" s="198"/>
      <c r="AIK18" s="198"/>
      <c r="AIL18" s="198"/>
      <c r="AIM18" s="198"/>
      <c r="AIN18" s="198"/>
      <c r="AIO18" s="198"/>
      <c r="AIP18" s="198"/>
      <c r="AIQ18" s="198"/>
      <c r="AIR18" s="198"/>
      <c r="AIS18" s="198"/>
      <c r="AIT18" s="198"/>
      <c r="AIU18" s="198"/>
      <c r="AIV18" s="198"/>
      <c r="AIW18" s="198"/>
      <c r="AIX18" s="198"/>
      <c r="AIY18" s="198"/>
      <c r="AIZ18" s="198"/>
      <c r="AJA18" s="198"/>
      <c r="AJB18" s="198"/>
      <c r="AJC18" s="198"/>
      <c r="AJD18" s="198"/>
      <c r="AJE18" s="198"/>
      <c r="AJF18" s="198"/>
      <c r="AJG18" s="198"/>
      <c r="AJH18" s="198"/>
      <c r="AJI18" s="198"/>
      <c r="AJJ18" s="198"/>
      <c r="AJK18" s="198"/>
      <c r="AJL18" s="198"/>
      <c r="AJM18" s="198"/>
      <c r="AJN18" s="198"/>
      <c r="AJO18" s="198"/>
      <c r="AJP18" s="198"/>
      <c r="AJQ18" s="198"/>
      <c r="AJR18" s="198"/>
      <c r="AJS18" s="198"/>
      <c r="AJT18" s="198"/>
      <c r="AJU18" s="198"/>
      <c r="AJV18" s="198"/>
      <c r="AJW18" s="198"/>
      <c r="AJX18" s="198"/>
      <c r="AJY18" s="198"/>
      <c r="AJZ18" s="198"/>
      <c r="AKA18" s="198"/>
      <c r="AKB18" s="198"/>
      <c r="AKC18" s="198"/>
      <c r="AKD18" s="198"/>
      <c r="AKE18" s="198"/>
      <c r="AKF18" s="198"/>
      <c r="AKG18" s="198"/>
      <c r="AKH18" s="198"/>
      <c r="AKI18" s="198"/>
      <c r="AKJ18" s="198"/>
      <c r="AKK18" s="198"/>
      <c r="AKL18" s="198"/>
      <c r="AKM18" s="198"/>
      <c r="AKN18" s="198"/>
      <c r="AKO18" s="198"/>
      <c r="AKP18" s="198"/>
      <c r="AKQ18" s="198"/>
      <c r="AKR18" s="198"/>
      <c r="AKS18" s="198"/>
      <c r="AKT18" s="198"/>
      <c r="AKU18" s="198"/>
      <c r="AKV18" s="198"/>
      <c r="AKW18" s="198"/>
      <c r="AKX18" s="198"/>
      <c r="AKY18" s="198"/>
      <c r="AKZ18" s="198"/>
      <c r="ALA18" s="198"/>
      <c r="ALB18" s="198"/>
      <c r="ALC18" s="198"/>
      <c r="ALD18" s="198"/>
      <c r="ALE18" s="198"/>
      <c r="ALF18" s="198"/>
      <c r="ALG18" s="198"/>
      <c r="ALH18" s="198"/>
      <c r="ALI18" s="198"/>
      <c r="ALJ18" s="198"/>
      <c r="ALK18" s="198"/>
      <c r="ALL18" s="198"/>
      <c r="ALM18" s="198"/>
      <c r="ALN18" s="198"/>
      <c r="ALO18" s="198"/>
      <c r="ALP18" s="198"/>
      <c r="ALQ18" s="198"/>
      <c r="ALR18" s="198"/>
      <c r="ALS18" s="198"/>
      <c r="ALT18" s="198"/>
      <c r="ALU18" s="198"/>
      <c r="ALV18" s="198"/>
      <c r="ALW18" s="198"/>
      <c r="ALX18" s="198"/>
      <c r="ALY18" s="198"/>
      <c r="ALZ18" s="198"/>
      <c r="AMA18" s="198"/>
      <c r="AMB18" s="198"/>
      <c r="AMC18" s="198"/>
      <c r="AMD18" s="198"/>
      <c r="AME18" s="198"/>
      <c r="AMF18" s="198"/>
      <c r="AMG18" s="198"/>
      <c r="AMH18" s="198"/>
      <c r="AMI18" s="198"/>
      <c r="AMJ18" s="198"/>
      <c r="AMK18" s="198"/>
      <c r="AML18" s="198"/>
      <c r="AMM18" s="198"/>
      <c r="AMN18" s="198"/>
      <c r="AMO18" s="198"/>
      <c r="AMP18" s="198"/>
      <c r="AMQ18" s="198"/>
      <c r="AMR18" s="198"/>
      <c r="AMS18" s="198"/>
      <c r="AMT18" s="198"/>
      <c r="AMU18" s="198"/>
      <c r="AMV18" s="198"/>
      <c r="AMW18" s="198"/>
      <c r="AMX18" s="198"/>
      <c r="AMY18" s="198"/>
      <c r="AMZ18" s="198"/>
      <c r="ANA18" s="198"/>
      <c r="ANB18" s="198"/>
      <c r="ANC18" s="198"/>
      <c r="AND18" s="198"/>
      <c r="ANE18" s="198"/>
      <c r="ANF18" s="198"/>
      <c r="ANG18" s="198"/>
      <c r="ANH18" s="198"/>
      <c r="ANI18" s="198"/>
      <c r="ANJ18" s="198"/>
      <c r="ANK18" s="198"/>
      <c r="ANL18" s="198"/>
      <c r="ANM18" s="198"/>
      <c r="ANN18" s="198"/>
      <c r="ANO18" s="198"/>
      <c r="ANP18" s="198"/>
      <c r="ANQ18" s="198"/>
      <c r="ANR18" s="198"/>
      <c r="ANS18" s="198"/>
      <c r="ANT18" s="198"/>
      <c r="ANU18" s="198"/>
      <c r="ANV18" s="198"/>
      <c r="ANW18" s="198"/>
      <c r="ANX18" s="198"/>
      <c r="ANY18" s="198"/>
      <c r="ANZ18" s="198"/>
      <c r="AOA18" s="198"/>
      <c r="AOB18" s="198"/>
      <c r="AOC18" s="198"/>
      <c r="AOD18" s="198"/>
      <c r="AOE18" s="198"/>
      <c r="AOF18" s="198"/>
      <c r="AOG18" s="198"/>
      <c r="AOH18" s="198"/>
      <c r="AOI18" s="198"/>
      <c r="AOJ18" s="198"/>
      <c r="AOK18" s="198"/>
      <c r="AOL18" s="198"/>
      <c r="AOM18" s="198"/>
      <c r="AON18" s="198"/>
      <c r="AOO18" s="198"/>
      <c r="AOP18" s="198"/>
      <c r="AOQ18" s="198"/>
      <c r="AOR18" s="198"/>
      <c r="AOS18" s="198"/>
      <c r="AOT18" s="198"/>
      <c r="AOU18" s="198"/>
      <c r="AOV18" s="198"/>
      <c r="AOW18" s="198"/>
      <c r="AOX18" s="198"/>
      <c r="AOY18" s="198"/>
      <c r="AOZ18" s="198"/>
      <c r="APA18" s="198"/>
      <c r="APB18" s="198"/>
      <c r="APC18" s="198"/>
      <c r="APD18" s="198"/>
      <c r="APE18" s="198"/>
      <c r="APF18" s="198"/>
      <c r="APG18" s="198"/>
      <c r="APH18" s="198"/>
      <c r="API18" s="198"/>
      <c r="APJ18" s="198"/>
      <c r="APK18" s="198"/>
      <c r="APL18" s="198"/>
      <c r="APM18" s="198"/>
      <c r="APN18" s="198"/>
      <c r="APO18" s="198"/>
      <c r="APP18" s="198"/>
      <c r="APQ18" s="198"/>
      <c r="APR18" s="198"/>
      <c r="APS18" s="198"/>
      <c r="APT18" s="198"/>
      <c r="APU18" s="198"/>
      <c r="APV18" s="198"/>
      <c r="APW18" s="198"/>
      <c r="APX18" s="198"/>
      <c r="APY18" s="198"/>
      <c r="APZ18" s="198"/>
      <c r="AQA18" s="198"/>
      <c r="AQB18" s="198"/>
      <c r="AQC18" s="198"/>
      <c r="AQD18" s="198"/>
      <c r="AQE18" s="198"/>
      <c r="AQF18" s="198"/>
      <c r="AQG18" s="198"/>
      <c r="AQH18" s="198"/>
      <c r="AQI18" s="198"/>
      <c r="AQJ18" s="198"/>
      <c r="AQK18" s="198"/>
      <c r="AQL18" s="198"/>
      <c r="AQM18" s="198"/>
      <c r="AQN18" s="198"/>
      <c r="AQO18" s="198"/>
      <c r="AQP18" s="198"/>
      <c r="AQQ18" s="198"/>
      <c r="AQR18" s="198"/>
      <c r="AQS18" s="198"/>
      <c r="AQT18" s="198"/>
      <c r="AQU18" s="198"/>
      <c r="AQV18" s="198"/>
      <c r="AQW18" s="198"/>
      <c r="AQX18" s="198"/>
      <c r="AQY18" s="198"/>
      <c r="AQZ18" s="198"/>
      <c r="ARA18" s="198"/>
      <c r="ARB18" s="198"/>
      <c r="ARC18" s="198"/>
      <c r="ARD18" s="198"/>
      <c r="ARE18" s="198"/>
      <c r="ARF18" s="198"/>
      <c r="ARG18" s="198"/>
      <c r="ARH18" s="198"/>
      <c r="ARI18" s="198"/>
      <c r="ARJ18" s="198"/>
      <c r="ARK18" s="198"/>
      <c r="ARL18" s="198"/>
      <c r="ARM18" s="198"/>
      <c r="ARN18" s="198"/>
      <c r="ARO18" s="198"/>
      <c r="ARP18" s="198"/>
      <c r="ARQ18" s="198"/>
      <c r="ARR18" s="198"/>
      <c r="ARS18" s="198"/>
      <c r="ART18" s="198"/>
      <c r="ARU18" s="198"/>
      <c r="ARV18" s="198"/>
      <c r="ARW18" s="198"/>
      <c r="ARX18" s="198"/>
      <c r="ARY18" s="198"/>
      <c r="ARZ18" s="198"/>
      <c r="ASA18" s="198"/>
      <c r="ASB18" s="198"/>
      <c r="ASC18" s="198"/>
      <c r="ASD18" s="198"/>
      <c r="ASE18" s="198"/>
      <c r="ASF18" s="198"/>
      <c r="ASG18" s="198"/>
      <c r="ASH18" s="198"/>
      <c r="ASI18" s="198"/>
      <c r="ASJ18" s="198"/>
      <c r="ASK18" s="198"/>
      <c r="ASL18" s="198"/>
      <c r="ASM18" s="198"/>
      <c r="ASN18" s="198"/>
      <c r="ASO18" s="198"/>
      <c r="ASP18" s="198"/>
      <c r="ASQ18" s="198"/>
      <c r="ASR18" s="198"/>
      <c r="ASS18" s="198"/>
      <c r="AST18" s="198"/>
      <c r="ASU18" s="198"/>
      <c r="ASV18" s="198"/>
      <c r="ASW18" s="198"/>
      <c r="ASX18" s="198"/>
      <c r="ASY18" s="198"/>
      <c r="ASZ18" s="198"/>
      <c r="ATA18" s="198"/>
      <c r="ATB18" s="198"/>
      <c r="ATC18" s="198"/>
      <c r="ATD18" s="198"/>
      <c r="ATE18" s="198"/>
      <c r="ATF18" s="198"/>
      <c r="ATG18" s="198"/>
      <c r="ATH18" s="198"/>
      <c r="ATI18" s="198"/>
      <c r="ATJ18" s="198"/>
      <c r="ATK18" s="198"/>
      <c r="ATL18" s="198"/>
      <c r="ATM18" s="198"/>
      <c r="ATN18" s="198"/>
      <c r="ATO18" s="198"/>
      <c r="ATP18" s="198"/>
      <c r="ATQ18" s="198"/>
      <c r="ATR18" s="198"/>
      <c r="ATS18" s="198"/>
      <c r="ATT18" s="198"/>
      <c r="ATU18" s="198"/>
      <c r="ATV18" s="198"/>
      <c r="ATW18" s="198"/>
      <c r="ATX18" s="198"/>
      <c r="ATY18" s="198"/>
      <c r="ATZ18" s="198"/>
      <c r="AUA18" s="198"/>
      <c r="AUB18" s="198"/>
      <c r="AUC18" s="198"/>
      <c r="AUD18" s="198"/>
      <c r="AUE18" s="198"/>
      <c r="AUF18" s="198"/>
      <c r="AUG18" s="198"/>
      <c r="AUH18" s="198"/>
      <c r="AUI18" s="198"/>
      <c r="AUJ18" s="198"/>
      <c r="AUK18" s="198"/>
      <c r="AUL18" s="198"/>
      <c r="AUM18" s="198"/>
      <c r="AUN18" s="198"/>
      <c r="AUO18" s="198"/>
      <c r="AUP18" s="198"/>
      <c r="AUQ18" s="198"/>
      <c r="AUR18" s="198"/>
      <c r="AUS18" s="198"/>
      <c r="AUT18" s="198"/>
      <c r="AUU18" s="198"/>
      <c r="AUV18" s="198"/>
      <c r="AUW18" s="198"/>
      <c r="AUX18" s="198"/>
      <c r="AUY18" s="198"/>
      <c r="AUZ18" s="198"/>
      <c r="AVA18" s="198"/>
      <c r="AVB18" s="198"/>
      <c r="AVC18" s="198"/>
      <c r="AVD18" s="198"/>
      <c r="AVE18" s="198"/>
      <c r="AVF18" s="198"/>
      <c r="AVG18" s="198"/>
      <c r="AVH18" s="198"/>
      <c r="AVI18" s="198"/>
      <c r="AVJ18" s="198"/>
      <c r="AVK18" s="198"/>
      <c r="AVL18" s="198"/>
      <c r="AVM18" s="198"/>
      <c r="AVN18" s="198"/>
      <c r="AVO18" s="198"/>
      <c r="AVP18" s="198"/>
      <c r="AVQ18" s="198"/>
      <c r="AVR18" s="198"/>
      <c r="AVS18" s="198"/>
      <c r="AVT18" s="198"/>
      <c r="AVU18" s="198"/>
      <c r="AVV18" s="198"/>
      <c r="AVW18" s="198"/>
      <c r="AVX18" s="198"/>
      <c r="AVY18" s="198"/>
      <c r="AVZ18" s="198"/>
      <c r="AWA18" s="198"/>
      <c r="AWB18" s="198"/>
      <c r="AWC18" s="198"/>
      <c r="AWD18" s="198"/>
      <c r="AWE18" s="198"/>
      <c r="AWF18" s="198"/>
      <c r="AWG18" s="198"/>
      <c r="AWH18" s="198"/>
      <c r="AWI18" s="198"/>
      <c r="AWJ18" s="198"/>
      <c r="AWK18" s="198"/>
      <c r="AWL18" s="198"/>
      <c r="AWM18" s="198"/>
      <c r="AWN18" s="198"/>
      <c r="AWO18" s="198"/>
      <c r="AWP18" s="198"/>
      <c r="AWQ18" s="198"/>
      <c r="AWR18" s="198"/>
      <c r="AWS18" s="198"/>
      <c r="AWT18" s="198"/>
      <c r="AWU18" s="198"/>
      <c r="AWV18" s="198"/>
      <c r="AWW18" s="198"/>
      <c r="AWX18" s="198"/>
      <c r="AWY18" s="198"/>
      <c r="AWZ18" s="198"/>
      <c r="AXA18" s="198"/>
      <c r="AXB18" s="198"/>
      <c r="AXC18" s="198"/>
      <c r="AXD18" s="198"/>
      <c r="AXE18" s="198"/>
      <c r="AXF18" s="198"/>
      <c r="AXG18" s="198"/>
      <c r="AXH18" s="198"/>
      <c r="AXI18" s="198"/>
      <c r="AXJ18" s="198"/>
      <c r="AXK18" s="198"/>
      <c r="AXL18" s="198"/>
      <c r="AXM18" s="198"/>
      <c r="AXN18" s="198"/>
      <c r="AXO18" s="198"/>
      <c r="AXP18" s="198"/>
      <c r="AXQ18" s="198"/>
      <c r="AXR18" s="198"/>
      <c r="AXS18" s="198"/>
      <c r="AXT18" s="198"/>
      <c r="AXU18" s="198"/>
      <c r="AXV18" s="198"/>
      <c r="AXW18" s="198"/>
      <c r="AXX18" s="198"/>
      <c r="AXY18" s="198"/>
      <c r="AXZ18" s="198"/>
      <c r="AYA18" s="198"/>
      <c r="AYB18" s="198"/>
      <c r="AYC18" s="198"/>
      <c r="AYD18" s="198"/>
      <c r="AYE18" s="198"/>
      <c r="AYF18" s="198"/>
      <c r="AYG18" s="198"/>
      <c r="AYH18" s="198"/>
      <c r="AYI18" s="198"/>
      <c r="AYJ18" s="198"/>
      <c r="AYK18" s="198"/>
      <c r="AYL18" s="198"/>
      <c r="AYM18" s="198"/>
      <c r="AYN18" s="198"/>
      <c r="AYO18" s="198"/>
      <c r="AYP18" s="198"/>
      <c r="AYQ18" s="198"/>
      <c r="AYR18" s="198"/>
      <c r="AYS18" s="198"/>
      <c r="AYT18" s="198"/>
      <c r="AYU18" s="198"/>
      <c r="AYV18" s="198"/>
      <c r="AYW18" s="198"/>
      <c r="AYX18" s="198"/>
      <c r="AYY18" s="198"/>
      <c r="AYZ18" s="198"/>
      <c r="AZA18" s="198"/>
      <c r="AZB18" s="198"/>
      <c r="AZC18" s="198"/>
      <c r="AZD18" s="198"/>
      <c r="AZE18" s="198"/>
      <c r="AZF18" s="198"/>
      <c r="AZG18" s="198"/>
      <c r="AZH18" s="198"/>
      <c r="AZI18" s="198"/>
      <c r="AZJ18" s="198"/>
      <c r="AZK18" s="198"/>
      <c r="AZL18" s="198"/>
      <c r="AZM18" s="198"/>
      <c r="AZN18" s="198"/>
      <c r="AZO18" s="198"/>
      <c r="AZP18" s="198"/>
      <c r="AZQ18" s="198"/>
      <c r="AZR18" s="198"/>
      <c r="AZS18" s="198"/>
      <c r="AZT18" s="198"/>
      <c r="AZU18" s="198"/>
      <c r="AZV18" s="198"/>
      <c r="AZW18" s="198"/>
      <c r="AZX18" s="198"/>
      <c r="AZY18" s="198"/>
      <c r="AZZ18" s="198"/>
      <c r="BAA18" s="198"/>
      <c r="BAB18" s="198"/>
      <c r="BAC18" s="198"/>
      <c r="BAD18" s="198"/>
      <c r="BAE18" s="198"/>
      <c r="BAF18" s="198"/>
      <c r="BAG18" s="198"/>
      <c r="BAH18" s="198"/>
      <c r="BAI18" s="198"/>
      <c r="BAJ18" s="198"/>
      <c r="BAK18" s="198"/>
      <c r="BAL18" s="198"/>
      <c r="BAM18" s="198"/>
      <c r="BAN18" s="198"/>
      <c r="BAO18" s="198"/>
      <c r="BAP18" s="198"/>
      <c r="BAQ18" s="198"/>
      <c r="BAR18" s="198"/>
      <c r="BAS18" s="198"/>
      <c r="BAT18" s="198"/>
      <c r="BAU18" s="198"/>
      <c r="BAV18" s="198"/>
      <c r="BAW18" s="198"/>
      <c r="BAX18" s="198"/>
      <c r="BAY18" s="198"/>
      <c r="BAZ18" s="198"/>
      <c r="BBA18" s="198"/>
      <c r="BBB18" s="198"/>
      <c r="BBC18" s="198"/>
      <c r="BBD18" s="198"/>
      <c r="BBE18" s="198"/>
      <c r="BBF18" s="198"/>
      <c r="BBG18" s="198"/>
      <c r="BBH18" s="198"/>
      <c r="BBI18" s="198"/>
      <c r="BBJ18" s="198"/>
      <c r="BBK18" s="198"/>
      <c r="BBL18" s="198"/>
      <c r="BBM18" s="198"/>
      <c r="BBN18" s="198"/>
      <c r="BBO18" s="198"/>
      <c r="BBP18" s="198"/>
      <c r="BBQ18" s="198"/>
      <c r="BBR18" s="198"/>
      <c r="BBS18" s="198"/>
      <c r="BBT18" s="198"/>
      <c r="BBU18" s="198"/>
      <c r="BBV18" s="198"/>
      <c r="BBW18" s="198"/>
      <c r="BBX18" s="198"/>
      <c r="BBY18" s="198"/>
      <c r="BBZ18" s="198"/>
      <c r="BCA18" s="198"/>
      <c r="BCB18" s="198"/>
      <c r="BCC18" s="198"/>
      <c r="BCD18" s="198"/>
      <c r="BCE18" s="198"/>
      <c r="BCF18" s="198"/>
      <c r="BCG18" s="198"/>
      <c r="BCH18" s="198"/>
      <c r="BCI18" s="198"/>
      <c r="BCJ18" s="198"/>
      <c r="BCK18" s="198"/>
      <c r="BCL18" s="198"/>
      <c r="BCM18" s="198"/>
      <c r="BCN18" s="198"/>
      <c r="BCO18" s="198"/>
      <c r="BCP18" s="198"/>
      <c r="BCQ18" s="198"/>
      <c r="BCR18" s="198"/>
      <c r="BCS18" s="198"/>
      <c r="BCT18" s="198"/>
      <c r="BCU18" s="198"/>
      <c r="BCV18" s="198"/>
      <c r="BCW18" s="198"/>
      <c r="BCX18" s="198"/>
      <c r="BCY18" s="198"/>
      <c r="BCZ18" s="198"/>
      <c r="BDA18" s="198"/>
      <c r="BDB18" s="198"/>
      <c r="BDC18" s="198"/>
      <c r="BDD18" s="198"/>
      <c r="BDE18" s="198"/>
      <c r="BDF18" s="198"/>
      <c r="BDG18" s="198"/>
      <c r="BDH18" s="198"/>
      <c r="BDI18" s="198"/>
      <c r="BDJ18" s="198"/>
      <c r="BDK18" s="198"/>
      <c r="BDL18" s="198"/>
      <c r="BDM18" s="198"/>
      <c r="BDN18" s="198"/>
      <c r="BDO18" s="198"/>
      <c r="BDP18" s="198"/>
      <c r="BDQ18" s="198"/>
      <c r="BDR18" s="198"/>
      <c r="BDS18" s="198"/>
      <c r="BDT18" s="198"/>
      <c r="BDU18" s="198"/>
      <c r="BDV18" s="198"/>
      <c r="BDW18" s="198"/>
      <c r="BDX18" s="198"/>
      <c r="BDY18" s="198"/>
      <c r="BDZ18" s="198"/>
      <c r="BEA18" s="198"/>
      <c r="BEB18" s="198"/>
      <c r="BEC18" s="198"/>
      <c r="BED18" s="198"/>
      <c r="BEE18" s="198"/>
      <c r="BEF18" s="198"/>
      <c r="BEG18" s="198"/>
      <c r="BEH18" s="198"/>
      <c r="BEI18" s="198"/>
      <c r="BEJ18" s="198"/>
      <c r="BEK18" s="198"/>
      <c r="BEL18" s="198"/>
      <c r="BEM18" s="198"/>
      <c r="BEN18" s="198"/>
      <c r="BEO18" s="198"/>
      <c r="BEP18" s="198"/>
      <c r="BEQ18" s="198"/>
      <c r="BER18" s="198"/>
      <c r="BES18" s="198"/>
      <c r="BET18" s="198"/>
      <c r="BEU18" s="198"/>
      <c r="BEV18" s="198"/>
      <c r="BEW18" s="198"/>
      <c r="BEX18" s="198"/>
      <c r="BEY18" s="198"/>
      <c r="BEZ18" s="198"/>
      <c r="BFA18" s="198"/>
      <c r="BFB18" s="198"/>
      <c r="BFC18" s="198"/>
      <c r="BFD18" s="198"/>
      <c r="BFE18" s="198"/>
      <c r="BFF18" s="198"/>
      <c r="BFG18" s="198"/>
      <c r="BFH18" s="198"/>
      <c r="BFI18" s="198"/>
      <c r="BFJ18" s="198"/>
      <c r="BFK18" s="198"/>
      <c r="BFL18" s="198"/>
      <c r="BFM18" s="198"/>
      <c r="BFN18" s="198"/>
      <c r="BFO18" s="198"/>
      <c r="BFP18" s="198"/>
      <c r="BFQ18" s="198"/>
      <c r="BFR18" s="198"/>
      <c r="BFS18" s="198"/>
      <c r="BFT18" s="198"/>
      <c r="BFU18" s="198"/>
      <c r="BFV18" s="198"/>
      <c r="BFW18" s="198"/>
      <c r="BFX18" s="198"/>
      <c r="BFY18" s="198"/>
      <c r="BFZ18" s="198"/>
      <c r="BGA18" s="198"/>
      <c r="BGB18" s="198"/>
      <c r="BGC18" s="198"/>
      <c r="BGD18" s="198"/>
      <c r="BGE18" s="198"/>
      <c r="BGF18" s="198"/>
      <c r="BGG18" s="198"/>
      <c r="BGH18" s="198"/>
      <c r="BGI18" s="198"/>
      <c r="BGJ18" s="198"/>
      <c r="BGK18" s="198"/>
      <c r="BGL18" s="198"/>
      <c r="BGM18" s="198"/>
      <c r="BGN18" s="198"/>
      <c r="BGO18" s="198"/>
      <c r="BGP18" s="198"/>
      <c r="BGQ18" s="198"/>
      <c r="BGR18" s="198"/>
      <c r="BGS18" s="198"/>
      <c r="BGT18" s="198"/>
      <c r="BGU18" s="198"/>
      <c r="BGV18" s="198"/>
      <c r="BGW18" s="198"/>
      <c r="BGX18" s="198"/>
      <c r="BGY18" s="198"/>
      <c r="BGZ18" s="198"/>
      <c r="BHA18" s="198"/>
      <c r="BHB18" s="198"/>
      <c r="BHC18" s="198"/>
      <c r="BHD18" s="198"/>
      <c r="BHE18" s="198"/>
      <c r="BHF18" s="198"/>
      <c r="BHG18" s="198"/>
      <c r="BHH18" s="198"/>
      <c r="BHI18" s="198"/>
      <c r="BHJ18" s="198"/>
      <c r="BHK18" s="198"/>
      <c r="BHL18" s="198"/>
      <c r="BHM18" s="198"/>
      <c r="BHN18" s="198"/>
      <c r="BHO18" s="198"/>
      <c r="BHP18" s="198"/>
      <c r="BHQ18" s="198"/>
      <c r="BHR18" s="198"/>
      <c r="BHS18" s="198"/>
      <c r="BHT18" s="198"/>
      <c r="BHU18" s="198"/>
      <c r="BHV18" s="198"/>
      <c r="BHW18" s="198"/>
      <c r="BHX18" s="198"/>
      <c r="BHY18" s="198"/>
      <c r="BHZ18" s="198"/>
      <c r="BIA18" s="198"/>
      <c r="BIB18" s="198"/>
      <c r="BIC18" s="198"/>
      <c r="BID18" s="198"/>
      <c r="BIE18" s="198"/>
      <c r="BIF18" s="198"/>
      <c r="BIG18" s="198"/>
      <c r="BIH18" s="198"/>
      <c r="BII18" s="198"/>
      <c r="BIJ18" s="198"/>
      <c r="BIK18" s="198"/>
      <c r="BIL18" s="198"/>
      <c r="BIM18" s="198"/>
      <c r="BIN18" s="198"/>
      <c r="BIO18" s="198"/>
      <c r="BIP18" s="198"/>
      <c r="BIQ18" s="198"/>
      <c r="BIR18" s="198"/>
      <c r="BIS18" s="198"/>
      <c r="BIT18" s="198"/>
      <c r="BIU18" s="198"/>
      <c r="BIV18" s="198"/>
      <c r="BIW18" s="198"/>
      <c r="BIX18" s="198"/>
      <c r="BIY18" s="198"/>
      <c r="BIZ18" s="198"/>
      <c r="BJA18" s="198"/>
      <c r="BJB18" s="198"/>
      <c r="BJC18" s="198"/>
      <c r="BJD18" s="198"/>
      <c r="BJE18" s="198"/>
      <c r="BJF18" s="198"/>
      <c r="BJG18" s="198"/>
      <c r="BJH18" s="198"/>
      <c r="BJI18" s="198"/>
      <c r="BJJ18" s="198"/>
      <c r="BJK18" s="198"/>
      <c r="BJL18" s="198"/>
      <c r="BJM18" s="198"/>
      <c r="BJN18" s="198"/>
      <c r="BJO18" s="198"/>
      <c r="BJP18" s="198"/>
      <c r="BJQ18" s="198"/>
      <c r="BJR18" s="198"/>
      <c r="BJS18" s="198"/>
      <c r="BJT18" s="198"/>
      <c r="BJU18" s="198"/>
      <c r="BJV18" s="198"/>
      <c r="BJW18" s="198"/>
      <c r="BJX18" s="198"/>
      <c r="BJY18" s="198"/>
      <c r="BJZ18" s="198"/>
      <c r="BKA18" s="198"/>
      <c r="BKB18" s="198"/>
      <c r="BKC18" s="198"/>
      <c r="BKD18" s="198"/>
      <c r="BKE18" s="198"/>
      <c r="BKF18" s="198"/>
      <c r="BKG18" s="198"/>
      <c r="BKH18" s="198"/>
      <c r="BKI18" s="198"/>
      <c r="BKJ18" s="198"/>
      <c r="BKK18" s="198"/>
      <c r="BKL18" s="198"/>
      <c r="BKM18" s="198"/>
      <c r="BKN18" s="198"/>
      <c r="BKO18" s="198"/>
      <c r="BKP18" s="198"/>
      <c r="BKQ18" s="198"/>
      <c r="BKR18" s="198"/>
      <c r="BKS18" s="198"/>
      <c r="BKT18" s="198"/>
      <c r="BKU18" s="198"/>
      <c r="BKV18" s="198"/>
      <c r="BKW18" s="198"/>
      <c r="BKX18" s="198"/>
      <c r="BKY18" s="198"/>
      <c r="BKZ18" s="198"/>
      <c r="BLA18" s="198"/>
      <c r="BLB18" s="198"/>
      <c r="BLC18" s="198"/>
      <c r="BLD18" s="198"/>
      <c r="BLE18" s="198"/>
      <c r="BLF18" s="198"/>
      <c r="BLG18" s="198"/>
      <c r="BLH18" s="198"/>
      <c r="BLI18" s="198"/>
      <c r="BLJ18" s="198"/>
      <c r="BLK18" s="198"/>
      <c r="BLL18" s="198"/>
      <c r="BLM18" s="198"/>
      <c r="BLN18" s="198"/>
      <c r="BLO18" s="198"/>
      <c r="BLP18" s="198"/>
      <c r="BLQ18" s="198"/>
      <c r="BLR18" s="198"/>
      <c r="BLS18" s="198"/>
      <c r="BLT18" s="198"/>
      <c r="BLU18" s="198"/>
      <c r="BLV18" s="198"/>
      <c r="BLW18" s="198"/>
      <c r="BLX18" s="198"/>
      <c r="BLY18" s="198"/>
      <c r="BLZ18" s="198"/>
      <c r="BMA18" s="198"/>
      <c r="BMB18" s="198"/>
      <c r="BMC18" s="198"/>
      <c r="BMD18" s="198"/>
      <c r="BME18" s="198"/>
      <c r="BMF18" s="198"/>
      <c r="BMG18" s="198"/>
      <c r="BMH18" s="198"/>
      <c r="BMI18" s="198"/>
      <c r="BMJ18" s="198"/>
      <c r="BMK18" s="198"/>
      <c r="BML18" s="198"/>
      <c r="BMM18" s="198"/>
      <c r="BMN18" s="198"/>
      <c r="BMO18" s="198"/>
      <c r="BMP18" s="198"/>
      <c r="BMQ18" s="198"/>
      <c r="BMR18" s="198"/>
      <c r="BMS18" s="198"/>
      <c r="BMT18" s="198"/>
      <c r="BMU18" s="198"/>
      <c r="BMV18" s="198"/>
      <c r="BMW18" s="198"/>
      <c r="BMX18" s="198"/>
      <c r="BMY18" s="198"/>
      <c r="BMZ18" s="198"/>
      <c r="BNA18" s="198"/>
      <c r="BNB18" s="198"/>
      <c r="BNC18" s="198"/>
      <c r="BND18" s="198"/>
      <c r="BNE18" s="198"/>
      <c r="BNF18" s="198"/>
      <c r="BNG18" s="198"/>
      <c r="BNH18" s="198"/>
      <c r="BNI18" s="198"/>
      <c r="BNJ18" s="198"/>
      <c r="BNK18" s="198"/>
      <c r="BNL18" s="198"/>
      <c r="BNM18" s="198"/>
      <c r="BNN18" s="198"/>
      <c r="BNO18" s="198"/>
      <c r="BNP18" s="198"/>
      <c r="BNQ18" s="198"/>
      <c r="BNR18" s="198"/>
      <c r="BNS18" s="198"/>
      <c r="BNT18" s="198"/>
      <c r="BNU18" s="198"/>
      <c r="BNV18" s="198"/>
      <c r="BNW18" s="198"/>
      <c r="BNX18" s="198"/>
      <c r="BNY18" s="198"/>
      <c r="BNZ18" s="198"/>
      <c r="BOA18" s="198"/>
      <c r="BOB18" s="198"/>
      <c r="BOC18" s="198"/>
      <c r="BOD18" s="198"/>
      <c r="BOE18" s="198"/>
      <c r="BOF18" s="198"/>
      <c r="BOG18" s="198"/>
      <c r="BOH18" s="198"/>
      <c r="BOI18" s="198"/>
      <c r="BOJ18" s="198"/>
      <c r="BOK18" s="198"/>
      <c r="BOL18" s="198"/>
      <c r="BOM18" s="198"/>
      <c r="BON18" s="198"/>
      <c r="BOO18" s="198"/>
      <c r="BOP18" s="198"/>
      <c r="BOQ18" s="198"/>
      <c r="BOR18" s="198"/>
      <c r="BOS18" s="198"/>
      <c r="BOT18" s="198"/>
      <c r="BOU18" s="198"/>
      <c r="BOV18" s="198"/>
      <c r="BOW18" s="198"/>
      <c r="BOX18" s="198"/>
      <c r="BOY18" s="198"/>
      <c r="BOZ18" s="198"/>
      <c r="BPA18" s="198"/>
      <c r="BPB18" s="198"/>
      <c r="BPC18" s="198"/>
      <c r="BPD18" s="198"/>
      <c r="BPE18" s="198"/>
      <c r="BPF18" s="198"/>
      <c r="BPG18" s="198"/>
      <c r="BPH18" s="198"/>
      <c r="BPI18" s="198"/>
      <c r="BPJ18" s="198"/>
      <c r="BPK18" s="198"/>
      <c r="BPL18" s="198"/>
      <c r="BPM18" s="198"/>
      <c r="BPN18" s="198"/>
      <c r="BPO18" s="198"/>
      <c r="BPP18" s="198"/>
      <c r="BPQ18" s="198"/>
      <c r="BPR18" s="198"/>
      <c r="BPS18" s="198"/>
      <c r="BPT18" s="198"/>
      <c r="BPU18" s="198"/>
      <c r="BPV18" s="198"/>
      <c r="BPW18" s="198"/>
      <c r="BPX18" s="198"/>
      <c r="BPY18" s="198"/>
      <c r="BPZ18" s="198"/>
      <c r="BQA18" s="198"/>
      <c r="BQB18" s="198"/>
      <c r="BQC18" s="198"/>
      <c r="BQD18" s="198"/>
      <c r="BQE18" s="198"/>
      <c r="BQF18" s="198"/>
      <c r="BQG18" s="198"/>
      <c r="BQH18" s="198"/>
      <c r="BQI18" s="198"/>
      <c r="BQJ18" s="198"/>
      <c r="BQK18" s="198"/>
      <c r="BQL18" s="198"/>
      <c r="BQM18" s="198"/>
      <c r="BQN18" s="198"/>
      <c r="BQO18" s="198"/>
      <c r="BQP18" s="198"/>
      <c r="BQQ18" s="198"/>
      <c r="BQR18" s="198"/>
      <c r="BQS18" s="198"/>
      <c r="BQT18" s="198"/>
      <c r="BQU18" s="198"/>
      <c r="BQV18" s="198"/>
      <c r="BQW18" s="198"/>
      <c r="BQX18" s="198"/>
      <c r="BQY18" s="198"/>
      <c r="BQZ18" s="198"/>
      <c r="BRA18" s="198"/>
      <c r="BRB18" s="198"/>
      <c r="BRC18" s="198"/>
      <c r="BRD18" s="198"/>
      <c r="BRE18" s="198"/>
      <c r="BRF18" s="198"/>
      <c r="BRG18" s="198"/>
      <c r="BRH18" s="198"/>
      <c r="BRI18" s="198"/>
      <c r="BRJ18" s="198"/>
      <c r="BRK18" s="198"/>
      <c r="BRL18" s="198"/>
      <c r="BRM18" s="198"/>
      <c r="BRN18" s="198"/>
      <c r="BRO18" s="198"/>
      <c r="BRP18" s="198"/>
      <c r="BRQ18" s="198"/>
      <c r="BRR18" s="198"/>
      <c r="BRS18" s="198"/>
      <c r="BRT18" s="198"/>
      <c r="BRU18" s="198"/>
      <c r="BRV18" s="198"/>
      <c r="BRW18" s="198"/>
      <c r="BRX18" s="198"/>
      <c r="BRY18" s="198"/>
      <c r="BRZ18" s="198"/>
      <c r="BSA18" s="198"/>
      <c r="BSB18" s="198"/>
      <c r="BSC18" s="198"/>
      <c r="BSD18" s="198"/>
      <c r="BSE18" s="198"/>
      <c r="BSF18" s="198"/>
      <c r="BSG18" s="198"/>
      <c r="BSH18" s="198"/>
      <c r="BSI18" s="198"/>
      <c r="BSJ18" s="198"/>
      <c r="BSK18" s="198"/>
      <c r="BSL18" s="198"/>
      <c r="BSM18" s="198"/>
      <c r="BSN18" s="198"/>
      <c r="BSO18" s="198"/>
      <c r="BSP18" s="198"/>
      <c r="BSQ18" s="198"/>
      <c r="BSR18" s="198"/>
      <c r="BSS18" s="198"/>
      <c r="BST18" s="198"/>
      <c r="BSU18" s="198"/>
      <c r="BSV18" s="198"/>
      <c r="BSW18" s="198"/>
      <c r="BSX18" s="198"/>
      <c r="BSY18" s="198"/>
      <c r="BSZ18" s="198"/>
      <c r="BTA18" s="198"/>
      <c r="BTB18" s="198"/>
      <c r="BTC18" s="198"/>
      <c r="BTD18" s="198"/>
      <c r="BTE18" s="198"/>
      <c r="BTF18" s="198"/>
      <c r="BTG18" s="198"/>
      <c r="BTH18" s="198"/>
      <c r="BTI18" s="198"/>
      <c r="BTJ18" s="198"/>
      <c r="BTK18" s="198"/>
      <c r="BTL18" s="198"/>
      <c r="BTM18" s="198"/>
      <c r="BTN18" s="198"/>
      <c r="BTO18" s="198"/>
      <c r="BTP18" s="198"/>
      <c r="BTQ18" s="198"/>
      <c r="BTR18" s="198"/>
      <c r="BTS18" s="198"/>
      <c r="BTT18" s="198"/>
      <c r="BTU18" s="198"/>
      <c r="BTV18" s="198"/>
      <c r="BTW18" s="198"/>
      <c r="BTX18" s="198"/>
      <c r="BTY18" s="198"/>
      <c r="BTZ18" s="198"/>
      <c r="BUA18" s="198"/>
      <c r="BUB18" s="198"/>
      <c r="BUC18" s="198"/>
      <c r="BUD18" s="198"/>
      <c r="BUE18" s="198"/>
      <c r="BUF18" s="198"/>
      <c r="BUG18" s="198"/>
      <c r="BUH18" s="198"/>
      <c r="BUI18" s="198"/>
      <c r="BUJ18" s="198"/>
      <c r="BUK18" s="198"/>
      <c r="BUL18" s="198"/>
      <c r="BUM18" s="198"/>
      <c r="BUN18" s="198"/>
      <c r="BUO18" s="198"/>
      <c r="BUP18" s="198"/>
      <c r="BUQ18" s="198"/>
      <c r="BUR18" s="198"/>
      <c r="BUS18" s="198"/>
      <c r="BUT18" s="198"/>
      <c r="BUU18" s="198"/>
      <c r="BUV18" s="198"/>
      <c r="BUW18" s="198"/>
      <c r="BUX18" s="198"/>
      <c r="BUY18" s="198"/>
      <c r="BUZ18" s="198"/>
      <c r="BVA18" s="198"/>
      <c r="BVB18" s="198"/>
      <c r="BVC18" s="198"/>
      <c r="BVD18" s="198"/>
      <c r="BVE18" s="198"/>
      <c r="BVF18" s="198"/>
      <c r="BVG18" s="198"/>
      <c r="BVH18" s="198"/>
      <c r="BVI18" s="198"/>
      <c r="BVJ18" s="198"/>
      <c r="BVK18" s="198"/>
      <c r="BVL18" s="198"/>
      <c r="BVM18" s="198"/>
      <c r="BVN18" s="198"/>
      <c r="BVO18" s="198"/>
      <c r="BVP18" s="198"/>
      <c r="BVQ18" s="198"/>
      <c r="BVR18" s="198"/>
      <c r="BVS18" s="198"/>
      <c r="BVT18" s="198"/>
      <c r="BVU18" s="198"/>
      <c r="BVV18" s="198"/>
      <c r="BVW18" s="198"/>
      <c r="BVX18" s="198"/>
      <c r="BVY18" s="198"/>
      <c r="BVZ18" s="198"/>
      <c r="BWA18" s="198"/>
      <c r="BWB18" s="198"/>
      <c r="BWC18" s="198"/>
      <c r="BWD18" s="198"/>
      <c r="BWE18" s="198"/>
      <c r="BWF18" s="198"/>
      <c r="BWG18" s="198"/>
      <c r="BWH18" s="198"/>
      <c r="BWI18" s="198"/>
      <c r="BWJ18" s="198"/>
      <c r="BWK18" s="198"/>
      <c r="BWL18" s="198"/>
      <c r="BWM18" s="198"/>
      <c r="BWN18" s="198"/>
      <c r="BWO18" s="198"/>
      <c r="BWP18" s="198"/>
      <c r="BWQ18" s="198"/>
      <c r="BWR18" s="198"/>
      <c r="BWS18" s="198"/>
      <c r="BWT18" s="198"/>
      <c r="BWU18" s="198"/>
      <c r="BWV18" s="198"/>
      <c r="BWW18" s="198"/>
      <c r="BWX18" s="198"/>
      <c r="BWY18" s="198"/>
      <c r="BWZ18" s="198"/>
      <c r="BXA18" s="198"/>
      <c r="BXB18" s="198"/>
      <c r="BXC18" s="198"/>
      <c r="BXD18" s="198"/>
      <c r="BXE18" s="198"/>
      <c r="BXF18" s="198"/>
      <c r="BXG18" s="198"/>
      <c r="BXH18" s="198"/>
      <c r="BXI18" s="198"/>
      <c r="BXJ18" s="198"/>
      <c r="BXK18" s="198"/>
      <c r="BXL18" s="198"/>
      <c r="BXM18" s="198"/>
      <c r="BXN18" s="198"/>
      <c r="BXO18" s="198"/>
      <c r="BXP18" s="198"/>
      <c r="BXQ18" s="198"/>
      <c r="BXR18" s="198"/>
      <c r="BXS18" s="198"/>
      <c r="BXT18" s="198"/>
      <c r="BXU18" s="198"/>
      <c r="BXV18" s="198"/>
      <c r="BXW18" s="198"/>
      <c r="BXX18" s="198"/>
      <c r="BXY18" s="198"/>
      <c r="BXZ18" s="198"/>
      <c r="BYA18" s="198"/>
      <c r="BYB18" s="198"/>
      <c r="BYC18" s="198"/>
      <c r="BYD18" s="198"/>
      <c r="BYE18" s="198"/>
      <c r="BYF18" s="198"/>
      <c r="BYG18" s="198"/>
      <c r="BYH18" s="198"/>
      <c r="BYI18" s="198"/>
      <c r="BYJ18" s="198"/>
      <c r="BYK18" s="198"/>
      <c r="BYL18" s="198"/>
      <c r="BYM18" s="198"/>
      <c r="BYN18" s="198"/>
      <c r="BYO18" s="198"/>
      <c r="BYP18" s="198"/>
      <c r="BYQ18" s="198"/>
      <c r="BYR18" s="198"/>
      <c r="BYS18" s="198"/>
      <c r="BYT18" s="198"/>
      <c r="BYU18" s="198"/>
      <c r="BYV18" s="198"/>
      <c r="BYW18" s="198"/>
      <c r="BYX18" s="198"/>
      <c r="BYY18" s="198"/>
      <c r="BYZ18" s="198"/>
      <c r="BZA18" s="198"/>
      <c r="BZB18" s="198"/>
      <c r="BZC18" s="198"/>
      <c r="BZD18" s="198"/>
      <c r="BZE18" s="198"/>
      <c r="BZF18" s="198"/>
      <c r="BZG18" s="198"/>
      <c r="BZH18" s="198"/>
      <c r="BZI18" s="198"/>
      <c r="BZJ18" s="198"/>
      <c r="BZK18" s="198"/>
      <c r="BZL18" s="198"/>
      <c r="BZM18" s="198"/>
      <c r="BZN18" s="198"/>
      <c r="BZO18" s="198"/>
      <c r="BZP18" s="198"/>
      <c r="BZQ18" s="198"/>
      <c r="BZR18" s="198"/>
      <c r="BZS18" s="198"/>
      <c r="BZT18" s="198"/>
      <c r="BZU18" s="198"/>
      <c r="BZV18" s="198"/>
      <c r="BZW18" s="198"/>
      <c r="BZX18" s="198"/>
      <c r="BZY18" s="198"/>
      <c r="BZZ18" s="198"/>
      <c r="CAA18" s="198"/>
      <c r="CAB18" s="198"/>
      <c r="CAC18" s="198"/>
      <c r="CAD18" s="198"/>
      <c r="CAE18" s="198"/>
      <c r="CAF18" s="198"/>
      <c r="CAG18" s="198"/>
      <c r="CAH18" s="198"/>
      <c r="CAI18" s="198"/>
      <c r="CAJ18" s="198"/>
      <c r="CAK18" s="198"/>
      <c r="CAL18" s="198"/>
      <c r="CAM18" s="198"/>
      <c r="CAN18" s="198"/>
      <c r="CAO18" s="198"/>
      <c r="CAP18" s="198"/>
      <c r="CAQ18" s="198"/>
      <c r="CAR18" s="198"/>
      <c r="CAS18" s="198"/>
      <c r="CAT18" s="198"/>
      <c r="CAU18" s="198"/>
      <c r="CAV18" s="198"/>
      <c r="CAW18" s="198"/>
      <c r="CAX18" s="198"/>
      <c r="CAY18" s="198"/>
      <c r="CAZ18" s="198"/>
      <c r="CBA18" s="198"/>
      <c r="CBB18" s="198"/>
      <c r="CBC18" s="198"/>
      <c r="CBD18" s="198"/>
      <c r="CBE18" s="198"/>
      <c r="CBF18" s="198"/>
      <c r="CBG18" s="198"/>
      <c r="CBH18" s="198"/>
      <c r="CBI18" s="198"/>
      <c r="CBJ18" s="198"/>
      <c r="CBK18" s="198"/>
      <c r="CBL18" s="198"/>
      <c r="CBM18" s="198"/>
      <c r="CBN18" s="198"/>
      <c r="CBO18" s="198"/>
      <c r="CBP18" s="198"/>
      <c r="CBQ18" s="198"/>
      <c r="CBR18" s="198"/>
      <c r="CBS18" s="198"/>
      <c r="CBT18" s="198"/>
      <c r="CBU18" s="198"/>
      <c r="CBV18" s="198"/>
      <c r="CBW18" s="198"/>
      <c r="CBX18" s="198"/>
      <c r="CBY18" s="198"/>
      <c r="CBZ18" s="198"/>
      <c r="CCA18" s="198"/>
      <c r="CCB18" s="198"/>
      <c r="CCC18" s="198"/>
      <c r="CCD18" s="198"/>
      <c r="CCE18" s="198"/>
      <c r="CCF18" s="198"/>
      <c r="CCG18" s="198"/>
      <c r="CCH18" s="198"/>
      <c r="CCI18" s="198"/>
      <c r="CCJ18" s="198"/>
      <c r="CCK18" s="198"/>
      <c r="CCL18" s="198"/>
      <c r="CCM18" s="198"/>
      <c r="CCN18" s="198"/>
      <c r="CCO18" s="198"/>
      <c r="CCP18" s="198"/>
      <c r="CCQ18" s="198"/>
      <c r="CCR18" s="198"/>
      <c r="CCS18" s="198"/>
      <c r="CCT18" s="198"/>
      <c r="CCU18" s="198"/>
      <c r="CCV18" s="198"/>
      <c r="CCW18" s="198"/>
      <c r="CCX18" s="198"/>
      <c r="CCY18" s="198"/>
      <c r="CCZ18" s="198"/>
      <c r="CDA18" s="198"/>
      <c r="CDB18" s="198"/>
      <c r="CDC18" s="198"/>
      <c r="CDD18" s="198"/>
      <c r="CDE18" s="198"/>
      <c r="CDF18" s="198"/>
      <c r="CDG18" s="198"/>
      <c r="CDH18" s="198"/>
      <c r="CDI18" s="198"/>
      <c r="CDJ18" s="198"/>
      <c r="CDK18" s="198"/>
      <c r="CDL18" s="198"/>
      <c r="CDM18" s="198"/>
      <c r="CDN18" s="198"/>
      <c r="CDO18" s="198"/>
      <c r="CDP18" s="198"/>
      <c r="CDQ18" s="198"/>
      <c r="CDR18" s="198"/>
      <c r="CDS18" s="198"/>
      <c r="CDT18" s="198"/>
      <c r="CDU18" s="198"/>
      <c r="CDV18" s="198"/>
      <c r="CDW18" s="198"/>
      <c r="CDX18" s="198"/>
      <c r="CDY18" s="198"/>
      <c r="CDZ18" s="198"/>
      <c r="CEA18" s="198"/>
      <c r="CEB18" s="198"/>
      <c r="CEC18" s="198"/>
      <c r="CED18" s="198"/>
      <c r="CEE18" s="198"/>
      <c r="CEF18" s="198"/>
      <c r="CEG18" s="198"/>
      <c r="CEH18" s="198"/>
      <c r="CEI18" s="198"/>
      <c r="CEJ18" s="198"/>
      <c r="CEK18" s="198"/>
      <c r="CEL18" s="198"/>
      <c r="CEM18" s="198"/>
      <c r="CEN18" s="198"/>
      <c r="CEO18" s="198"/>
      <c r="CEP18" s="198"/>
      <c r="CEQ18" s="198"/>
      <c r="CER18" s="198"/>
      <c r="CES18" s="198"/>
      <c r="CET18" s="198"/>
      <c r="CEU18" s="198"/>
      <c r="CEV18" s="198"/>
      <c r="CEW18" s="198"/>
      <c r="CEX18" s="198"/>
      <c r="CEY18" s="198"/>
      <c r="CEZ18" s="198"/>
      <c r="CFA18" s="198"/>
      <c r="CFB18" s="198"/>
      <c r="CFC18" s="198"/>
      <c r="CFD18" s="198"/>
      <c r="CFE18" s="198"/>
      <c r="CFF18" s="198"/>
      <c r="CFG18" s="198"/>
      <c r="CFH18" s="198"/>
      <c r="CFI18" s="198"/>
      <c r="CFJ18" s="198"/>
      <c r="CFK18" s="198"/>
      <c r="CFL18" s="198"/>
      <c r="CFM18" s="198"/>
      <c r="CFN18" s="198"/>
      <c r="CFO18" s="198"/>
      <c r="CFP18" s="198"/>
      <c r="CFQ18" s="198"/>
      <c r="CFR18" s="198"/>
      <c r="CFS18" s="198"/>
      <c r="CFT18" s="198"/>
      <c r="CFU18" s="198"/>
      <c r="CFV18" s="198"/>
      <c r="CFW18" s="198"/>
      <c r="CFX18" s="198"/>
      <c r="CFY18" s="198"/>
      <c r="CFZ18" s="198"/>
      <c r="CGA18" s="198"/>
      <c r="CGB18" s="198"/>
      <c r="CGC18" s="198"/>
      <c r="CGD18" s="198"/>
      <c r="CGE18" s="198"/>
      <c r="CGF18" s="198"/>
      <c r="CGG18" s="198"/>
      <c r="CGH18" s="198"/>
      <c r="CGI18" s="198"/>
      <c r="CGJ18" s="198"/>
      <c r="CGK18" s="198"/>
      <c r="CGL18" s="198"/>
      <c r="CGM18" s="198"/>
      <c r="CGN18" s="198"/>
      <c r="CGO18" s="198"/>
      <c r="CGP18" s="198"/>
      <c r="CGQ18" s="198"/>
      <c r="CGR18" s="198"/>
      <c r="CGS18" s="198"/>
      <c r="CGT18" s="198"/>
      <c r="CGU18" s="198"/>
      <c r="CGV18" s="198"/>
      <c r="CGW18" s="198"/>
      <c r="CGX18" s="198"/>
      <c r="CGY18" s="198"/>
      <c r="CGZ18" s="198"/>
      <c r="CHA18" s="198"/>
      <c r="CHB18" s="198"/>
      <c r="CHC18" s="198"/>
      <c r="CHD18" s="198"/>
      <c r="CHE18" s="198"/>
      <c r="CHF18" s="198"/>
      <c r="CHG18" s="198"/>
      <c r="CHH18" s="198"/>
      <c r="CHI18" s="198"/>
      <c r="CHJ18" s="198"/>
      <c r="CHK18" s="198"/>
      <c r="CHL18" s="198"/>
      <c r="CHM18" s="198"/>
      <c r="CHN18" s="198"/>
      <c r="CHO18" s="198"/>
      <c r="CHP18" s="198"/>
      <c r="CHQ18" s="198"/>
      <c r="CHR18" s="198"/>
      <c r="CHS18" s="198"/>
      <c r="CHT18" s="198"/>
      <c r="CHU18" s="198"/>
      <c r="CHV18" s="198"/>
      <c r="CHW18" s="198"/>
      <c r="CHX18" s="198"/>
      <c r="CHY18" s="198"/>
      <c r="CHZ18" s="198"/>
      <c r="CIA18" s="198"/>
      <c r="CIB18" s="198"/>
      <c r="CIC18" s="198"/>
      <c r="CID18" s="198"/>
      <c r="CIE18" s="198"/>
      <c r="CIF18" s="198"/>
      <c r="CIG18" s="198"/>
      <c r="CIH18" s="198"/>
      <c r="CII18" s="198"/>
      <c r="CIJ18" s="198"/>
      <c r="CIK18" s="198"/>
      <c r="CIL18" s="198"/>
      <c r="CIM18" s="198"/>
      <c r="CIN18" s="198"/>
      <c r="CIO18" s="198"/>
      <c r="CIP18" s="198"/>
      <c r="CIQ18" s="198"/>
      <c r="CIR18" s="198"/>
      <c r="CIS18" s="198"/>
      <c r="CIT18" s="198"/>
      <c r="CIU18" s="198"/>
      <c r="CIV18" s="198"/>
      <c r="CIW18" s="198"/>
      <c r="CIX18" s="198"/>
      <c r="CIY18" s="198"/>
      <c r="CIZ18" s="198"/>
      <c r="CJA18" s="198"/>
      <c r="CJB18" s="198"/>
      <c r="CJC18" s="198"/>
      <c r="CJD18" s="198"/>
      <c r="CJE18" s="198"/>
      <c r="CJF18" s="198"/>
      <c r="CJG18" s="198"/>
      <c r="CJH18" s="198"/>
      <c r="CJI18" s="198"/>
      <c r="CJJ18" s="198"/>
      <c r="CJK18" s="198"/>
      <c r="CJL18" s="198"/>
      <c r="CJM18" s="198"/>
      <c r="CJN18" s="198"/>
      <c r="CJO18" s="198"/>
      <c r="CJP18" s="198"/>
      <c r="CJQ18" s="198"/>
      <c r="CJR18" s="198"/>
      <c r="CJS18" s="198"/>
      <c r="CJT18" s="198"/>
      <c r="CJU18" s="198"/>
      <c r="CJV18" s="198"/>
      <c r="CJW18" s="198"/>
      <c r="CJX18" s="198"/>
      <c r="CJY18" s="198"/>
      <c r="CJZ18" s="198"/>
      <c r="CKA18" s="198"/>
      <c r="CKB18" s="198"/>
      <c r="CKC18" s="198"/>
      <c r="CKD18" s="198"/>
      <c r="CKE18" s="198"/>
      <c r="CKF18" s="198"/>
      <c r="CKG18" s="198"/>
      <c r="CKH18" s="198"/>
      <c r="CKI18" s="198"/>
      <c r="CKJ18" s="198"/>
      <c r="CKK18" s="198"/>
      <c r="CKL18" s="198"/>
      <c r="CKM18" s="198"/>
      <c r="CKN18" s="198"/>
      <c r="CKO18" s="198"/>
      <c r="CKP18" s="198"/>
      <c r="CKQ18" s="198"/>
      <c r="CKR18" s="198"/>
      <c r="CKS18" s="198"/>
      <c r="CKT18" s="198"/>
      <c r="CKU18" s="198"/>
      <c r="CKV18" s="198"/>
      <c r="CKW18" s="198"/>
      <c r="CKX18" s="198"/>
      <c r="CKY18" s="198"/>
      <c r="CKZ18" s="198"/>
      <c r="CLA18" s="198"/>
      <c r="CLB18" s="198"/>
      <c r="CLC18" s="198"/>
      <c r="CLD18" s="198"/>
      <c r="CLE18" s="198"/>
      <c r="CLF18" s="198"/>
      <c r="CLG18" s="198"/>
      <c r="CLH18" s="198"/>
      <c r="CLI18" s="198"/>
      <c r="CLJ18" s="198"/>
      <c r="CLK18" s="198"/>
      <c r="CLL18" s="198"/>
      <c r="CLM18" s="198"/>
      <c r="CLN18" s="198"/>
      <c r="CLO18" s="198"/>
      <c r="CLP18" s="198"/>
      <c r="CLQ18" s="198"/>
      <c r="CLR18" s="198"/>
      <c r="CLS18" s="198"/>
      <c r="CLT18" s="198"/>
      <c r="CLU18" s="198"/>
      <c r="CLV18" s="198"/>
      <c r="CLW18" s="198"/>
      <c r="CLX18" s="198"/>
      <c r="CLY18" s="198"/>
      <c r="CLZ18" s="198"/>
      <c r="CMA18" s="198"/>
      <c r="CMB18" s="198"/>
      <c r="CMC18" s="198"/>
      <c r="CMD18" s="198"/>
      <c r="CME18" s="198"/>
      <c r="CMF18" s="198"/>
      <c r="CMG18" s="198"/>
      <c r="CMH18" s="198"/>
      <c r="CMI18" s="198"/>
      <c r="CMJ18" s="198"/>
      <c r="CMK18" s="198"/>
      <c r="CML18" s="198"/>
      <c r="CMM18" s="198"/>
      <c r="CMN18" s="198"/>
      <c r="CMO18" s="198"/>
      <c r="CMP18" s="198"/>
      <c r="CMQ18" s="198"/>
      <c r="CMR18" s="198"/>
      <c r="CMS18" s="198"/>
      <c r="CMT18" s="198"/>
      <c r="CMU18" s="198"/>
      <c r="CMV18" s="198"/>
      <c r="CMW18" s="198"/>
      <c r="CMX18" s="198"/>
      <c r="CMY18" s="198"/>
      <c r="CMZ18" s="198"/>
      <c r="CNA18" s="198"/>
      <c r="CNB18" s="198"/>
      <c r="CNC18" s="198"/>
      <c r="CND18" s="198"/>
      <c r="CNE18" s="198"/>
      <c r="CNF18" s="198"/>
      <c r="CNG18" s="198"/>
      <c r="CNH18" s="198"/>
      <c r="CNI18" s="198"/>
      <c r="CNJ18" s="198"/>
      <c r="CNK18" s="198"/>
      <c r="CNL18" s="198"/>
      <c r="CNM18" s="198"/>
      <c r="CNN18" s="198"/>
      <c r="CNO18" s="198"/>
      <c r="CNP18" s="198"/>
      <c r="CNQ18" s="198"/>
      <c r="CNR18" s="198"/>
      <c r="CNS18" s="198"/>
      <c r="CNT18" s="198"/>
      <c r="CNU18" s="198"/>
      <c r="CNV18" s="198"/>
      <c r="CNW18" s="198"/>
      <c r="CNX18" s="198"/>
      <c r="CNY18" s="198"/>
      <c r="CNZ18" s="198"/>
      <c r="COA18" s="198"/>
      <c r="COB18" s="198"/>
      <c r="COC18" s="198"/>
      <c r="COD18" s="198"/>
      <c r="COE18" s="198"/>
      <c r="COF18" s="198"/>
      <c r="COG18" s="198"/>
      <c r="COH18" s="198"/>
      <c r="COI18" s="198"/>
      <c r="COJ18" s="198"/>
      <c r="COK18" s="198"/>
      <c r="COL18" s="198"/>
      <c r="COM18" s="198"/>
      <c r="CON18" s="198"/>
      <c r="COO18" s="198"/>
      <c r="COP18" s="198"/>
      <c r="COQ18" s="198"/>
      <c r="COR18" s="198"/>
      <c r="COS18" s="198"/>
      <c r="COT18" s="198"/>
      <c r="COU18" s="198"/>
      <c r="COV18" s="198"/>
      <c r="COW18" s="198"/>
      <c r="COX18" s="198"/>
      <c r="COY18" s="198"/>
      <c r="COZ18" s="198"/>
      <c r="CPA18" s="198"/>
      <c r="CPB18" s="198"/>
      <c r="CPC18" s="198"/>
      <c r="CPD18" s="198"/>
      <c r="CPE18" s="198"/>
      <c r="CPF18" s="198"/>
      <c r="CPG18" s="198"/>
      <c r="CPH18" s="198"/>
      <c r="CPI18" s="198"/>
      <c r="CPJ18" s="198"/>
      <c r="CPK18" s="198"/>
      <c r="CPL18" s="198"/>
      <c r="CPM18" s="198"/>
      <c r="CPN18" s="198"/>
      <c r="CPO18" s="198"/>
      <c r="CPP18" s="198"/>
      <c r="CPQ18" s="198"/>
      <c r="CPR18" s="198"/>
      <c r="CPS18" s="198"/>
      <c r="CPT18" s="198"/>
      <c r="CPU18" s="198"/>
      <c r="CPV18" s="198"/>
      <c r="CPW18" s="198"/>
      <c r="CPX18" s="198"/>
      <c r="CPY18" s="198"/>
      <c r="CPZ18" s="198"/>
      <c r="CQA18" s="198"/>
      <c r="CQB18" s="198"/>
      <c r="CQC18" s="198"/>
      <c r="CQD18" s="198"/>
      <c r="CQE18" s="198"/>
      <c r="CQF18" s="198"/>
      <c r="CQG18" s="198"/>
      <c r="CQH18" s="198"/>
      <c r="CQI18" s="198"/>
      <c r="CQJ18" s="198"/>
      <c r="CQK18" s="198"/>
      <c r="CQL18" s="198"/>
      <c r="CQM18" s="198"/>
      <c r="CQN18" s="198"/>
      <c r="CQO18" s="198"/>
      <c r="CQP18" s="198"/>
      <c r="CQQ18" s="198"/>
      <c r="CQR18" s="198"/>
      <c r="CQS18" s="198"/>
      <c r="CQT18" s="198"/>
      <c r="CQU18" s="198"/>
      <c r="CQV18" s="198"/>
      <c r="CQW18" s="198"/>
      <c r="CQX18" s="198"/>
      <c r="CQY18" s="198"/>
      <c r="CQZ18" s="198"/>
      <c r="CRA18" s="198"/>
      <c r="CRB18" s="198"/>
      <c r="CRC18" s="198"/>
      <c r="CRD18" s="198"/>
      <c r="CRE18" s="198"/>
      <c r="CRF18" s="198"/>
      <c r="CRG18" s="198"/>
      <c r="CRH18" s="198"/>
      <c r="CRI18" s="198"/>
      <c r="CRJ18" s="198"/>
      <c r="CRK18" s="198"/>
      <c r="CRL18" s="198"/>
      <c r="CRM18" s="198"/>
      <c r="CRN18" s="198"/>
      <c r="CRO18" s="198"/>
      <c r="CRP18" s="198"/>
      <c r="CRQ18" s="198"/>
      <c r="CRR18" s="198"/>
      <c r="CRS18" s="198"/>
      <c r="CRT18" s="198"/>
      <c r="CRU18" s="198"/>
      <c r="CRV18" s="198"/>
      <c r="CRW18" s="198"/>
      <c r="CRX18" s="198"/>
      <c r="CRY18" s="198"/>
      <c r="CRZ18" s="198"/>
      <c r="CSA18" s="198"/>
      <c r="CSB18" s="198"/>
      <c r="CSC18" s="198"/>
      <c r="CSD18" s="198"/>
      <c r="CSE18" s="198"/>
      <c r="CSF18" s="198"/>
      <c r="CSG18" s="198"/>
      <c r="CSH18" s="198"/>
      <c r="CSI18" s="198"/>
      <c r="CSJ18" s="198"/>
      <c r="CSK18" s="198"/>
      <c r="CSL18" s="198"/>
      <c r="CSM18" s="198"/>
      <c r="CSN18" s="198"/>
      <c r="CSO18" s="198"/>
      <c r="CSP18" s="198"/>
      <c r="CSQ18" s="198"/>
      <c r="CSR18" s="198"/>
      <c r="CSS18" s="198"/>
      <c r="CST18" s="198"/>
      <c r="CSU18" s="198"/>
      <c r="CSV18" s="198"/>
      <c r="CSW18" s="198"/>
      <c r="CSX18" s="198"/>
      <c r="CSY18" s="198"/>
      <c r="CSZ18" s="198"/>
      <c r="CTA18" s="198"/>
      <c r="CTB18" s="198"/>
      <c r="CTC18" s="198"/>
      <c r="CTD18" s="198"/>
      <c r="CTE18" s="198"/>
      <c r="CTF18" s="198"/>
      <c r="CTG18" s="198"/>
      <c r="CTH18" s="198"/>
      <c r="CTI18" s="198"/>
      <c r="CTJ18" s="198"/>
      <c r="CTK18" s="198"/>
      <c r="CTL18" s="198"/>
      <c r="CTM18" s="198"/>
      <c r="CTN18" s="198"/>
      <c r="CTO18" s="198"/>
      <c r="CTP18" s="198"/>
      <c r="CTQ18" s="198"/>
      <c r="CTR18" s="198"/>
      <c r="CTS18" s="198"/>
      <c r="CTT18" s="198"/>
      <c r="CTU18" s="198"/>
      <c r="CTV18" s="198"/>
      <c r="CTW18" s="198"/>
      <c r="CTX18" s="198"/>
      <c r="CTY18" s="198"/>
      <c r="CTZ18" s="198"/>
      <c r="CUA18" s="198"/>
      <c r="CUB18" s="198"/>
      <c r="CUC18" s="198"/>
      <c r="CUD18" s="198"/>
      <c r="CUE18" s="198"/>
      <c r="CUF18" s="198"/>
      <c r="CUG18" s="198"/>
      <c r="CUH18" s="198"/>
      <c r="CUI18" s="198"/>
      <c r="CUJ18" s="198"/>
      <c r="CUK18" s="198"/>
      <c r="CUL18" s="198"/>
      <c r="CUM18" s="198"/>
      <c r="CUN18" s="198"/>
      <c r="CUO18" s="198"/>
      <c r="CUP18" s="198"/>
      <c r="CUQ18" s="198"/>
      <c r="CUR18" s="198"/>
      <c r="CUS18" s="198"/>
      <c r="CUT18" s="198"/>
      <c r="CUU18" s="198"/>
      <c r="CUV18" s="198"/>
      <c r="CUW18" s="198"/>
      <c r="CUX18" s="198"/>
      <c r="CUY18" s="198"/>
      <c r="CUZ18" s="198"/>
      <c r="CVA18" s="198"/>
      <c r="CVB18" s="198"/>
      <c r="CVC18" s="198"/>
      <c r="CVD18" s="198"/>
      <c r="CVE18" s="198"/>
      <c r="CVF18" s="198"/>
      <c r="CVG18" s="198"/>
      <c r="CVH18" s="198"/>
      <c r="CVI18" s="198"/>
      <c r="CVJ18" s="198"/>
      <c r="CVK18" s="198"/>
      <c r="CVL18" s="198"/>
      <c r="CVM18" s="198"/>
      <c r="CVN18" s="198"/>
      <c r="CVO18" s="198"/>
      <c r="CVP18" s="198"/>
      <c r="CVQ18" s="198"/>
      <c r="CVR18" s="198"/>
      <c r="CVS18" s="198"/>
      <c r="CVT18" s="198"/>
      <c r="CVU18" s="198"/>
      <c r="CVV18" s="198"/>
      <c r="CVW18" s="198"/>
      <c r="CVX18" s="198"/>
      <c r="CVY18" s="198"/>
      <c r="CVZ18" s="198"/>
      <c r="CWA18" s="198"/>
      <c r="CWB18" s="198"/>
      <c r="CWC18" s="198"/>
      <c r="CWD18" s="198"/>
      <c r="CWE18" s="198"/>
      <c r="CWF18" s="198"/>
      <c r="CWG18" s="198"/>
      <c r="CWH18" s="198"/>
      <c r="CWI18" s="198"/>
      <c r="CWJ18" s="198"/>
      <c r="CWK18" s="198"/>
      <c r="CWL18" s="198"/>
      <c r="CWM18" s="198"/>
      <c r="CWN18" s="198"/>
      <c r="CWO18" s="198"/>
      <c r="CWP18" s="198"/>
      <c r="CWQ18" s="198"/>
      <c r="CWR18" s="198"/>
      <c r="CWS18" s="198"/>
      <c r="CWT18" s="198"/>
      <c r="CWU18" s="198"/>
      <c r="CWV18" s="198"/>
      <c r="CWW18" s="198"/>
      <c r="CWX18" s="198"/>
      <c r="CWY18" s="198"/>
      <c r="CWZ18" s="198"/>
      <c r="CXA18" s="198"/>
      <c r="CXB18" s="198"/>
      <c r="CXC18" s="198"/>
      <c r="CXD18" s="198"/>
      <c r="CXE18" s="198"/>
      <c r="CXF18" s="198"/>
      <c r="CXG18" s="198"/>
      <c r="CXH18" s="198"/>
      <c r="CXI18" s="198"/>
      <c r="CXJ18" s="198"/>
      <c r="CXK18" s="198"/>
      <c r="CXL18" s="198"/>
      <c r="CXM18" s="198"/>
      <c r="CXN18" s="198"/>
      <c r="CXO18" s="198"/>
      <c r="CXP18" s="198"/>
      <c r="CXQ18" s="198"/>
      <c r="CXR18" s="198"/>
      <c r="CXS18" s="198"/>
      <c r="CXT18" s="198"/>
      <c r="CXU18" s="198"/>
      <c r="CXV18" s="198"/>
      <c r="CXW18" s="198"/>
      <c r="CXX18" s="198"/>
      <c r="CXY18" s="198"/>
      <c r="CXZ18" s="198"/>
      <c r="CYA18" s="198"/>
      <c r="CYB18" s="198"/>
      <c r="CYC18" s="198"/>
      <c r="CYD18" s="198"/>
      <c r="CYE18" s="198"/>
      <c r="CYF18" s="198"/>
      <c r="CYG18" s="198"/>
      <c r="CYH18" s="198"/>
      <c r="CYI18" s="198"/>
      <c r="CYJ18" s="198"/>
      <c r="CYK18" s="198"/>
      <c r="CYL18" s="198"/>
      <c r="CYM18" s="198"/>
      <c r="CYN18" s="198"/>
      <c r="CYO18" s="198"/>
      <c r="CYP18" s="198"/>
      <c r="CYQ18" s="198"/>
      <c r="CYR18" s="198"/>
      <c r="CYS18" s="198"/>
      <c r="CYT18" s="198"/>
      <c r="CYU18" s="198"/>
      <c r="CYV18" s="198"/>
      <c r="CYW18" s="198"/>
      <c r="CYX18" s="198"/>
      <c r="CYY18" s="198"/>
      <c r="CYZ18" s="198"/>
      <c r="CZA18" s="198"/>
      <c r="CZB18" s="198"/>
      <c r="CZC18" s="198"/>
      <c r="CZD18" s="198"/>
      <c r="CZE18" s="198"/>
      <c r="CZF18" s="198"/>
      <c r="CZG18" s="198"/>
      <c r="CZH18" s="198"/>
      <c r="CZI18" s="198"/>
      <c r="CZJ18" s="198"/>
      <c r="CZK18" s="198"/>
      <c r="CZL18" s="198"/>
      <c r="CZM18" s="198"/>
      <c r="CZN18" s="198"/>
      <c r="CZO18" s="198"/>
      <c r="CZP18" s="198"/>
      <c r="CZQ18" s="198"/>
      <c r="CZR18" s="198"/>
      <c r="CZS18" s="198"/>
      <c r="CZT18" s="198"/>
      <c r="CZU18" s="198"/>
      <c r="CZV18" s="198"/>
      <c r="CZW18" s="198"/>
      <c r="CZX18" s="198"/>
      <c r="CZY18" s="198"/>
      <c r="CZZ18" s="198"/>
      <c r="DAA18" s="198"/>
      <c r="DAB18" s="198"/>
      <c r="DAC18" s="198"/>
      <c r="DAD18" s="198"/>
      <c r="DAE18" s="198"/>
      <c r="DAF18" s="198"/>
      <c r="DAG18" s="198"/>
      <c r="DAH18" s="198"/>
      <c r="DAI18" s="198"/>
      <c r="DAJ18" s="198"/>
      <c r="DAK18" s="198"/>
      <c r="DAL18" s="198"/>
      <c r="DAM18" s="198"/>
      <c r="DAN18" s="198"/>
      <c r="DAO18" s="198"/>
      <c r="DAP18" s="198"/>
      <c r="DAQ18" s="198"/>
      <c r="DAR18" s="198"/>
      <c r="DAS18" s="198"/>
      <c r="DAT18" s="198"/>
      <c r="DAU18" s="198"/>
      <c r="DAV18" s="198"/>
      <c r="DAW18" s="198"/>
      <c r="DAX18" s="198"/>
      <c r="DAY18" s="198"/>
      <c r="DAZ18" s="198"/>
      <c r="DBA18" s="198"/>
      <c r="DBB18" s="198"/>
      <c r="DBC18" s="198"/>
      <c r="DBD18" s="198"/>
      <c r="DBE18" s="198"/>
      <c r="DBF18" s="198"/>
      <c r="DBG18" s="198"/>
      <c r="DBH18" s="198"/>
      <c r="DBI18" s="198"/>
      <c r="DBJ18" s="198"/>
      <c r="DBK18" s="198"/>
      <c r="DBL18" s="198"/>
      <c r="DBM18" s="198"/>
      <c r="DBN18" s="198"/>
      <c r="DBO18" s="198"/>
      <c r="DBP18" s="198"/>
      <c r="DBQ18" s="198"/>
      <c r="DBR18" s="198"/>
      <c r="DBS18" s="198"/>
      <c r="DBT18" s="198"/>
      <c r="DBU18" s="198"/>
      <c r="DBV18" s="198"/>
      <c r="DBW18" s="198"/>
      <c r="DBX18" s="198"/>
      <c r="DBY18" s="198"/>
      <c r="DBZ18" s="198"/>
      <c r="DCA18" s="198"/>
      <c r="DCB18" s="198"/>
      <c r="DCC18" s="198"/>
      <c r="DCD18" s="198"/>
      <c r="DCE18" s="198"/>
      <c r="DCF18" s="198"/>
      <c r="DCG18" s="198"/>
      <c r="DCH18" s="198"/>
      <c r="DCI18" s="198"/>
      <c r="DCJ18" s="198"/>
      <c r="DCK18" s="198"/>
      <c r="DCL18" s="198"/>
      <c r="DCM18" s="198"/>
      <c r="DCN18" s="198"/>
      <c r="DCO18" s="198"/>
      <c r="DCP18" s="198"/>
      <c r="DCQ18" s="198"/>
      <c r="DCR18" s="198"/>
      <c r="DCS18" s="198"/>
      <c r="DCT18" s="198"/>
      <c r="DCU18" s="198"/>
      <c r="DCV18" s="198"/>
      <c r="DCW18" s="198"/>
      <c r="DCX18" s="198"/>
      <c r="DCY18" s="198"/>
      <c r="DCZ18" s="198"/>
      <c r="DDA18" s="198"/>
      <c r="DDB18" s="198"/>
      <c r="DDC18" s="198"/>
      <c r="DDD18" s="198"/>
      <c r="DDE18" s="198"/>
      <c r="DDF18" s="198"/>
      <c r="DDG18" s="198"/>
      <c r="DDH18" s="198"/>
      <c r="DDI18" s="198"/>
      <c r="DDJ18" s="198"/>
      <c r="DDK18" s="198"/>
      <c r="DDL18" s="198"/>
      <c r="DDM18" s="198"/>
      <c r="DDN18" s="198"/>
      <c r="DDO18" s="198"/>
      <c r="DDP18" s="198"/>
      <c r="DDQ18" s="198"/>
      <c r="DDR18" s="198"/>
      <c r="DDS18" s="198"/>
      <c r="DDT18" s="198"/>
      <c r="DDU18" s="198"/>
      <c r="DDV18" s="198"/>
      <c r="DDW18" s="198"/>
      <c r="DDX18" s="198"/>
      <c r="DDY18" s="198"/>
      <c r="DDZ18" s="198"/>
      <c r="DEA18" s="198"/>
      <c r="DEB18" s="198"/>
      <c r="DEC18" s="198"/>
      <c r="DED18" s="198"/>
      <c r="DEE18" s="198"/>
      <c r="DEF18" s="198"/>
      <c r="DEG18" s="198"/>
      <c r="DEH18" s="198"/>
      <c r="DEI18" s="198"/>
      <c r="DEJ18" s="198"/>
      <c r="DEK18" s="198"/>
      <c r="DEL18" s="198"/>
      <c r="DEM18" s="198"/>
      <c r="DEN18" s="198"/>
      <c r="DEO18" s="198"/>
      <c r="DEP18" s="198"/>
      <c r="DEQ18" s="198"/>
      <c r="DER18" s="198"/>
      <c r="DES18" s="198"/>
      <c r="DET18" s="198"/>
      <c r="DEU18" s="198"/>
      <c r="DEV18" s="198"/>
      <c r="DEW18" s="198"/>
      <c r="DEX18" s="198"/>
      <c r="DEY18" s="198"/>
      <c r="DEZ18" s="198"/>
      <c r="DFA18" s="198"/>
      <c r="DFB18" s="198"/>
      <c r="DFC18" s="198"/>
      <c r="DFD18" s="198"/>
      <c r="DFE18" s="198"/>
      <c r="DFF18" s="198"/>
      <c r="DFG18" s="198"/>
      <c r="DFH18" s="198"/>
      <c r="DFI18" s="198"/>
      <c r="DFJ18" s="198"/>
      <c r="DFK18" s="198"/>
      <c r="DFL18" s="198"/>
      <c r="DFM18" s="198"/>
      <c r="DFN18" s="198"/>
      <c r="DFO18" s="198"/>
      <c r="DFP18" s="198"/>
      <c r="DFQ18" s="198"/>
      <c r="DFR18" s="198"/>
      <c r="DFS18" s="198"/>
      <c r="DFT18" s="198"/>
      <c r="DFU18" s="198"/>
      <c r="DFV18" s="198"/>
      <c r="DFW18" s="198"/>
      <c r="DFX18" s="198"/>
      <c r="DFY18" s="198"/>
      <c r="DFZ18" s="198"/>
      <c r="DGA18" s="198"/>
      <c r="DGB18" s="198"/>
      <c r="DGC18" s="198"/>
      <c r="DGD18" s="198"/>
      <c r="DGE18" s="198"/>
      <c r="DGF18" s="198"/>
      <c r="DGG18" s="198"/>
      <c r="DGH18" s="198"/>
      <c r="DGI18" s="198"/>
      <c r="DGJ18" s="198"/>
      <c r="DGK18" s="198"/>
      <c r="DGL18" s="198"/>
      <c r="DGM18" s="198"/>
      <c r="DGN18" s="198"/>
      <c r="DGO18" s="198"/>
      <c r="DGP18" s="198"/>
      <c r="DGQ18" s="198"/>
      <c r="DGR18" s="198"/>
      <c r="DGS18" s="198"/>
      <c r="DGT18" s="198"/>
      <c r="DGU18" s="198"/>
      <c r="DGV18" s="198"/>
      <c r="DGW18" s="198"/>
      <c r="DGX18" s="198"/>
      <c r="DGY18" s="198"/>
      <c r="DGZ18" s="198"/>
      <c r="DHA18" s="198"/>
      <c r="DHB18" s="198"/>
      <c r="DHC18" s="198"/>
      <c r="DHD18" s="198"/>
      <c r="DHE18" s="198"/>
      <c r="DHF18" s="198"/>
      <c r="DHG18" s="198"/>
      <c r="DHH18" s="198"/>
      <c r="DHI18" s="198"/>
      <c r="DHJ18" s="198"/>
      <c r="DHK18" s="198"/>
      <c r="DHL18" s="198"/>
      <c r="DHM18" s="198"/>
      <c r="DHN18" s="198"/>
      <c r="DHO18" s="198"/>
      <c r="DHP18" s="198"/>
      <c r="DHQ18" s="198"/>
      <c r="DHR18" s="198"/>
      <c r="DHS18" s="198"/>
      <c r="DHT18" s="198"/>
      <c r="DHU18" s="198"/>
      <c r="DHV18" s="198"/>
      <c r="DHW18" s="198"/>
      <c r="DHX18" s="198"/>
      <c r="DHY18" s="198"/>
      <c r="DHZ18" s="198"/>
      <c r="DIA18" s="198"/>
      <c r="DIB18" s="198"/>
      <c r="DIC18" s="198"/>
      <c r="DID18" s="198"/>
      <c r="DIE18" s="198"/>
      <c r="DIF18" s="198"/>
      <c r="DIG18" s="198"/>
      <c r="DIH18" s="198"/>
      <c r="DII18" s="198"/>
      <c r="DIJ18" s="198"/>
      <c r="DIK18" s="198"/>
      <c r="DIL18" s="198"/>
      <c r="DIM18" s="198"/>
      <c r="DIN18" s="198"/>
      <c r="DIO18" s="198"/>
      <c r="DIP18" s="198"/>
      <c r="DIQ18" s="198"/>
      <c r="DIR18" s="198"/>
      <c r="DIS18" s="198"/>
      <c r="DIT18" s="198"/>
      <c r="DIU18" s="198"/>
      <c r="DIV18" s="198"/>
      <c r="DIW18" s="198"/>
      <c r="DIX18" s="198"/>
      <c r="DIY18" s="198"/>
      <c r="DIZ18" s="198"/>
      <c r="DJA18" s="198"/>
      <c r="DJB18" s="198"/>
      <c r="DJC18" s="198"/>
      <c r="DJD18" s="198"/>
      <c r="DJE18" s="198"/>
      <c r="DJF18" s="198"/>
      <c r="DJG18" s="198"/>
      <c r="DJH18" s="198"/>
      <c r="DJI18" s="198"/>
      <c r="DJJ18" s="198"/>
      <c r="DJK18" s="198"/>
      <c r="DJL18" s="198"/>
      <c r="DJM18" s="198"/>
      <c r="DJN18" s="198"/>
      <c r="DJO18" s="198"/>
      <c r="DJP18" s="198"/>
      <c r="DJQ18" s="198"/>
      <c r="DJR18" s="198"/>
      <c r="DJS18" s="198"/>
      <c r="DJT18" s="198"/>
      <c r="DJU18" s="198"/>
      <c r="DJV18" s="198"/>
      <c r="DJW18" s="198"/>
      <c r="DJX18" s="198"/>
      <c r="DJY18" s="198"/>
      <c r="DJZ18" s="198"/>
      <c r="DKA18" s="198"/>
      <c r="DKB18" s="198"/>
      <c r="DKC18" s="198"/>
      <c r="DKD18" s="198"/>
      <c r="DKE18" s="198"/>
      <c r="DKF18" s="198"/>
      <c r="DKG18" s="198"/>
      <c r="DKH18" s="198"/>
      <c r="DKI18" s="198"/>
      <c r="DKJ18" s="198"/>
      <c r="DKK18" s="198"/>
      <c r="DKL18" s="198"/>
      <c r="DKM18" s="198"/>
      <c r="DKN18" s="198"/>
      <c r="DKO18" s="198"/>
      <c r="DKP18" s="198"/>
      <c r="DKQ18" s="198"/>
      <c r="DKR18" s="198"/>
      <c r="DKS18" s="198"/>
      <c r="DKT18" s="198"/>
      <c r="DKU18" s="198"/>
      <c r="DKV18" s="198"/>
      <c r="DKW18" s="198"/>
      <c r="DKX18" s="198"/>
      <c r="DKY18" s="198"/>
      <c r="DKZ18" s="198"/>
      <c r="DLA18" s="198"/>
      <c r="DLB18" s="198"/>
      <c r="DLC18" s="198"/>
      <c r="DLD18" s="198"/>
      <c r="DLE18" s="198"/>
      <c r="DLF18" s="198"/>
      <c r="DLG18" s="198"/>
      <c r="DLH18" s="198"/>
      <c r="DLI18" s="198"/>
      <c r="DLJ18" s="198"/>
      <c r="DLK18" s="198"/>
      <c r="DLL18" s="198"/>
      <c r="DLM18" s="198"/>
      <c r="DLN18" s="198"/>
      <c r="DLO18" s="198"/>
      <c r="DLP18" s="198"/>
      <c r="DLQ18" s="198"/>
      <c r="DLR18" s="198"/>
      <c r="DLS18" s="198"/>
      <c r="DLT18" s="198"/>
      <c r="DLU18" s="198"/>
      <c r="DLV18" s="198"/>
      <c r="DLW18" s="198"/>
      <c r="DLX18" s="198"/>
      <c r="DLY18" s="198"/>
      <c r="DLZ18" s="198"/>
      <c r="DMA18" s="198"/>
      <c r="DMB18" s="198"/>
      <c r="DMC18" s="198"/>
      <c r="DMD18" s="198"/>
      <c r="DME18" s="198"/>
      <c r="DMF18" s="198"/>
      <c r="DMG18" s="198"/>
      <c r="DMH18" s="198"/>
      <c r="DMI18" s="198"/>
      <c r="DMJ18" s="198"/>
      <c r="DMK18" s="198"/>
      <c r="DML18" s="198"/>
      <c r="DMM18" s="198"/>
      <c r="DMN18" s="198"/>
      <c r="DMO18" s="198"/>
      <c r="DMP18" s="198"/>
      <c r="DMQ18" s="198"/>
      <c r="DMR18" s="198"/>
      <c r="DMS18" s="198"/>
      <c r="DMT18" s="198"/>
      <c r="DMU18" s="198"/>
      <c r="DMV18" s="198"/>
      <c r="DMW18" s="198"/>
      <c r="DMX18" s="198"/>
      <c r="DMY18" s="198"/>
      <c r="DMZ18" s="198"/>
      <c r="DNA18" s="198"/>
      <c r="DNB18" s="198"/>
      <c r="DNC18" s="198"/>
      <c r="DND18" s="198"/>
      <c r="DNE18" s="198"/>
      <c r="DNF18" s="198"/>
      <c r="DNG18" s="198"/>
      <c r="DNH18" s="198"/>
      <c r="DNI18" s="198"/>
      <c r="DNJ18" s="198"/>
      <c r="DNK18" s="198"/>
      <c r="DNL18" s="198"/>
      <c r="DNM18" s="198"/>
      <c r="DNN18" s="198"/>
      <c r="DNO18" s="198"/>
      <c r="DNP18" s="198"/>
      <c r="DNQ18" s="198"/>
      <c r="DNR18" s="198"/>
      <c r="DNS18" s="198"/>
      <c r="DNT18" s="198"/>
      <c r="DNU18" s="198"/>
      <c r="DNV18" s="198"/>
      <c r="DNW18" s="198"/>
      <c r="DNX18" s="198"/>
      <c r="DNY18" s="198"/>
      <c r="DNZ18" s="198"/>
      <c r="DOA18" s="198"/>
      <c r="DOB18" s="198"/>
      <c r="DOC18" s="198"/>
      <c r="DOD18" s="198"/>
      <c r="DOE18" s="198"/>
      <c r="DOF18" s="198"/>
      <c r="DOG18" s="198"/>
      <c r="DOH18" s="198"/>
      <c r="DOI18" s="198"/>
      <c r="DOJ18" s="198"/>
      <c r="DOK18" s="198"/>
      <c r="DOL18" s="198"/>
      <c r="DOM18" s="198"/>
      <c r="DON18" s="198"/>
      <c r="DOO18" s="198"/>
      <c r="DOP18" s="198"/>
      <c r="DOQ18" s="198"/>
      <c r="DOR18" s="198"/>
      <c r="DOS18" s="198"/>
      <c r="DOT18" s="198"/>
      <c r="DOU18" s="198"/>
      <c r="DOV18" s="198"/>
      <c r="DOW18" s="198"/>
      <c r="DOX18" s="198"/>
      <c r="DOY18" s="198"/>
      <c r="DOZ18" s="198"/>
      <c r="DPA18" s="198"/>
      <c r="DPB18" s="198"/>
      <c r="DPC18" s="198"/>
      <c r="DPD18" s="198"/>
      <c r="DPE18" s="198"/>
      <c r="DPF18" s="198"/>
      <c r="DPG18" s="198"/>
      <c r="DPH18" s="198"/>
      <c r="DPI18" s="198"/>
      <c r="DPJ18" s="198"/>
      <c r="DPK18" s="198"/>
      <c r="DPL18" s="198"/>
      <c r="DPM18" s="198"/>
      <c r="DPN18" s="198"/>
      <c r="DPO18" s="198"/>
      <c r="DPP18" s="198"/>
      <c r="DPQ18" s="198"/>
      <c r="DPR18" s="198"/>
      <c r="DPS18" s="198"/>
      <c r="DPT18" s="198"/>
      <c r="DPU18" s="198"/>
      <c r="DPV18" s="198"/>
      <c r="DPW18" s="198"/>
      <c r="DPX18" s="198"/>
      <c r="DPY18" s="198"/>
      <c r="DPZ18" s="198"/>
      <c r="DQA18" s="198"/>
      <c r="DQB18" s="198"/>
      <c r="DQC18" s="198"/>
      <c r="DQD18" s="198"/>
      <c r="DQE18" s="198"/>
      <c r="DQF18" s="198"/>
      <c r="DQG18" s="198"/>
      <c r="DQH18" s="198"/>
      <c r="DQI18" s="198"/>
      <c r="DQJ18" s="198"/>
      <c r="DQK18" s="198"/>
      <c r="DQL18" s="198"/>
      <c r="DQM18" s="198"/>
      <c r="DQN18" s="198"/>
      <c r="DQO18" s="198"/>
      <c r="DQP18" s="198"/>
      <c r="DQQ18" s="198"/>
      <c r="DQR18" s="198"/>
      <c r="DQS18" s="198"/>
      <c r="DQT18" s="198"/>
      <c r="DQU18" s="198"/>
      <c r="DQV18" s="198"/>
      <c r="DQW18" s="198"/>
      <c r="DQX18" s="198"/>
      <c r="DQY18" s="198"/>
      <c r="DQZ18" s="198"/>
      <c r="DRA18" s="198"/>
      <c r="DRB18" s="198"/>
      <c r="DRC18" s="198"/>
      <c r="DRD18" s="198"/>
      <c r="DRE18" s="198"/>
      <c r="DRF18" s="198"/>
      <c r="DRG18" s="198"/>
      <c r="DRH18" s="198"/>
      <c r="DRI18" s="198"/>
      <c r="DRJ18" s="198"/>
      <c r="DRK18" s="198"/>
      <c r="DRL18" s="198"/>
      <c r="DRM18" s="198"/>
      <c r="DRN18" s="198"/>
      <c r="DRO18" s="198"/>
      <c r="DRP18" s="198"/>
      <c r="DRQ18" s="198"/>
      <c r="DRR18" s="198"/>
      <c r="DRS18" s="198"/>
      <c r="DRT18" s="198"/>
      <c r="DRU18" s="198"/>
      <c r="DRV18" s="198"/>
      <c r="DRW18" s="198"/>
      <c r="DRX18" s="198"/>
      <c r="DRY18" s="198"/>
      <c r="DRZ18" s="198"/>
      <c r="DSA18" s="198"/>
      <c r="DSB18" s="198"/>
      <c r="DSC18" s="198"/>
      <c r="DSD18" s="198"/>
      <c r="DSE18" s="198"/>
      <c r="DSF18" s="198"/>
      <c r="DSG18" s="198"/>
      <c r="DSH18" s="198"/>
      <c r="DSI18" s="198"/>
      <c r="DSJ18" s="198"/>
      <c r="DSK18" s="198"/>
      <c r="DSL18" s="198"/>
      <c r="DSM18" s="198"/>
      <c r="DSN18" s="198"/>
      <c r="DSO18" s="198"/>
      <c r="DSP18" s="198"/>
      <c r="DSQ18" s="198"/>
      <c r="DSR18" s="198"/>
      <c r="DSS18" s="198"/>
      <c r="DST18" s="198"/>
      <c r="DSU18" s="198"/>
      <c r="DSV18" s="198"/>
      <c r="DSW18" s="198"/>
      <c r="DSX18" s="198"/>
      <c r="DSY18" s="198"/>
      <c r="DSZ18" s="198"/>
      <c r="DTA18" s="198"/>
      <c r="DTB18" s="198"/>
      <c r="DTC18" s="198"/>
      <c r="DTD18" s="198"/>
      <c r="DTE18" s="198"/>
      <c r="DTF18" s="198"/>
      <c r="DTG18" s="198"/>
      <c r="DTH18" s="198"/>
      <c r="DTI18" s="198"/>
      <c r="DTJ18" s="198"/>
      <c r="DTK18" s="198"/>
      <c r="DTL18" s="198"/>
      <c r="DTM18" s="198"/>
      <c r="DTN18" s="198"/>
      <c r="DTO18" s="198"/>
      <c r="DTP18" s="198"/>
      <c r="DTQ18" s="198"/>
      <c r="DTR18" s="198"/>
      <c r="DTS18" s="198"/>
      <c r="DTT18" s="198"/>
      <c r="DTU18" s="198"/>
      <c r="DTV18" s="198"/>
      <c r="DTW18" s="198"/>
      <c r="DTX18" s="198"/>
      <c r="DTY18" s="198"/>
      <c r="DTZ18" s="198"/>
      <c r="DUA18" s="198"/>
      <c r="DUB18" s="198"/>
      <c r="DUC18" s="198"/>
      <c r="DUD18" s="198"/>
      <c r="DUE18" s="198"/>
      <c r="DUF18" s="198"/>
      <c r="DUG18" s="198"/>
      <c r="DUH18" s="198"/>
      <c r="DUI18" s="198"/>
      <c r="DUJ18" s="198"/>
      <c r="DUK18" s="198"/>
      <c r="DUL18" s="198"/>
      <c r="DUM18" s="198"/>
      <c r="DUN18" s="198"/>
      <c r="DUO18" s="198"/>
      <c r="DUP18" s="198"/>
      <c r="DUQ18" s="198"/>
      <c r="DUR18" s="198"/>
      <c r="DUS18" s="198"/>
      <c r="DUT18" s="198"/>
      <c r="DUU18" s="198"/>
      <c r="DUV18" s="198"/>
      <c r="DUW18" s="198"/>
      <c r="DUX18" s="198"/>
      <c r="DUY18" s="198"/>
      <c r="DUZ18" s="198"/>
      <c r="DVA18" s="198"/>
      <c r="DVB18" s="198"/>
      <c r="DVC18" s="198"/>
      <c r="DVD18" s="198"/>
      <c r="DVE18" s="198"/>
      <c r="DVF18" s="198"/>
      <c r="DVG18" s="198"/>
      <c r="DVH18" s="198"/>
      <c r="DVI18" s="198"/>
      <c r="DVJ18" s="198"/>
      <c r="DVK18" s="198"/>
      <c r="DVL18" s="198"/>
      <c r="DVM18" s="198"/>
      <c r="DVN18" s="198"/>
      <c r="DVO18" s="198"/>
      <c r="DVP18" s="198"/>
      <c r="DVQ18" s="198"/>
      <c r="DVR18" s="198"/>
      <c r="DVS18" s="198"/>
      <c r="DVT18" s="198"/>
      <c r="DVU18" s="198"/>
      <c r="DVV18" s="198"/>
      <c r="DVW18" s="198"/>
      <c r="DVX18" s="198"/>
      <c r="DVY18" s="198"/>
      <c r="DVZ18" s="198"/>
      <c r="DWA18" s="198"/>
      <c r="DWB18" s="198"/>
      <c r="DWC18" s="198"/>
      <c r="DWD18" s="198"/>
      <c r="DWE18" s="198"/>
      <c r="DWF18" s="198"/>
      <c r="DWG18" s="198"/>
      <c r="DWH18" s="198"/>
      <c r="DWI18" s="198"/>
      <c r="DWJ18" s="198"/>
      <c r="DWK18" s="198"/>
      <c r="DWL18" s="198"/>
      <c r="DWM18" s="198"/>
      <c r="DWN18" s="198"/>
      <c r="DWO18" s="198"/>
      <c r="DWP18" s="198"/>
      <c r="DWQ18" s="198"/>
      <c r="DWR18" s="198"/>
      <c r="DWS18" s="198"/>
      <c r="DWT18" s="198"/>
      <c r="DWU18" s="198"/>
      <c r="DWV18" s="198"/>
      <c r="DWW18" s="198"/>
      <c r="DWX18" s="198"/>
      <c r="DWY18" s="198"/>
      <c r="DWZ18" s="198"/>
      <c r="DXA18" s="198"/>
      <c r="DXB18" s="198"/>
      <c r="DXC18" s="198"/>
      <c r="DXD18" s="198"/>
      <c r="DXE18" s="198"/>
      <c r="DXF18" s="198"/>
      <c r="DXG18" s="198"/>
      <c r="DXH18" s="198"/>
      <c r="DXI18" s="198"/>
      <c r="DXJ18" s="198"/>
      <c r="DXK18" s="198"/>
      <c r="DXL18" s="198"/>
      <c r="DXM18" s="198"/>
      <c r="DXN18" s="198"/>
      <c r="DXO18" s="198"/>
      <c r="DXP18" s="198"/>
      <c r="DXQ18" s="198"/>
      <c r="DXR18" s="198"/>
      <c r="DXS18" s="198"/>
      <c r="DXT18" s="198"/>
      <c r="DXU18" s="198"/>
      <c r="DXV18" s="198"/>
      <c r="DXW18" s="198"/>
      <c r="DXX18" s="198"/>
      <c r="DXY18" s="198"/>
      <c r="DXZ18" s="198"/>
      <c r="DYA18" s="198"/>
      <c r="DYB18" s="198"/>
      <c r="DYC18" s="198"/>
      <c r="DYD18" s="198"/>
      <c r="DYE18" s="198"/>
      <c r="DYF18" s="198"/>
      <c r="DYG18" s="198"/>
      <c r="DYH18" s="198"/>
      <c r="DYI18" s="198"/>
      <c r="DYJ18" s="198"/>
      <c r="DYK18" s="198"/>
      <c r="DYL18" s="198"/>
      <c r="DYM18" s="198"/>
      <c r="DYN18" s="198"/>
      <c r="DYO18" s="198"/>
      <c r="DYP18" s="198"/>
      <c r="DYQ18" s="198"/>
      <c r="DYR18" s="198"/>
      <c r="DYS18" s="198"/>
      <c r="DYT18" s="198"/>
      <c r="DYU18" s="198"/>
      <c r="DYV18" s="198"/>
      <c r="DYW18" s="198"/>
      <c r="DYX18" s="198"/>
      <c r="DYY18" s="198"/>
      <c r="DYZ18" s="198"/>
      <c r="DZA18" s="198"/>
      <c r="DZB18" s="198"/>
      <c r="DZC18" s="198"/>
      <c r="DZD18" s="198"/>
      <c r="DZE18" s="198"/>
      <c r="DZF18" s="198"/>
      <c r="DZG18" s="198"/>
      <c r="DZH18" s="198"/>
      <c r="DZI18" s="198"/>
      <c r="DZJ18" s="198"/>
      <c r="DZK18" s="198"/>
      <c r="DZL18" s="198"/>
      <c r="DZM18" s="198"/>
      <c r="DZN18" s="198"/>
      <c r="DZO18" s="198"/>
      <c r="DZP18" s="198"/>
      <c r="DZQ18" s="198"/>
      <c r="DZR18" s="198"/>
      <c r="DZS18" s="198"/>
      <c r="DZT18" s="198"/>
      <c r="DZU18" s="198"/>
      <c r="DZV18" s="198"/>
      <c r="DZW18" s="198"/>
      <c r="DZX18" s="198"/>
      <c r="DZY18" s="198"/>
      <c r="DZZ18" s="198"/>
      <c r="EAA18" s="198"/>
      <c r="EAB18" s="198"/>
      <c r="EAC18" s="198"/>
      <c r="EAD18" s="198"/>
      <c r="EAE18" s="198"/>
      <c r="EAF18" s="198"/>
      <c r="EAG18" s="198"/>
      <c r="EAH18" s="198"/>
      <c r="EAI18" s="198"/>
      <c r="EAJ18" s="198"/>
      <c r="EAK18" s="198"/>
      <c r="EAL18" s="198"/>
      <c r="EAM18" s="198"/>
      <c r="EAN18" s="198"/>
      <c r="EAO18" s="198"/>
      <c r="EAP18" s="198"/>
      <c r="EAQ18" s="198"/>
      <c r="EAR18" s="198"/>
      <c r="EAS18" s="198"/>
      <c r="EAT18" s="198"/>
      <c r="EAU18" s="198"/>
      <c r="EAV18" s="198"/>
      <c r="EAW18" s="198"/>
      <c r="EAX18" s="198"/>
      <c r="EAY18" s="198"/>
      <c r="EAZ18" s="198"/>
      <c r="EBA18" s="198"/>
      <c r="EBB18" s="198"/>
      <c r="EBC18" s="198"/>
      <c r="EBD18" s="198"/>
      <c r="EBE18" s="198"/>
      <c r="EBF18" s="198"/>
      <c r="EBG18" s="198"/>
      <c r="EBH18" s="198"/>
      <c r="EBI18" s="198"/>
      <c r="EBJ18" s="198"/>
      <c r="EBK18" s="198"/>
      <c r="EBL18" s="198"/>
      <c r="EBM18" s="198"/>
      <c r="EBN18" s="198"/>
      <c r="EBO18" s="198"/>
      <c r="EBP18" s="198"/>
      <c r="EBQ18" s="198"/>
      <c r="EBR18" s="198"/>
      <c r="EBS18" s="198"/>
      <c r="EBT18" s="198"/>
      <c r="EBU18" s="198"/>
      <c r="EBV18" s="198"/>
      <c r="EBW18" s="198"/>
      <c r="EBX18" s="198"/>
      <c r="EBY18" s="198"/>
      <c r="EBZ18" s="198"/>
      <c r="ECA18" s="198"/>
      <c r="ECB18" s="198"/>
      <c r="ECC18" s="198"/>
      <c r="ECD18" s="198"/>
      <c r="ECE18" s="198"/>
      <c r="ECF18" s="198"/>
      <c r="ECG18" s="198"/>
      <c r="ECH18" s="198"/>
      <c r="ECI18" s="198"/>
      <c r="ECJ18" s="198"/>
      <c r="ECK18" s="198"/>
      <c r="ECL18" s="198"/>
      <c r="ECM18" s="198"/>
      <c r="ECN18" s="198"/>
      <c r="ECO18" s="198"/>
      <c r="ECP18" s="198"/>
      <c r="ECQ18" s="198"/>
      <c r="ECR18" s="198"/>
      <c r="ECS18" s="198"/>
      <c r="ECT18" s="198"/>
      <c r="ECU18" s="198"/>
      <c r="ECV18" s="198"/>
      <c r="ECW18" s="198"/>
      <c r="ECX18" s="198"/>
      <c r="ECY18" s="198"/>
      <c r="ECZ18" s="198"/>
      <c r="EDA18" s="198"/>
      <c r="EDB18" s="198"/>
      <c r="EDC18" s="198"/>
      <c r="EDD18" s="198"/>
      <c r="EDE18" s="198"/>
      <c r="EDF18" s="198"/>
      <c r="EDG18" s="198"/>
      <c r="EDH18" s="198"/>
      <c r="EDI18" s="198"/>
      <c r="EDJ18" s="198"/>
      <c r="EDK18" s="198"/>
      <c r="EDL18" s="198"/>
      <c r="EDM18" s="198"/>
      <c r="EDN18" s="198"/>
      <c r="EDO18" s="198"/>
      <c r="EDP18" s="198"/>
      <c r="EDQ18" s="198"/>
      <c r="EDR18" s="198"/>
      <c r="EDS18" s="198"/>
      <c r="EDT18" s="198"/>
      <c r="EDU18" s="198"/>
      <c r="EDV18" s="198"/>
      <c r="EDW18" s="198"/>
      <c r="EDX18" s="198"/>
      <c r="EDY18" s="198"/>
      <c r="EDZ18" s="198"/>
      <c r="EEA18" s="198"/>
      <c r="EEB18" s="198"/>
      <c r="EEC18" s="198"/>
      <c r="EED18" s="198"/>
      <c r="EEE18" s="198"/>
      <c r="EEF18" s="198"/>
      <c r="EEG18" s="198"/>
      <c r="EEH18" s="198"/>
      <c r="EEI18" s="198"/>
      <c r="EEJ18" s="198"/>
      <c r="EEK18" s="198"/>
      <c r="EEL18" s="198"/>
      <c r="EEM18" s="198"/>
      <c r="EEN18" s="198"/>
      <c r="EEO18" s="198"/>
      <c r="EEP18" s="198"/>
      <c r="EEQ18" s="198"/>
      <c r="EER18" s="198"/>
      <c r="EES18" s="198"/>
      <c r="EET18" s="198"/>
      <c r="EEU18" s="198"/>
      <c r="EEV18" s="198"/>
      <c r="EEW18" s="198"/>
      <c r="EEX18" s="198"/>
      <c r="EEY18" s="198"/>
      <c r="EEZ18" s="198"/>
      <c r="EFA18" s="198"/>
      <c r="EFB18" s="198"/>
      <c r="EFC18" s="198"/>
      <c r="EFD18" s="198"/>
      <c r="EFE18" s="198"/>
      <c r="EFF18" s="198"/>
      <c r="EFG18" s="198"/>
      <c r="EFH18" s="198"/>
      <c r="EFI18" s="198"/>
      <c r="EFJ18" s="198"/>
      <c r="EFK18" s="198"/>
      <c r="EFL18" s="198"/>
      <c r="EFM18" s="198"/>
      <c r="EFN18" s="198"/>
      <c r="EFO18" s="198"/>
      <c r="EFP18" s="198"/>
      <c r="EFQ18" s="198"/>
      <c r="EFR18" s="198"/>
      <c r="EFS18" s="198"/>
      <c r="EFT18" s="198"/>
      <c r="EFU18" s="198"/>
      <c r="EFV18" s="198"/>
      <c r="EFW18" s="198"/>
      <c r="EFX18" s="198"/>
      <c r="EFY18" s="198"/>
      <c r="EFZ18" s="198"/>
      <c r="EGA18" s="198"/>
      <c r="EGB18" s="198"/>
      <c r="EGC18" s="198"/>
      <c r="EGD18" s="198"/>
      <c r="EGE18" s="198"/>
      <c r="EGF18" s="198"/>
      <c r="EGG18" s="198"/>
      <c r="EGH18" s="198"/>
      <c r="EGI18" s="198"/>
      <c r="EGJ18" s="198"/>
      <c r="EGK18" s="198"/>
      <c r="EGL18" s="198"/>
      <c r="EGM18" s="198"/>
      <c r="EGN18" s="198"/>
      <c r="EGO18" s="198"/>
      <c r="EGP18" s="198"/>
      <c r="EGQ18" s="198"/>
      <c r="EGR18" s="198"/>
      <c r="EGS18" s="198"/>
      <c r="EGT18" s="198"/>
      <c r="EGU18" s="198"/>
      <c r="EGV18" s="198"/>
      <c r="EGW18" s="198"/>
      <c r="EGX18" s="198"/>
      <c r="EGY18" s="198"/>
      <c r="EGZ18" s="198"/>
      <c r="EHA18" s="198"/>
      <c r="EHB18" s="198"/>
      <c r="EHC18" s="198"/>
      <c r="EHD18" s="198"/>
      <c r="EHE18" s="198"/>
      <c r="EHF18" s="198"/>
      <c r="EHG18" s="198"/>
      <c r="EHH18" s="198"/>
      <c r="EHI18" s="198"/>
      <c r="EHJ18" s="198"/>
      <c r="EHK18" s="198"/>
      <c r="EHL18" s="198"/>
      <c r="EHM18" s="198"/>
      <c r="EHN18" s="198"/>
      <c r="EHO18" s="198"/>
      <c r="EHP18" s="198"/>
      <c r="EHQ18" s="198"/>
      <c r="EHR18" s="198"/>
      <c r="EHS18" s="198"/>
      <c r="EHT18" s="198"/>
      <c r="EHU18" s="198"/>
      <c r="EHV18" s="198"/>
      <c r="EHW18" s="198"/>
      <c r="EHX18" s="198"/>
      <c r="EHY18" s="198"/>
      <c r="EHZ18" s="198"/>
      <c r="EIA18" s="198"/>
      <c r="EIB18" s="198"/>
      <c r="EIC18" s="198"/>
      <c r="EID18" s="198"/>
      <c r="EIE18" s="198"/>
      <c r="EIF18" s="198"/>
      <c r="EIG18" s="198"/>
      <c r="EIH18" s="198"/>
      <c r="EII18" s="198"/>
      <c r="EIJ18" s="198"/>
      <c r="EIK18" s="198"/>
      <c r="EIL18" s="198"/>
      <c r="EIM18" s="198"/>
      <c r="EIN18" s="198"/>
      <c r="EIO18" s="198"/>
      <c r="EIP18" s="198"/>
      <c r="EIQ18" s="198"/>
      <c r="EIR18" s="198"/>
      <c r="EIS18" s="198"/>
      <c r="EIT18" s="198"/>
      <c r="EIU18" s="198"/>
      <c r="EIV18" s="198"/>
      <c r="EIW18" s="198"/>
      <c r="EIX18" s="198"/>
      <c r="EIY18" s="198"/>
      <c r="EIZ18" s="198"/>
      <c r="EJA18" s="198"/>
      <c r="EJB18" s="198"/>
      <c r="EJC18" s="198"/>
      <c r="EJD18" s="198"/>
      <c r="EJE18" s="198"/>
      <c r="EJF18" s="198"/>
      <c r="EJG18" s="198"/>
      <c r="EJH18" s="198"/>
      <c r="EJI18" s="198"/>
      <c r="EJJ18" s="198"/>
      <c r="EJK18" s="198"/>
      <c r="EJL18" s="198"/>
      <c r="EJM18" s="198"/>
      <c r="EJN18" s="198"/>
      <c r="EJO18" s="198"/>
      <c r="EJP18" s="198"/>
      <c r="EJQ18" s="198"/>
      <c r="EJR18" s="198"/>
      <c r="EJS18" s="198"/>
      <c r="EJT18" s="198"/>
      <c r="EJU18" s="198"/>
      <c r="EJV18" s="198"/>
      <c r="EJW18" s="198"/>
      <c r="EJX18" s="198"/>
      <c r="EJY18" s="198"/>
      <c r="EJZ18" s="198"/>
      <c r="EKA18" s="198"/>
      <c r="EKB18" s="198"/>
      <c r="EKC18" s="198"/>
      <c r="EKD18" s="198"/>
      <c r="EKE18" s="198"/>
      <c r="EKF18" s="198"/>
      <c r="EKG18" s="198"/>
      <c r="EKH18" s="198"/>
      <c r="EKI18" s="198"/>
      <c r="EKJ18" s="198"/>
      <c r="EKK18" s="198"/>
      <c r="EKL18" s="198"/>
      <c r="EKM18" s="198"/>
      <c r="EKN18" s="198"/>
      <c r="EKO18" s="198"/>
      <c r="EKP18" s="198"/>
      <c r="EKQ18" s="198"/>
      <c r="EKR18" s="198"/>
      <c r="EKS18" s="198"/>
      <c r="EKT18" s="198"/>
      <c r="EKU18" s="198"/>
      <c r="EKV18" s="198"/>
      <c r="EKW18" s="198"/>
      <c r="EKX18" s="198"/>
      <c r="EKY18" s="198"/>
      <c r="EKZ18" s="198"/>
      <c r="ELA18" s="198"/>
      <c r="ELB18" s="198"/>
      <c r="ELC18" s="198"/>
      <c r="ELD18" s="198"/>
      <c r="ELE18" s="198"/>
      <c r="ELF18" s="198"/>
      <c r="ELG18" s="198"/>
      <c r="ELH18" s="198"/>
      <c r="ELI18" s="198"/>
      <c r="ELJ18" s="198"/>
      <c r="ELK18" s="198"/>
      <c r="ELL18" s="198"/>
      <c r="ELM18" s="198"/>
      <c r="ELN18" s="198"/>
      <c r="ELO18" s="198"/>
      <c r="ELP18" s="198"/>
      <c r="ELQ18" s="198"/>
      <c r="ELR18" s="198"/>
      <c r="ELS18" s="198"/>
      <c r="ELT18" s="198"/>
      <c r="ELU18" s="198"/>
      <c r="ELV18" s="198"/>
      <c r="ELW18" s="198"/>
      <c r="ELX18" s="198"/>
      <c r="ELY18" s="198"/>
      <c r="ELZ18" s="198"/>
      <c r="EMA18" s="198"/>
      <c r="EMB18" s="198"/>
      <c r="EMC18" s="198"/>
      <c r="EMD18" s="198"/>
      <c r="EME18" s="198"/>
      <c r="EMF18" s="198"/>
      <c r="EMG18" s="198"/>
      <c r="EMH18" s="198"/>
      <c r="EMI18" s="198"/>
      <c r="EMJ18" s="198"/>
      <c r="EMK18" s="198"/>
      <c r="EML18" s="198"/>
      <c r="EMM18" s="198"/>
      <c r="EMN18" s="198"/>
      <c r="EMO18" s="198"/>
      <c r="EMP18" s="198"/>
      <c r="EMQ18" s="198"/>
      <c r="EMR18" s="198"/>
      <c r="EMS18" s="198"/>
      <c r="EMT18" s="198"/>
      <c r="EMU18" s="198"/>
      <c r="EMV18" s="198"/>
      <c r="EMW18" s="198"/>
      <c r="EMX18" s="198"/>
      <c r="EMY18" s="198"/>
      <c r="EMZ18" s="198"/>
      <c r="ENA18" s="198"/>
      <c r="ENB18" s="198"/>
      <c r="ENC18" s="198"/>
      <c r="END18" s="198"/>
      <c r="ENE18" s="198"/>
      <c r="ENF18" s="198"/>
      <c r="ENG18" s="198"/>
      <c r="ENH18" s="198"/>
      <c r="ENI18" s="198"/>
      <c r="ENJ18" s="198"/>
      <c r="ENK18" s="198"/>
      <c r="ENL18" s="198"/>
      <c r="ENM18" s="198"/>
      <c r="ENN18" s="198"/>
      <c r="ENO18" s="198"/>
      <c r="ENP18" s="198"/>
      <c r="ENQ18" s="198"/>
      <c r="ENR18" s="198"/>
      <c r="ENS18" s="198"/>
      <c r="ENT18" s="198"/>
      <c r="ENU18" s="198"/>
      <c r="ENV18" s="198"/>
      <c r="ENW18" s="198"/>
      <c r="ENX18" s="198"/>
      <c r="ENY18" s="198"/>
      <c r="ENZ18" s="198"/>
      <c r="EOA18" s="198"/>
      <c r="EOB18" s="198"/>
      <c r="EOC18" s="198"/>
      <c r="EOD18" s="198"/>
      <c r="EOE18" s="198"/>
      <c r="EOF18" s="198"/>
      <c r="EOG18" s="198"/>
      <c r="EOH18" s="198"/>
      <c r="EOI18" s="198"/>
      <c r="EOJ18" s="198"/>
      <c r="EOK18" s="198"/>
      <c r="EOL18" s="198"/>
      <c r="EOM18" s="198"/>
      <c r="EON18" s="198"/>
      <c r="EOO18" s="198"/>
      <c r="EOP18" s="198"/>
      <c r="EOQ18" s="198"/>
      <c r="EOR18" s="198"/>
      <c r="EOS18" s="198"/>
      <c r="EOT18" s="198"/>
      <c r="EOU18" s="198"/>
      <c r="EOV18" s="198"/>
      <c r="EOW18" s="198"/>
      <c r="EOX18" s="198"/>
      <c r="EOY18" s="198"/>
      <c r="EOZ18" s="198"/>
      <c r="EPA18" s="198"/>
      <c r="EPB18" s="198"/>
      <c r="EPC18" s="198"/>
      <c r="EPD18" s="198"/>
      <c r="EPE18" s="198"/>
      <c r="EPF18" s="198"/>
      <c r="EPG18" s="198"/>
      <c r="EPH18" s="198"/>
      <c r="EPI18" s="198"/>
      <c r="EPJ18" s="198"/>
      <c r="EPK18" s="198"/>
      <c r="EPL18" s="198"/>
      <c r="EPM18" s="198"/>
      <c r="EPN18" s="198"/>
      <c r="EPO18" s="198"/>
      <c r="EPP18" s="198"/>
      <c r="EPQ18" s="198"/>
      <c r="EPR18" s="198"/>
      <c r="EPS18" s="198"/>
      <c r="EPT18" s="198"/>
      <c r="EPU18" s="198"/>
      <c r="EPV18" s="198"/>
      <c r="EPW18" s="198"/>
      <c r="EPX18" s="198"/>
      <c r="EPY18" s="198"/>
      <c r="EPZ18" s="198"/>
      <c r="EQA18" s="198"/>
      <c r="EQB18" s="198"/>
      <c r="EQC18" s="198"/>
      <c r="EQD18" s="198"/>
      <c r="EQE18" s="198"/>
      <c r="EQF18" s="198"/>
      <c r="EQG18" s="198"/>
      <c r="EQH18" s="198"/>
      <c r="EQI18" s="198"/>
      <c r="EQJ18" s="198"/>
      <c r="EQK18" s="198"/>
      <c r="EQL18" s="198"/>
      <c r="EQM18" s="198"/>
      <c r="EQN18" s="198"/>
      <c r="EQO18" s="198"/>
      <c r="EQP18" s="198"/>
      <c r="EQQ18" s="198"/>
      <c r="EQR18" s="198"/>
      <c r="EQS18" s="198"/>
      <c r="EQT18" s="198"/>
      <c r="EQU18" s="198"/>
      <c r="EQV18" s="198"/>
      <c r="EQW18" s="198"/>
      <c r="EQX18" s="198"/>
      <c r="EQY18" s="198"/>
      <c r="EQZ18" s="198"/>
      <c r="ERA18" s="198"/>
      <c r="ERB18" s="198"/>
      <c r="ERC18" s="198"/>
      <c r="ERD18" s="198"/>
      <c r="ERE18" s="198"/>
      <c r="ERF18" s="198"/>
      <c r="ERG18" s="198"/>
      <c r="ERH18" s="198"/>
      <c r="ERI18" s="198"/>
      <c r="ERJ18" s="198"/>
      <c r="ERK18" s="198"/>
      <c r="ERL18" s="198"/>
      <c r="ERM18" s="198"/>
      <c r="ERN18" s="198"/>
      <c r="ERO18" s="198"/>
      <c r="ERP18" s="198"/>
      <c r="ERQ18" s="198"/>
      <c r="ERR18" s="198"/>
      <c r="ERS18" s="198"/>
      <c r="ERT18" s="198"/>
      <c r="ERU18" s="198"/>
      <c r="ERV18" s="198"/>
      <c r="ERW18" s="198"/>
      <c r="ERX18" s="198"/>
      <c r="ERY18" s="198"/>
      <c r="ERZ18" s="198"/>
      <c r="ESA18" s="198"/>
      <c r="ESB18" s="198"/>
      <c r="ESC18" s="198"/>
      <c r="ESD18" s="198"/>
      <c r="ESE18" s="198"/>
      <c r="ESF18" s="198"/>
      <c r="ESG18" s="198"/>
      <c r="ESH18" s="198"/>
      <c r="ESI18" s="198"/>
      <c r="ESJ18" s="198"/>
      <c r="ESK18" s="198"/>
      <c r="ESL18" s="198"/>
      <c r="ESM18" s="198"/>
      <c r="ESN18" s="198"/>
      <c r="ESO18" s="198"/>
      <c r="ESP18" s="198"/>
      <c r="ESQ18" s="198"/>
      <c r="ESR18" s="198"/>
      <c r="ESS18" s="198"/>
      <c r="EST18" s="198"/>
      <c r="ESU18" s="198"/>
      <c r="ESV18" s="198"/>
      <c r="ESW18" s="198"/>
      <c r="ESX18" s="198"/>
      <c r="ESY18" s="198"/>
      <c r="ESZ18" s="198"/>
      <c r="ETA18" s="198"/>
      <c r="ETB18" s="198"/>
      <c r="ETC18" s="198"/>
      <c r="ETD18" s="198"/>
      <c r="ETE18" s="198"/>
      <c r="ETF18" s="198"/>
      <c r="ETG18" s="198"/>
      <c r="ETH18" s="198"/>
      <c r="ETI18" s="198"/>
      <c r="ETJ18" s="198"/>
      <c r="ETK18" s="198"/>
      <c r="ETL18" s="198"/>
      <c r="ETM18" s="198"/>
      <c r="ETN18" s="198"/>
      <c r="ETO18" s="198"/>
      <c r="ETP18" s="198"/>
      <c r="ETQ18" s="198"/>
      <c r="ETR18" s="198"/>
      <c r="ETS18" s="198"/>
      <c r="ETT18" s="198"/>
      <c r="ETU18" s="198"/>
      <c r="ETV18" s="198"/>
      <c r="ETW18" s="198"/>
      <c r="ETX18" s="198"/>
      <c r="ETY18" s="198"/>
      <c r="ETZ18" s="198"/>
      <c r="EUA18" s="198"/>
      <c r="EUB18" s="198"/>
      <c r="EUC18" s="198"/>
      <c r="EUD18" s="198"/>
      <c r="EUE18" s="198"/>
      <c r="EUF18" s="198"/>
      <c r="EUG18" s="198"/>
      <c r="EUH18" s="198"/>
      <c r="EUI18" s="198"/>
      <c r="EUJ18" s="198"/>
      <c r="EUK18" s="198"/>
      <c r="EUL18" s="198"/>
      <c r="EUM18" s="198"/>
      <c r="EUN18" s="198"/>
      <c r="EUO18" s="198"/>
      <c r="EUP18" s="198"/>
      <c r="EUQ18" s="198"/>
      <c r="EUR18" s="198"/>
      <c r="EUS18" s="198"/>
      <c r="EUT18" s="198"/>
      <c r="EUU18" s="198"/>
      <c r="EUV18" s="198"/>
      <c r="EUW18" s="198"/>
      <c r="EUX18" s="198"/>
      <c r="EUY18" s="198"/>
      <c r="EUZ18" s="198"/>
      <c r="EVA18" s="198"/>
      <c r="EVB18" s="198"/>
      <c r="EVC18" s="198"/>
      <c r="EVD18" s="198"/>
      <c r="EVE18" s="198"/>
      <c r="EVF18" s="198"/>
      <c r="EVG18" s="198"/>
      <c r="EVH18" s="198"/>
      <c r="EVI18" s="198"/>
      <c r="EVJ18" s="198"/>
      <c r="EVK18" s="198"/>
      <c r="EVL18" s="198"/>
      <c r="EVM18" s="198"/>
      <c r="EVN18" s="198"/>
      <c r="EVO18" s="198"/>
      <c r="EVP18" s="198"/>
      <c r="EVQ18" s="198"/>
      <c r="EVR18" s="198"/>
      <c r="EVS18" s="198"/>
      <c r="EVT18" s="198"/>
      <c r="EVU18" s="198"/>
      <c r="EVV18" s="198"/>
      <c r="EVW18" s="198"/>
      <c r="EVX18" s="198"/>
      <c r="EVY18" s="198"/>
      <c r="EVZ18" s="198"/>
      <c r="EWA18" s="198"/>
      <c r="EWB18" s="198"/>
      <c r="EWC18" s="198"/>
      <c r="EWD18" s="198"/>
      <c r="EWE18" s="198"/>
      <c r="EWF18" s="198"/>
      <c r="EWG18" s="198"/>
      <c r="EWH18" s="198"/>
      <c r="EWI18" s="198"/>
      <c r="EWJ18" s="198"/>
      <c r="EWK18" s="198"/>
      <c r="EWL18" s="198"/>
      <c r="EWM18" s="198"/>
      <c r="EWN18" s="198"/>
      <c r="EWO18" s="198"/>
      <c r="EWP18" s="198"/>
      <c r="EWQ18" s="198"/>
      <c r="EWR18" s="198"/>
      <c r="EWS18" s="198"/>
      <c r="EWT18" s="198"/>
      <c r="EWU18" s="198"/>
      <c r="EWV18" s="198"/>
      <c r="EWW18" s="198"/>
      <c r="EWX18" s="198"/>
      <c r="EWY18" s="198"/>
      <c r="EWZ18" s="198"/>
      <c r="EXA18" s="198"/>
      <c r="EXB18" s="198"/>
      <c r="EXC18" s="198"/>
      <c r="EXD18" s="198"/>
      <c r="EXE18" s="198"/>
      <c r="EXF18" s="198"/>
      <c r="EXG18" s="198"/>
      <c r="EXH18" s="198"/>
      <c r="EXI18" s="198"/>
      <c r="EXJ18" s="198"/>
      <c r="EXK18" s="198"/>
      <c r="EXL18" s="198"/>
      <c r="EXM18" s="198"/>
      <c r="EXN18" s="198"/>
      <c r="EXO18" s="198"/>
      <c r="EXP18" s="198"/>
      <c r="EXQ18" s="198"/>
      <c r="EXR18" s="198"/>
      <c r="EXS18" s="198"/>
      <c r="EXT18" s="198"/>
      <c r="EXU18" s="198"/>
      <c r="EXV18" s="198"/>
      <c r="EXW18" s="198"/>
      <c r="EXX18" s="198"/>
      <c r="EXY18" s="198"/>
      <c r="EXZ18" s="198"/>
      <c r="EYA18" s="198"/>
      <c r="EYB18" s="198"/>
      <c r="EYC18" s="198"/>
      <c r="EYD18" s="198"/>
      <c r="EYE18" s="198"/>
      <c r="EYF18" s="198"/>
      <c r="EYG18" s="198"/>
      <c r="EYH18" s="198"/>
      <c r="EYI18" s="198"/>
      <c r="EYJ18" s="198"/>
      <c r="EYK18" s="198"/>
      <c r="EYL18" s="198"/>
      <c r="EYM18" s="198"/>
      <c r="EYN18" s="198"/>
      <c r="EYO18" s="198"/>
      <c r="EYP18" s="198"/>
      <c r="EYQ18" s="198"/>
      <c r="EYR18" s="198"/>
      <c r="EYS18" s="198"/>
      <c r="EYT18" s="198"/>
      <c r="EYU18" s="198"/>
      <c r="EYV18" s="198"/>
      <c r="EYW18" s="198"/>
      <c r="EYX18" s="198"/>
      <c r="EYY18" s="198"/>
      <c r="EYZ18" s="198"/>
      <c r="EZA18" s="198"/>
      <c r="EZB18" s="198"/>
      <c r="EZC18" s="198"/>
      <c r="EZD18" s="198"/>
      <c r="EZE18" s="198"/>
      <c r="EZF18" s="198"/>
      <c r="EZG18" s="198"/>
      <c r="EZH18" s="198"/>
      <c r="EZI18" s="198"/>
      <c r="EZJ18" s="198"/>
      <c r="EZK18" s="198"/>
      <c r="EZL18" s="198"/>
      <c r="EZM18" s="198"/>
      <c r="EZN18" s="198"/>
      <c r="EZO18" s="198"/>
      <c r="EZP18" s="198"/>
      <c r="EZQ18" s="198"/>
      <c r="EZR18" s="198"/>
      <c r="EZS18" s="198"/>
      <c r="EZT18" s="198"/>
      <c r="EZU18" s="198"/>
      <c r="EZV18" s="198"/>
      <c r="EZW18" s="198"/>
      <c r="EZX18" s="198"/>
      <c r="EZY18" s="198"/>
      <c r="EZZ18" s="198"/>
      <c r="FAA18" s="198"/>
      <c r="FAB18" s="198"/>
      <c r="FAC18" s="198"/>
      <c r="FAD18" s="198"/>
      <c r="FAE18" s="198"/>
      <c r="FAF18" s="198"/>
      <c r="FAG18" s="198"/>
      <c r="FAH18" s="198"/>
      <c r="FAI18" s="198"/>
      <c r="FAJ18" s="198"/>
      <c r="FAK18" s="198"/>
      <c r="FAL18" s="198"/>
      <c r="FAM18" s="198"/>
      <c r="FAN18" s="198"/>
      <c r="FAO18" s="198"/>
      <c r="FAP18" s="198"/>
      <c r="FAQ18" s="198"/>
      <c r="FAR18" s="198"/>
      <c r="FAS18" s="198"/>
      <c r="FAT18" s="198"/>
      <c r="FAU18" s="198"/>
      <c r="FAV18" s="198"/>
      <c r="FAW18" s="198"/>
      <c r="FAX18" s="198"/>
      <c r="FAY18" s="198"/>
      <c r="FAZ18" s="198"/>
      <c r="FBA18" s="198"/>
      <c r="FBB18" s="198"/>
      <c r="FBC18" s="198"/>
      <c r="FBD18" s="198"/>
      <c r="FBE18" s="198"/>
      <c r="FBF18" s="198"/>
      <c r="FBG18" s="198"/>
      <c r="FBH18" s="198"/>
      <c r="FBI18" s="198"/>
      <c r="FBJ18" s="198"/>
      <c r="FBK18" s="198"/>
      <c r="FBL18" s="198"/>
      <c r="FBM18" s="198"/>
      <c r="FBN18" s="198"/>
      <c r="FBO18" s="198"/>
      <c r="FBP18" s="198"/>
      <c r="FBQ18" s="198"/>
      <c r="FBR18" s="198"/>
      <c r="FBS18" s="198"/>
      <c r="FBT18" s="198"/>
      <c r="FBU18" s="198"/>
      <c r="FBV18" s="198"/>
      <c r="FBW18" s="198"/>
      <c r="FBX18" s="198"/>
      <c r="FBY18" s="198"/>
      <c r="FBZ18" s="198"/>
      <c r="FCA18" s="198"/>
      <c r="FCB18" s="198"/>
      <c r="FCC18" s="198"/>
      <c r="FCD18" s="198"/>
      <c r="FCE18" s="198"/>
      <c r="FCF18" s="198"/>
      <c r="FCG18" s="198"/>
      <c r="FCH18" s="198"/>
      <c r="FCI18" s="198"/>
      <c r="FCJ18" s="198"/>
      <c r="FCK18" s="198"/>
      <c r="FCL18" s="198"/>
      <c r="FCM18" s="198"/>
      <c r="FCN18" s="198"/>
      <c r="FCO18" s="198"/>
      <c r="FCP18" s="198"/>
      <c r="FCQ18" s="198"/>
      <c r="FCR18" s="198"/>
      <c r="FCS18" s="198"/>
      <c r="FCT18" s="198"/>
      <c r="FCU18" s="198"/>
      <c r="FCV18" s="198"/>
      <c r="FCW18" s="198"/>
      <c r="FCX18" s="198"/>
      <c r="FCY18" s="198"/>
      <c r="FCZ18" s="198"/>
      <c r="FDA18" s="198"/>
      <c r="FDB18" s="198"/>
      <c r="FDC18" s="198"/>
      <c r="FDD18" s="198"/>
      <c r="FDE18" s="198"/>
      <c r="FDF18" s="198"/>
      <c r="FDG18" s="198"/>
      <c r="FDH18" s="198"/>
      <c r="FDI18" s="198"/>
      <c r="FDJ18" s="198"/>
      <c r="FDK18" s="198"/>
      <c r="FDL18" s="198"/>
      <c r="FDM18" s="198"/>
      <c r="FDN18" s="198"/>
      <c r="FDO18" s="198"/>
      <c r="FDP18" s="198"/>
      <c r="FDQ18" s="198"/>
      <c r="FDR18" s="198"/>
      <c r="FDS18" s="198"/>
      <c r="FDT18" s="198"/>
      <c r="FDU18" s="198"/>
      <c r="FDV18" s="198"/>
      <c r="FDW18" s="198"/>
      <c r="FDX18" s="198"/>
      <c r="FDY18" s="198"/>
      <c r="FDZ18" s="198"/>
      <c r="FEA18" s="198"/>
      <c r="FEB18" s="198"/>
      <c r="FEC18" s="198"/>
      <c r="FED18" s="198"/>
      <c r="FEE18" s="198"/>
      <c r="FEF18" s="198"/>
      <c r="FEG18" s="198"/>
      <c r="FEH18" s="198"/>
      <c r="FEI18" s="198"/>
      <c r="FEJ18" s="198"/>
      <c r="FEK18" s="198"/>
      <c r="FEL18" s="198"/>
      <c r="FEM18" s="198"/>
      <c r="FEN18" s="198"/>
      <c r="FEO18" s="198"/>
      <c r="FEP18" s="198"/>
      <c r="FEQ18" s="198"/>
      <c r="FER18" s="198"/>
      <c r="FES18" s="198"/>
      <c r="FET18" s="198"/>
      <c r="FEU18" s="198"/>
      <c r="FEV18" s="198"/>
      <c r="FEW18" s="198"/>
      <c r="FEX18" s="198"/>
      <c r="FEY18" s="198"/>
      <c r="FEZ18" s="198"/>
      <c r="FFA18" s="198"/>
      <c r="FFB18" s="198"/>
      <c r="FFC18" s="198"/>
      <c r="FFD18" s="198"/>
      <c r="FFE18" s="198"/>
      <c r="FFF18" s="198"/>
      <c r="FFG18" s="198"/>
      <c r="FFH18" s="198"/>
      <c r="FFI18" s="198"/>
      <c r="FFJ18" s="198"/>
      <c r="FFK18" s="198"/>
      <c r="FFL18" s="198"/>
      <c r="FFM18" s="198"/>
      <c r="FFN18" s="198"/>
      <c r="FFO18" s="198"/>
      <c r="FFP18" s="198"/>
      <c r="FFQ18" s="198"/>
      <c r="FFR18" s="198"/>
      <c r="FFS18" s="198"/>
      <c r="FFT18" s="198"/>
      <c r="FFU18" s="198"/>
      <c r="FFV18" s="198"/>
      <c r="FFW18" s="198"/>
      <c r="FFX18" s="198"/>
      <c r="FFY18" s="198"/>
      <c r="FFZ18" s="198"/>
      <c r="FGA18" s="198"/>
      <c r="FGB18" s="198"/>
      <c r="FGC18" s="198"/>
      <c r="FGD18" s="198"/>
      <c r="FGE18" s="198"/>
      <c r="FGF18" s="198"/>
      <c r="FGG18" s="198"/>
      <c r="FGH18" s="198"/>
      <c r="FGI18" s="198"/>
      <c r="FGJ18" s="198"/>
      <c r="FGK18" s="198"/>
      <c r="FGL18" s="198"/>
      <c r="FGM18" s="198"/>
      <c r="FGN18" s="198"/>
      <c r="FGO18" s="198"/>
      <c r="FGP18" s="198"/>
      <c r="FGQ18" s="198"/>
      <c r="FGR18" s="198"/>
      <c r="FGS18" s="198"/>
      <c r="FGT18" s="198"/>
      <c r="FGU18" s="198"/>
      <c r="FGV18" s="198"/>
      <c r="FGW18" s="198"/>
      <c r="FGX18" s="198"/>
      <c r="FGY18" s="198"/>
      <c r="FGZ18" s="198"/>
      <c r="FHA18" s="198"/>
      <c r="FHB18" s="198"/>
      <c r="FHC18" s="198"/>
      <c r="FHD18" s="198"/>
      <c r="FHE18" s="198"/>
      <c r="FHF18" s="198"/>
      <c r="FHG18" s="198"/>
      <c r="FHH18" s="198"/>
      <c r="FHI18" s="198"/>
      <c r="FHJ18" s="198"/>
      <c r="FHK18" s="198"/>
      <c r="FHL18" s="198"/>
      <c r="FHM18" s="198"/>
      <c r="FHN18" s="198"/>
      <c r="FHO18" s="198"/>
      <c r="FHP18" s="198"/>
      <c r="FHQ18" s="198"/>
      <c r="FHR18" s="198"/>
      <c r="FHS18" s="198"/>
      <c r="FHT18" s="198"/>
      <c r="FHU18" s="198"/>
      <c r="FHV18" s="198"/>
      <c r="FHW18" s="198"/>
      <c r="FHX18" s="198"/>
      <c r="FHY18" s="198"/>
      <c r="FHZ18" s="198"/>
      <c r="FIA18" s="198"/>
      <c r="FIB18" s="198"/>
      <c r="FIC18" s="198"/>
      <c r="FID18" s="198"/>
      <c r="FIE18" s="198"/>
      <c r="FIF18" s="198"/>
      <c r="FIG18" s="198"/>
      <c r="FIH18" s="198"/>
      <c r="FII18" s="198"/>
      <c r="FIJ18" s="198"/>
      <c r="FIK18" s="198"/>
      <c r="FIL18" s="198"/>
      <c r="FIM18" s="198"/>
      <c r="FIN18" s="198"/>
      <c r="FIO18" s="198"/>
      <c r="FIP18" s="198"/>
      <c r="FIQ18" s="198"/>
      <c r="FIR18" s="198"/>
      <c r="FIS18" s="198"/>
      <c r="FIT18" s="198"/>
      <c r="FIU18" s="198"/>
      <c r="FIV18" s="198"/>
      <c r="FIW18" s="198"/>
      <c r="FIX18" s="198"/>
      <c r="FIY18" s="198"/>
      <c r="FIZ18" s="198"/>
      <c r="FJA18" s="198"/>
      <c r="FJB18" s="198"/>
      <c r="FJC18" s="198"/>
      <c r="FJD18" s="198"/>
      <c r="FJE18" s="198"/>
      <c r="FJF18" s="198"/>
      <c r="FJG18" s="198"/>
      <c r="FJH18" s="198"/>
      <c r="FJI18" s="198"/>
      <c r="FJJ18" s="198"/>
      <c r="FJK18" s="198"/>
      <c r="FJL18" s="198"/>
      <c r="FJM18" s="198"/>
      <c r="FJN18" s="198"/>
      <c r="FJO18" s="198"/>
      <c r="FJP18" s="198"/>
      <c r="FJQ18" s="198"/>
      <c r="FJR18" s="198"/>
      <c r="FJS18" s="198"/>
      <c r="FJT18" s="198"/>
      <c r="FJU18" s="198"/>
      <c r="FJV18" s="198"/>
      <c r="FJW18" s="198"/>
      <c r="FJX18" s="198"/>
      <c r="FJY18" s="198"/>
      <c r="FJZ18" s="198"/>
      <c r="FKA18" s="198"/>
      <c r="FKB18" s="198"/>
      <c r="FKC18" s="198"/>
      <c r="FKD18" s="198"/>
      <c r="FKE18" s="198"/>
      <c r="FKF18" s="198"/>
      <c r="FKG18" s="198"/>
      <c r="FKH18" s="198"/>
      <c r="FKI18" s="198"/>
      <c r="FKJ18" s="198"/>
      <c r="FKK18" s="198"/>
      <c r="FKL18" s="198"/>
      <c r="FKM18" s="198"/>
      <c r="FKN18" s="198"/>
      <c r="FKO18" s="198"/>
      <c r="FKP18" s="198"/>
      <c r="FKQ18" s="198"/>
      <c r="FKR18" s="198"/>
      <c r="FKS18" s="198"/>
      <c r="FKT18" s="198"/>
      <c r="FKU18" s="198"/>
      <c r="FKV18" s="198"/>
      <c r="FKW18" s="198"/>
      <c r="FKX18" s="198"/>
      <c r="FKY18" s="198"/>
      <c r="FKZ18" s="198"/>
      <c r="FLA18" s="198"/>
      <c r="FLB18" s="198"/>
      <c r="FLC18" s="198"/>
      <c r="FLD18" s="198"/>
      <c r="FLE18" s="198"/>
      <c r="FLF18" s="198"/>
      <c r="FLG18" s="198"/>
      <c r="FLH18" s="198"/>
      <c r="FLI18" s="198"/>
      <c r="FLJ18" s="198"/>
      <c r="FLK18" s="198"/>
      <c r="FLL18" s="198"/>
      <c r="FLM18" s="198"/>
      <c r="FLN18" s="198"/>
      <c r="FLO18" s="198"/>
      <c r="FLP18" s="198"/>
      <c r="FLQ18" s="198"/>
      <c r="FLR18" s="198"/>
      <c r="FLS18" s="198"/>
      <c r="FLT18" s="198"/>
      <c r="FLU18" s="198"/>
      <c r="FLV18" s="198"/>
      <c r="FLW18" s="198"/>
      <c r="FLX18" s="198"/>
      <c r="FLY18" s="198"/>
      <c r="FLZ18" s="198"/>
      <c r="FMA18" s="198"/>
      <c r="FMB18" s="198"/>
      <c r="FMC18" s="198"/>
      <c r="FMD18" s="198"/>
      <c r="FME18" s="198"/>
      <c r="FMF18" s="198"/>
      <c r="FMG18" s="198"/>
      <c r="FMH18" s="198"/>
      <c r="FMI18" s="198"/>
      <c r="FMJ18" s="198"/>
      <c r="FMK18" s="198"/>
      <c r="FML18" s="198"/>
      <c r="FMM18" s="198"/>
      <c r="FMN18" s="198"/>
      <c r="FMO18" s="198"/>
      <c r="FMP18" s="198"/>
      <c r="FMQ18" s="198"/>
      <c r="FMR18" s="198"/>
      <c r="FMS18" s="198"/>
      <c r="FMT18" s="198"/>
      <c r="FMU18" s="198"/>
      <c r="FMV18" s="198"/>
      <c r="FMW18" s="198"/>
      <c r="FMX18" s="198"/>
      <c r="FMY18" s="198"/>
      <c r="FMZ18" s="198"/>
      <c r="FNA18" s="198"/>
      <c r="FNB18" s="198"/>
      <c r="FNC18" s="198"/>
      <c r="FND18" s="198"/>
      <c r="FNE18" s="198"/>
      <c r="FNF18" s="198"/>
      <c r="FNG18" s="198"/>
      <c r="FNH18" s="198"/>
      <c r="FNI18" s="198"/>
      <c r="FNJ18" s="198"/>
      <c r="FNK18" s="198"/>
      <c r="FNL18" s="198"/>
      <c r="FNM18" s="198"/>
      <c r="FNN18" s="198"/>
      <c r="FNO18" s="198"/>
      <c r="FNP18" s="198"/>
      <c r="FNQ18" s="198"/>
      <c r="FNR18" s="198"/>
      <c r="FNS18" s="198"/>
      <c r="FNT18" s="198"/>
      <c r="FNU18" s="198"/>
      <c r="FNV18" s="198"/>
      <c r="FNW18" s="198"/>
      <c r="FNX18" s="198"/>
      <c r="FNY18" s="198"/>
      <c r="FNZ18" s="198"/>
      <c r="FOA18" s="198"/>
      <c r="FOB18" s="198"/>
      <c r="FOC18" s="198"/>
      <c r="FOD18" s="198"/>
      <c r="FOE18" s="198"/>
      <c r="FOF18" s="198"/>
      <c r="FOG18" s="198"/>
      <c r="FOH18" s="198"/>
      <c r="FOI18" s="198"/>
      <c r="FOJ18" s="198"/>
      <c r="FOK18" s="198"/>
      <c r="FOL18" s="198"/>
      <c r="FOM18" s="198"/>
      <c r="FON18" s="198"/>
      <c r="FOO18" s="198"/>
      <c r="FOP18" s="198"/>
      <c r="FOQ18" s="198"/>
      <c r="FOR18" s="198"/>
      <c r="FOS18" s="198"/>
      <c r="FOT18" s="198"/>
      <c r="FOU18" s="198"/>
      <c r="FOV18" s="198"/>
      <c r="FOW18" s="198"/>
      <c r="FOX18" s="198"/>
      <c r="FOY18" s="198"/>
      <c r="FOZ18" s="198"/>
      <c r="FPA18" s="198"/>
      <c r="FPB18" s="198"/>
      <c r="FPC18" s="198"/>
      <c r="FPD18" s="198"/>
      <c r="FPE18" s="198"/>
      <c r="FPF18" s="198"/>
      <c r="FPG18" s="198"/>
      <c r="FPH18" s="198"/>
      <c r="FPI18" s="198"/>
      <c r="FPJ18" s="198"/>
      <c r="FPK18" s="198"/>
      <c r="FPL18" s="198"/>
      <c r="FPM18" s="198"/>
      <c r="FPN18" s="198"/>
      <c r="FPO18" s="198"/>
      <c r="FPP18" s="198"/>
      <c r="FPQ18" s="198"/>
      <c r="FPR18" s="198"/>
      <c r="FPS18" s="198"/>
      <c r="FPT18" s="198"/>
      <c r="FPU18" s="198"/>
      <c r="FPV18" s="198"/>
      <c r="FPW18" s="198"/>
      <c r="FPX18" s="198"/>
      <c r="FPY18" s="198"/>
      <c r="FPZ18" s="198"/>
      <c r="FQA18" s="198"/>
      <c r="FQB18" s="198"/>
      <c r="FQC18" s="198"/>
      <c r="FQD18" s="198"/>
      <c r="FQE18" s="198"/>
      <c r="FQF18" s="198"/>
      <c r="FQG18" s="198"/>
      <c r="FQH18" s="198"/>
      <c r="FQI18" s="198"/>
      <c r="FQJ18" s="198"/>
      <c r="FQK18" s="198"/>
      <c r="FQL18" s="198"/>
      <c r="FQM18" s="198"/>
      <c r="FQN18" s="198"/>
      <c r="FQO18" s="198"/>
      <c r="FQP18" s="198"/>
      <c r="FQQ18" s="198"/>
      <c r="FQR18" s="198"/>
      <c r="FQS18" s="198"/>
      <c r="FQT18" s="198"/>
      <c r="FQU18" s="198"/>
      <c r="FQV18" s="198"/>
      <c r="FQW18" s="198"/>
      <c r="FQX18" s="198"/>
      <c r="FQY18" s="198"/>
      <c r="FQZ18" s="198"/>
      <c r="FRA18" s="198"/>
      <c r="FRB18" s="198"/>
      <c r="FRC18" s="198"/>
      <c r="FRD18" s="198"/>
      <c r="FRE18" s="198"/>
      <c r="FRF18" s="198"/>
      <c r="FRG18" s="198"/>
      <c r="FRH18" s="198"/>
      <c r="FRI18" s="198"/>
      <c r="FRJ18" s="198"/>
      <c r="FRK18" s="198"/>
      <c r="FRL18" s="198"/>
      <c r="FRM18" s="198"/>
      <c r="FRN18" s="198"/>
      <c r="FRO18" s="198"/>
      <c r="FRP18" s="198"/>
      <c r="FRQ18" s="198"/>
      <c r="FRR18" s="198"/>
      <c r="FRS18" s="198"/>
      <c r="FRT18" s="198"/>
      <c r="FRU18" s="198"/>
      <c r="FRV18" s="198"/>
      <c r="FRW18" s="198"/>
      <c r="FRX18" s="198"/>
      <c r="FRY18" s="198"/>
      <c r="FRZ18" s="198"/>
      <c r="FSA18" s="198"/>
      <c r="FSB18" s="198"/>
      <c r="FSC18" s="198"/>
      <c r="FSD18" s="198"/>
      <c r="FSE18" s="198"/>
      <c r="FSF18" s="198"/>
      <c r="FSG18" s="198"/>
      <c r="FSH18" s="198"/>
      <c r="FSI18" s="198"/>
      <c r="FSJ18" s="198"/>
      <c r="FSK18" s="198"/>
      <c r="FSL18" s="198"/>
      <c r="FSM18" s="198"/>
      <c r="FSN18" s="198"/>
      <c r="FSO18" s="198"/>
      <c r="FSP18" s="198"/>
      <c r="FSQ18" s="198"/>
      <c r="FSR18" s="198"/>
      <c r="FSS18" s="198"/>
      <c r="FST18" s="198"/>
      <c r="FSU18" s="198"/>
      <c r="FSV18" s="198"/>
      <c r="FSW18" s="198"/>
      <c r="FSX18" s="198"/>
      <c r="FSY18" s="198"/>
      <c r="FSZ18" s="198"/>
      <c r="FTA18" s="198"/>
      <c r="FTB18" s="198"/>
      <c r="FTC18" s="198"/>
      <c r="FTD18" s="198"/>
      <c r="FTE18" s="198"/>
      <c r="FTF18" s="198"/>
      <c r="FTG18" s="198"/>
      <c r="FTH18" s="198"/>
      <c r="FTI18" s="198"/>
      <c r="FTJ18" s="198"/>
      <c r="FTK18" s="198"/>
      <c r="FTL18" s="198"/>
      <c r="FTM18" s="198"/>
      <c r="FTN18" s="198"/>
      <c r="FTO18" s="198"/>
      <c r="FTP18" s="198"/>
      <c r="FTQ18" s="198"/>
      <c r="FTR18" s="198"/>
      <c r="FTS18" s="198"/>
      <c r="FTT18" s="198"/>
      <c r="FTU18" s="198"/>
      <c r="FTV18" s="198"/>
      <c r="FTW18" s="198"/>
      <c r="FTX18" s="198"/>
      <c r="FTY18" s="198"/>
      <c r="FTZ18" s="198"/>
      <c r="FUA18" s="198"/>
      <c r="FUB18" s="198"/>
      <c r="FUC18" s="198"/>
      <c r="FUD18" s="198"/>
      <c r="FUE18" s="198"/>
      <c r="FUF18" s="198"/>
      <c r="FUG18" s="198"/>
      <c r="FUH18" s="198"/>
      <c r="FUI18" s="198"/>
      <c r="FUJ18" s="198"/>
      <c r="FUK18" s="198"/>
      <c r="FUL18" s="198"/>
      <c r="FUM18" s="198"/>
      <c r="FUN18" s="198"/>
      <c r="FUO18" s="198"/>
      <c r="FUP18" s="198"/>
      <c r="FUQ18" s="198"/>
      <c r="FUR18" s="198"/>
      <c r="FUS18" s="198"/>
      <c r="FUT18" s="198"/>
      <c r="FUU18" s="198"/>
      <c r="FUV18" s="198"/>
      <c r="FUW18" s="198"/>
      <c r="FUX18" s="198"/>
      <c r="FUY18" s="198"/>
      <c r="FUZ18" s="198"/>
      <c r="FVA18" s="198"/>
      <c r="FVB18" s="198"/>
      <c r="FVC18" s="198"/>
      <c r="FVD18" s="198"/>
      <c r="FVE18" s="198"/>
      <c r="FVF18" s="198"/>
      <c r="FVG18" s="198"/>
      <c r="FVH18" s="198"/>
      <c r="FVI18" s="198"/>
      <c r="FVJ18" s="198"/>
      <c r="FVK18" s="198"/>
      <c r="FVL18" s="198"/>
      <c r="FVM18" s="198"/>
      <c r="FVN18" s="198"/>
      <c r="FVO18" s="198"/>
      <c r="FVP18" s="198"/>
      <c r="FVQ18" s="198"/>
      <c r="FVR18" s="198"/>
      <c r="FVS18" s="198"/>
      <c r="FVT18" s="198"/>
      <c r="FVU18" s="198"/>
      <c r="FVV18" s="198"/>
      <c r="FVW18" s="198"/>
      <c r="FVX18" s="198"/>
      <c r="FVY18" s="198"/>
      <c r="FVZ18" s="198"/>
      <c r="FWA18" s="198"/>
      <c r="FWB18" s="198"/>
      <c r="FWC18" s="198"/>
      <c r="FWD18" s="198"/>
      <c r="FWE18" s="198"/>
      <c r="FWF18" s="198"/>
      <c r="FWG18" s="198"/>
      <c r="FWH18" s="198"/>
      <c r="FWI18" s="198"/>
      <c r="FWJ18" s="198"/>
      <c r="FWK18" s="198"/>
      <c r="FWL18" s="198"/>
      <c r="FWM18" s="198"/>
      <c r="FWN18" s="198"/>
      <c r="FWO18" s="198"/>
      <c r="FWP18" s="198"/>
      <c r="FWQ18" s="198"/>
      <c r="FWR18" s="198"/>
      <c r="FWS18" s="198"/>
      <c r="FWT18" s="198"/>
      <c r="FWU18" s="198"/>
      <c r="FWV18" s="198"/>
      <c r="FWW18" s="198"/>
      <c r="FWX18" s="198"/>
      <c r="FWY18" s="198"/>
      <c r="FWZ18" s="198"/>
      <c r="FXA18" s="198"/>
      <c r="FXB18" s="198"/>
      <c r="FXC18" s="198"/>
      <c r="FXD18" s="198"/>
      <c r="FXE18" s="198"/>
      <c r="FXF18" s="198"/>
      <c r="FXG18" s="198"/>
      <c r="FXH18" s="198"/>
      <c r="FXI18" s="198"/>
      <c r="FXJ18" s="198"/>
      <c r="FXK18" s="198"/>
      <c r="FXL18" s="198"/>
      <c r="FXM18" s="198"/>
      <c r="FXN18" s="198"/>
      <c r="FXO18" s="198"/>
      <c r="FXP18" s="198"/>
      <c r="FXQ18" s="198"/>
      <c r="FXR18" s="198"/>
      <c r="FXS18" s="198"/>
      <c r="FXT18" s="198"/>
      <c r="FXU18" s="198"/>
      <c r="FXV18" s="198"/>
      <c r="FXW18" s="198"/>
      <c r="FXX18" s="198"/>
      <c r="FXY18" s="198"/>
      <c r="FXZ18" s="198"/>
      <c r="FYA18" s="198"/>
      <c r="FYB18" s="198"/>
      <c r="FYC18" s="198"/>
      <c r="FYD18" s="198"/>
      <c r="FYE18" s="198"/>
      <c r="FYF18" s="198"/>
      <c r="FYG18" s="198"/>
      <c r="FYH18" s="198"/>
      <c r="FYI18" s="198"/>
      <c r="FYJ18" s="198"/>
      <c r="FYK18" s="198"/>
      <c r="FYL18" s="198"/>
      <c r="FYM18" s="198"/>
      <c r="FYN18" s="198"/>
      <c r="FYO18" s="198"/>
      <c r="FYP18" s="198"/>
      <c r="FYQ18" s="198"/>
      <c r="FYR18" s="198"/>
      <c r="FYS18" s="198"/>
      <c r="FYT18" s="198"/>
      <c r="FYU18" s="198"/>
      <c r="FYV18" s="198"/>
      <c r="FYW18" s="198"/>
      <c r="FYX18" s="198"/>
      <c r="FYY18" s="198"/>
      <c r="FYZ18" s="198"/>
      <c r="FZA18" s="198"/>
      <c r="FZB18" s="198"/>
      <c r="FZC18" s="198"/>
      <c r="FZD18" s="198"/>
      <c r="FZE18" s="198"/>
      <c r="FZF18" s="198"/>
      <c r="FZG18" s="198"/>
      <c r="FZH18" s="198"/>
      <c r="FZI18" s="198"/>
      <c r="FZJ18" s="198"/>
      <c r="FZK18" s="198"/>
      <c r="FZL18" s="198"/>
      <c r="FZM18" s="198"/>
      <c r="FZN18" s="198"/>
      <c r="FZO18" s="198"/>
      <c r="FZP18" s="198"/>
      <c r="FZQ18" s="198"/>
      <c r="FZR18" s="198"/>
      <c r="FZS18" s="198"/>
      <c r="FZT18" s="198"/>
      <c r="FZU18" s="198"/>
      <c r="FZV18" s="198"/>
      <c r="FZW18" s="198"/>
      <c r="FZX18" s="198"/>
      <c r="FZY18" s="198"/>
      <c r="FZZ18" s="198"/>
      <c r="GAA18" s="198"/>
      <c r="GAB18" s="198"/>
      <c r="GAC18" s="198"/>
      <c r="GAD18" s="198"/>
      <c r="GAE18" s="198"/>
      <c r="GAF18" s="198"/>
      <c r="GAG18" s="198"/>
      <c r="GAH18" s="198"/>
      <c r="GAI18" s="198"/>
      <c r="GAJ18" s="198"/>
      <c r="GAK18" s="198"/>
      <c r="GAL18" s="198"/>
      <c r="GAM18" s="198"/>
      <c r="GAN18" s="198"/>
      <c r="GAO18" s="198"/>
      <c r="GAP18" s="198"/>
      <c r="GAQ18" s="198"/>
      <c r="GAR18" s="198"/>
      <c r="GAS18" s="198"/>
      <c r="GAT18" s="198"/>
      <c r="GAU18" s="198"/>
      <c r="GAV18" s="198"/>
      <c r="GAW18" s="198"/>
      <c r="GAX18" s="198"/>
      <c r="GAY18" s="198"/>
      <c r="GAZ18" s="198"/>
      <c r="GBA18" s="198"/>
      <c r="GBB18" s="198"/>
      <c r="GBC18" s="198"/>
      <c r="GBD18" s="198"/>
      <c r="GBE18" s="198"/>
      <c r="GBF18" s="198"/>
      <c r="GBG18" s="198"/>
      <c r="GBH18" s="198"/>
      <c r="GBI18" s="198"/>
      <c r="GBJ18" s="198"/>
      <c r="GBK18" s="198"/>
      <c r="GBL18" s="198"/>
      <c r="GBM18" s="198"/>
      <c r="GBN18" s="198"/>
      <c r="GBO18" s="198"/>
      <c r="GBP18" s="198"/>
      <c r="GBQ18" s="198"/>
      <c r="GBR18" s="198"/>
      <c r="GBS18" s="198"/>
      <c r="GBT18" s="198"/>
      <c r="GBU18" s="198"/>
      <c r="GBV18" s="198"/>
      <c r="GBW18" s="198"/>
      <c r="GBX18" s="198"/>
      <c r="GBY18" s="198"/>
      <c r="GBZ18" s="198"/>
      <c r="GCA18" s="198"/>
      <c r="GCB18" s="198"/>
      <c r="GCC18" s="198"/>
      <c r="GCD18" s="198"/>
      <c r="GCE18" s="198"/>
      <c r="GCF18" s="198"/>
      <c r="GCG18" s="198"/>
      <c r="GCH18" s="198"/>
      <c r="GCI18" s="198"/>
      <c r="GCJ18" s="198"/>
      <c r="GCK18" s="198"/>
      <c r="GCL18" s="198"/>
      <c r="GCM18" s="198"/>
      <c r="GCN18" s="198"/>
      <c r="GCO18" s="198"/>
      <c r="GCP18" s="198"/>
      <c r="GCQ18" s="198"/>
      <c r="GCR18" s="198"/>
      <c r="GCS18" s="198"/>
      <c r="GCT18" s="198"/>
      <c r="GCU18" s="198"/>
      <c r="GCV18" s="198"/>
      <c r="GCW18" s="198"/>
      <c r="GCX18" s="198"/>
      <c r="GCY18" s="198"/>
      <c r="GCZ18" s="198"/>
      <c r="GDA18" s="198"/>
      <c r="GDB18" s="198"/>
      <c r="GDC18" s="198"/>
      <c r="GDD18" s="198"/>
      <c r="GDE18" s="198"/>
      <c r="GDF18" s="198"/>
      <c r="GDG18" s="198"/>
      <c r="GDH18" s="198"/>
      <c r="GDI18" s="198"/>
      <c r="GDJ18" s="198"/>
      <c r="GDK18" s="198"/>
      <c r="GDL18" s="198"/>
      <c r="GDM18" s="198"/>
      <c r="GDN18" s="198"/>
      <c r="GDO18" s="198"/>
      <c r="GDP18" s="198"/>
      <c r="GDQ18" s="198"/>
      <c r="GDR18" s="198"/>
      <c r="GDS18" s="198"/>
      <c r="GDT18" s="198"/>
      <c r="GDU18" s="198"/>
      <c r="GDV18" s="198"/>
      <c r="GDW18" s="198"/>
      <c r="GDX18" s="198"/>
      <c r="GDY18" s="198"/>
      <c r="GDZ18" s="198"/>
      <c r="GEA18" s="198"/>
      <c r="GEB18" s="198"/>
      <c r="GEC18" s="198"/>
      <c r="GED18" s="198"/>
      <c r="GEE18" s="198"/>
      <c r="GEF18" s="198"/>
      <c r="GEG18" s="198"/>
      <c r="GEH18" s="198"/>
      <c r="GEI18" s="198"/>
      <c r="GEJ18" s="198"/>
      <c r="GEK18" s="198"/>
      <c r="GEL18" s="198"/>
      <c r="GEM18" s="198"/>
      <c r="GEN18" s="198"/>
      <c r="GEO18" s="198"/>
      <c r="GEP18" s="198"/>
      <c r="GEQ18" s="198"/>
      <c r="GER18" s="198"/>
      <c r="GES18" s="198"/>
      <c r="GET18" s="198"/>
      <c r="GEU18" s="198"/>
      <c r="GEV18" s="198"/>
      <c r="GEW18" s="198"/>
      <c r="GEX18" s="198"/>
      <c r="GEY18" s="198"/>
      <c r="GEZ18" s="198"/>
      <c r="GFA18" s="198"/>
      <c r="GFB18" s="198"/>
      <c r="GFC18" s="198"/>
      <c r="GFD18" s="198"/>
      <c r="GFE18" s="198"/>
      <c r="GFF18" s="198"/>
      <c r="GFG18" s="198"/>
      <c r="GFH18" s="198"/>
      <c r="GFI18" s="198"/>
      <c r="GFJ18" s="198"/>
      <c r="GFK18" s="198"/>
      <c r="GFL18" s="198"/>
      <c r="GFM18" s="198"/>
      <c r="GFN18" s="198"/>
      <c r="GFO18" s="198"/>
      <c r="GFP18" s="198"/>
      <c r="GFQ18" s="198"/>
      <c r="GFR18" s="198"/>
      <c r="GFS18" s="198"/>
      <c r="GFT18" s="198"/>
      <c r="GFU18" s="198"/>
      <c r="GFV18" s="198"/>
      <c r="GFW18" s="198"/>
      <c r="GFX18" s="198"/>
      <c r="GFY18" s="198"/>
      <c r="GFZ18" s="198"/>
      <c r="GGA18" s="198"/>
      <c r="GGB18" s="198"/>
      <c r="GGC18" s="198"/>
      <c r="GGD18" s="198"/>
      <c r="GGE18" s="198"/>
      <c r="GGF18" s="198"/>
      <c r="GGG18" s="198"/>
      <c r="GGH18" s="198"/>
      <c r="GGI18" s="198"/>
      <c r="GGJ18" s="198"/>
      <c r="GGK18" s="198"/>
      <c r="GGL18" s="198"/>
      <c r="GGM18" s="198"/>
      <c r="GGN18" s="198"/>
      <c r="GGO18" s="198"/>
      <c r="GGP18" s="198"/>
      <c r="GGQ18" s="198"/>
      <c r="GGR18" s="198"/>
      <c r="GGS18" s="198"/>
      <c r="GGT18" s="198"/>
      <c r="GGU18" s="198"/>
      <c r="GGV18" s="198"/>
      <c r="GGW18" s="198"/>
      <c r="GGX18" s="198"/>
      <c r="GGY18" s="198"/>
      <c r="GGZ18" s="198"/>
      <c r="GHA18" s="198"/>
      <c r="GHB18" s="198"/>
      <c r="GHC18" s="198"/>
      <c r="GHD18" s="198"/>
      <c r="GHE18" s="198"/>
      <c r="GHF18" s="198"/>
      <c r="GHG18" s="198"/>
      <c r="GHH18" s="198"/>
      <c r="GHI18" s="198"/>
      <c r="GHJ18" s="198"/>
      <c r="GHK18" s="198"/>
      <c r="GHL18" s="198"/>
      <c r="GHM18" s="198"/>
      <c r="GHN18" s="198"/>
      <c r="GHO18" s="198"/>
      <c r="GHP18" s="198"/>
      <c r="GHQ18" s="198"/>
      <c r="GHR18" s="198"/>
      <c r="GHS18" s="198"/>
      <c r="GHT18" s="198"/>
      <c r="GHU18" s="198"/>
      <c r="GHV18" s="198"/>
      <c r="GHW18" s="198"/>
      <c r="GHX18" s="198"/>
      <c r="GHY18" s="198"/>
      <c r="GHZ18" s="198"/>
      <c r="GIA18" s="198"/>
      <c r="GIB18" s="198"/>
      <c r="GIC18" s="198"/>
      <c r="GID18" s="198"/>
      <c r="GIE18" s="198"/>
      <c r="GIF18" s="198"/>
      <c r="GIG18" s="198"/>
      <c r="GIH18" s="198"/>
      <c r="GII18" s="198"/>
      <c r="GIJ18" s="198"/>
      <c r="GIK18" s="198"/>
      <c r="GIL18" s="198"/>
      <c r="GIM18" s="198"/>
      <c r="GIN18" s="198"/>
      <c r="GIO18" s="198"/>
      <c r="GIP18" s="198"/>
      <c r="GIQ18" s="198"/>
      <c r="GIR18" s="198"/>
      <c r="GIS18" s="198"/>
      <c r="GIT18" s="198"/>
      <c r="GIU18" s="198"/>
      <c r="GIV18" s="198"/>
      <c r="GIW18" s="198"/>
      <c r="GIX18" s="198"/>
      <c r="GIY18" s="198"/>
      <c r="GIZ18" s="198"/>
      <c r="GJA18" s="198"/>
      <c r="GJB18" s="198"/>
      <c r="GJC18" s="198"/>
      <c r="GJD18" s="198"/>
      <c r="GJE18" s="198"/>
      <c r="GJF18" s="198"/>
      <c r="GJG18" s="198"/>
      <c r="GJH18" s="198"/>
      <c r="GJI18" s="198"/>
      <c r="GJJ18" s="198"/>
      <c r="GJK18" s="198"/>
      <c r="GJL18" s="198"/>
      <c r="GJM18" s="198"/>
      <c r="GJN18" s="198"/>
      <c r="GJO18" s="198"/>
      <c r="GJP18" s="198"/>
      <c r="GJQ18" s="198"/>
      <c r="GJR18" s="198"/>
      <c r="GJS18" s="198"/>
      <c r="GJT18" s="198"/>
      <c r="GJU18" s="198"/>
      <c r="GJV18" s="198"/>
      <c r="GJW18" s="198"/>
      <c r="GJX18" s="198"/>
      <c r="GJY18" s="198"/>
      <c r="GJZ18" s="198"/>
      <c r="GKA18" s="198"/>
      <c r="GKB18" s="198"/>
      <c r="GKC18" s="198"/>
      <c r="GKD18" s="198"/>
      <c r="GKE18" s="198"/>
      <c r="GKF18" s="198"/>
      <c r="GKG18" s="198"/>
      <c r="GKH18" s="198"/>
      <c r="GKI18" s="198"/>
      <c r="GKJ18" s="198"/>
      <c r="GKK18" s="198"/>
      <c r="GKL18" s="198"/>
      <c r="GKM18" s="198"/>
      <c r="GKN18" s="198"/>
      <c r="GKO18" s="198"/>
      <c r="GKP18" s="198"/>
      <c r="GKQ18" s="198"/>
      <c r="GKR18" s="198"/>
      <c r="GKS18" s="198"/>
      <c r="GKT18" s="198"/>
      <c r="GKU18" s="198"/>
      <c r="GKV18" s="198"/>
      <c r="GKW18" s="198"/>
      <c r="GKX18" s="198"/>
      <c r="GKY18" s="198"/>
      <c r="GKZ18" s="198"/>
      <c r="GLA18" s="198"/>
      <c r="GLB18" s="198"/>
      <c r="GLC18" s="198"/>
      <c r="GLD18" s="198"/>
      <c r="GLE18" s="198"/>
      <c r="GLF18" s="198"/>
      <c r="GLG18" s="198"/>
      <c r="GLH18" s="198"/>
      <c r="GLI18" s="198"/>
      <c r="GLJ18" s="198"/>
      <c r="GLK18" s="198"/>
      <c r="GLL18" s="198"/>
      <c r="GLM18" s="198"/>
      <c r="GLN18" s="198"/>
      <c r="GLO18" s="198"/>
      <c r="GLP18" s="198"/>
      <c r="GLQ18" s="198"/>
      <c r="GLR18" s="198"/>
      <c r="GLS18" s="198"/>
      <c r="GLT18" s="198"/>
      <c r="GLU18" s="198"/>
      <c r="GLV18" s="198"/>
      <c r="GLW18" s="198"/>
      <c r="GLX18" s="198"/>
      <c r="GLY18" s="198"/>
      <c r="GLZ18" s="198"/>
      <c r="GMA18" s="198"/>
      <c r="GMB18" s="198"/>
      <c r="GMC18" s="198"/>
      <c r="GMD18" s="198"/>
      <c r="GME18" s="198"/>
      <c r="GMF18" s="198"/>
      <c r="GMG18" s="198"/>
      <c r="GMH18" s="198"/>
      <c r="GMI18" s="198"/>
      <c r="GMJ18" s="198"/>
      <c r="GMK18" s="198"/>
      <c r="GML18" s="198"/>
      <c r="GMM18" s="198"/>
      <c r="GMN18" s="198"/>
      <c r="GMO18" s="198"/>
      <c r="GMP18" s="198"/>
      <c r="GMQ18" s="198"/>
      <c r="GMR18" s="198"/>
      <c r="GMS18" s="198"/>
      <c r="GMT18" s="198"/>
      <c r="GMU18" s="198"/>
      <c r="GMV18" s="198"/>
      <c r="GMW18" s="198"/>
      <c r="GMX18" s="198"/>
      <c r="GMY18" s="198"/>
      <c r="GMZ18" s="198"/>
      <c r="GNA18" s="198"/>
      <c r="GNB18" s="198"/>
      <c r="GNC18" s="198"/>
      <c r="GND18" s="198"/>
      <c r="GNE18" s="198"/>
      <c r="GNF18" s="198"/>
      <c r="GNG18" s="198"/>
      <c r="GNH18" s="198"/>
      <c r="GNI18" s="198"/>
      <c r="GNJ18" s="198"/>
      <c r="GNK18" s="198"/>
      <c r="GNL18" s="198"/>
      <c r="GNM18" s="198"/>
      <c r="GNN18" s="198"/>
      <c r="GNO18" s="198"/>
      <c r="GNP18" s="198"/>
      <c r="GNQ18" s="198"/>
      <c r="GNR18" s="198"/>
      <c r="GNS18" s="198"/>
      <c r="GNT18" s="198"/>
      <c r="GNU18" s="198"/>
      <c r="GNV18" s="198"/>
      <c r="GNW18" s="198"/>
      <c r="GNX18" s="198"/>
      <c r="GNY18" s="198"/>
      <c r="GNZ18" s="198"/>
      <c r="GOA18" s="198"/>
      <c r="GOB18" s="198"/>
      <c r="GOC18" s="198"/>
      <c r="GOD18" s="198"/>
      <c r="GOE18" s="198"/>
      <c r="GOF18" s="198"/>
      <c r="GOG18" s="198"/>
      <c r="GOH18" s="198"/>
      <c r="GOI18" s="198"/>
      <c r="GOJ18" s="198"/>
      <c r="GOK18" s="198"/>
      <c r="GOL18" s="198"/>
      <c r="GOM18" s="198"/>
      <c r="GON18" s="198"/>
      <c r="GOO18" s="198"/>
      <c r="GOP18" s="198"/>
      <c r="GOQ18" s="198"/>
      <c r="GOR18" s="198"/>
      <c r="GOS18" s="198"/>
      <c r="GOT18" s="198"/>
      <c r="GOU18" s="198"/>
      <c r="GOV18" s="198"/>
      <c r="GOW18" s="198"/>
      <c r="GOX18" s="198"/>
      <c r="GOY18" s="198"/>
      <c r="GOZ18" s="198"/>
      <c r="GPA18" s="198"/>
      <c r="GPB18" s="198"/>
      <c r="GPC18" s="198"/>
      <c r="GPD18" s="198"/>
      <c r="GPE18" s="198"/>
      <c r="GPF18" s="198"/>
      <c r="GPG18" s="198"/>
      <c r="GPH18" s="198"/>
      <c r="GPI18" s="198"/>
      <c r="GPJ18" s="198"/>
      <c r="GPK18" s="198"/>
      <c r="GPL18" s="198"/>
      <c r="GPM18" s="198"/>
      <c r="GPN18" s="198"/>
      <c r="GPO18" s="198"/>
      <c r="GPP18" s="198"/>
      <c r="GPQ18" s="198"/>
      <c r="GPR18" s="198"/>
      <c r="GPS18" s="198"/>
      <c r="GPT18" s="198"/>
      <c r="GPU18" s="198"/>
      <c r="GPV18" s="198"/>
      <c r="GPW18" s="198"/>
      <c r="GPX18" s="198"/>
      <c r="GPY18" s="198"/>
      <c r="GPZ18" s="198"/>
      <c r="GQA18" s="198"/>
      <c r="GQB18" s="198"/>
      <c r="GQC18" s="198"/>
      <c r="GQD18" s="198"/>
      <c r="GQE18" s="198"/>
      <c r="GQF18" s="198"/>
      <c r="GQG18" s="198"/>
      <c r="GQH18" s="198"/>
      <c r="GQI18" s="198"/>
      <c r="GQJ18" s="198"/>
      <c r="GQK18" s="198"/>
      <c r="GQL18" s="198"/>
      <c r="GQM18" s="198"/>
      <c r="GQN18" s="198"/>
      <c r="GQO18" s="198"/>
      <c r="GQP18" s="198"/>
      <c r="GQQ18" s="198"/>
      <c r="GQR18" s="198"/>
      <c r="GQS18" s="198"/>
      <c r="GQT18" s="198"/>
      <c r="GQU18" s="198"/>
      <c r="GQV18" s="198"/>
      <c r="GQW18" s="198"/>
      <c r="GQX18" s="198"/>
      <c r="GQY18" s="198"/>
      <c r="GQZ18" s="198"/>
      <c r="GRA18" s="198"/>
      <c r="GRB18" s="198"/>
      <c r="GRC18" s="198"/>
      <c r="GRD18" s="198"/>
      <c r="GRE18" s="198"/>
      <c r="GRF18" s="198"/>
      <c r="GRG18" s="198"/>
      <c r="GRH18" s="198"/>
      <c r="GRI18" s="198"/>
      <c r="GRJ18" s="198"/>
      <c r="GRK18" s="198"/>
      <c r="GRL18" s="198"/>
      <c r="GRM18" s="198"/>
      <c r="GRN18" s="198"/>
      <c r="GRO18" s="198"/>
      <c r="GRP18" s="198"/>
      <c r="GRQ18" s="198"/>
      <c r="GRR18" s="198"/>
      <c r="GRS18" s="198"/>
      <c r="GRT18" s="198"/>
      <c r="GRU18" s="198"/>
      <c r="GRV18" s="198"/>
      <c r="GRW18" s="198"/>
      <c r="GRX18" s="198"/>
      <c r="GRY18" s="198"/>
      <c r="GRZ18" s="198"/>
      <c r="GSA18" s="198"/>
      <c r="GSB18" s="198"/>
      <c r="GSC18" s="198"/>
      <c r="GSD18" s="198"/>
      <c r="GSE18" s="198"/>
      <c r="GSF18" s="198"/>
      <c r="GSG18" s="198"/>
      <c r="GSH18" s="198"/>
      <c r="GSI18" s="198"/>
      <c r="GSJ18" s="198"/>
      <c r="GSK18" s="198"/>
      <c r="GSL18" s="198"/>
      <c r="GSM18" s="198"/>
      <c r="GSN18" s="198"/>
      <c r="GSO18" s="198"/>
      <c r="GSP18" s="198"/>
      <c r="GSQ18" s="198"/>
      <c r="GSR18" s="198"/>
      <c r="GSS18" s="198"/>
      <c r="GST18" s="198"/>
      <c r="GSU18" s="198"/>
      <c r="GSV18" s="198"/>
      <c r="GSW18" s="198"/>
      <c r="GSX18" s="198"/>
      <c r="GSY18" s="198"/>
      <c r="GSZ18" s="198"/>
      <c r="GTA18" s="198"/>
      <c r="GTB18" s="198"/>
      <c r="GTC18" s="198"/>
      <c r="GTD18" s="198"/>
      <c r="GTE18" s="198"/>
      <c r="GTF18" s="198"/>
      <c r="GTG18" s="198"/>
      <c r="GTH18" s="198"/>
      <c r="GTI18" s="198"/>
      <c r="GTJ18" s="198"/>
      <c r="GTK18" s="198"/>
      <c r="GTL18" s="198"/>
      <c r="GTM18" s="198"/>
      <c r="GTN18" s="198"/>
      <c r="GTO18" s="198"/>
      <c r="GTP18" s="198"/>
      <c r="GTQ18" s="198"/>
      <c r="GTR18" s="198"/>
      <c r="GTS18" s="198"/>
      <c r="GTT18" s="198"/>
      <c r="GTU18" s="198"/>
      <c r="GTV18" s="198"/>
      <c r="GTW18" s="198"/>
      <c r="GTX18" s="198"/>
      <c r="GTY18" s="198"/>
      <c r="GTZ18" s="198"/>
      <c r="GUA18" s="198"/>
      <c r="GUB18" s="198"/>
      <c r="GUC18" s="198"/>
      <c r="GUD18" s="198"/>
      <c r="GUE18" s="198"/>
      <c r="GUF18" s="198"/>
      <c r="GUG18" s="198"/>
      <c r="GUH18" s="198"/>
      <c r="GUI18" s="198"/>
      <c r="GUJ18" s="198"/>
      <c r="GUK18" s="198"/>
      <c r="GUL18" s="198"/>
      <c r="GUM18" s="198"/>
      <c r="GUN18" s="198"/>
      <c r="GUO18" s="198"/>
      <c r="GUP18" s="198"/>
      <c r="GUQ18" s="198"/>
      <c r="GUR18" s="198"/>
      <c r="GUS18" s="198"/>
      <c r="GUT18" s="198"/>
      <c r="GUU18" s="198"/>
      <c r="GUV18" s="198"/>
      <c r="GUW18" s="198"/>
      <c r="GUX18" s="198"/>
      <c r="GUY18" s="198"/>
      <c r="GUZ18" s="198"/>
      <c r="GVA18" s="198"/>
      <c r="GVB18" s="198"/>
      <c r="GVC18" s="198"/>
      <c r="GVD18" s="198"/>
      <c r="GVE18" s="198"/>
      <c r="GVF18" s="198"/>
      <c r="GVG18" s="198"/>
      <c r="GVH18" s="198"/>
      <c r="GVI18" s="198"/>
      <c r="GVJ18" s="198"/>
      <c r="GVK18" s="198"/>
      <c r="GVL18" s="198"/>
      <c r="GVM18" s="198"/>
      <c r="GVN18" s="198"/>
      <c r="GVO18" s="198"/>
      <c r="GVP18" s="198"/>
      <c r="GVQ18" s="198"/>
      <c r="GVR18" s="198"/>
      <c r="GVS18" s="198"/>
      <c r="GVT18" s="198"/>
      <c r="GVU18" s="198"/>
      <c r="GVV18" s="198"/>
      <c r="GVW18" s="198"/>
      <c r="GVX18" s="198"/>
      <c r="GVY18" s="198"/>
      <c r="GVZ18" s="198"/>
      <c r="GWA18" s="198"/>
      <c r="GWB18" s="198"/>
      <c r="GWC18" s="198"/>
      <c r="GWD18" s="198"/>
      <c r="GWE18" s="198"/>
      <c r="GWF18" s="198"/>
      <c r="GWG18" s="198"/>
      <c r="GWH18" s="198"/>
      <c r="GWI18" s="198"/>
      <c r="GWJ18" s="198"/>
      <c r="GWK18" s="198"/>
      <c r="GWL18" s="198"/>
      <c r="GWM18" s="198"/>
      <c r="GWN18" s="198"/>
      <c r="GWO18" s="198"/>
      <c r="GWP18" s="198"/>
      <c r="GWQ18" s="198"/>
      <c r="GWR18" s="198"/>
      <c r="GWS18" s="198"/>
      <c r="GWT18" s="198"/>
      <c r="GWU18" s="198"/>
      <c r="GWV18" s="198"/>
      <c r="GWW18" s="198"/>
      <c r="GWX18" s="198"/>
      <c r="GWY18" s="198"/>
      <c r="GWZ18" s="198"/>
      <c r="GXA18" s="198"/>
      <c r="GXB18" s="198"/>
      <c r="GXC18" s="198"/>
      <c r="GXD18" s="198"/>
      <c r="GXE18" s="198"/>
      <c r="GXF18" s="198"/>
      <c r="GXG18" s="198"/>
      <c r="GXH18" s="198"/>
      <c r="GXI18" s="198"/>
      <c r="GXJ18" s="198"/>
      <c r="GXK18" s="198"/>
      <c r="GXL18" s="198"/>
      <c r="GXM18" s="198"/>
      <c r="GXN18" s="198"/>
      <c r="GXO18" s="198"/>
      <c r="GXP18" s="198"/>
      <c r="GXQ18" s="198"/>
      <c r="GXR18" s="198"/>
      <c r="GXS18" s="198"/>
      <c r="GXT18" s="198"/>
      <c r="GXU18" s="198"/>
      <c r="GXV18" s="198"/>
      <c r="GXW18" s="198"/>
      <c r="GXX18" s="198"/>
      <c r="GXY18" s="198"/>
      <c r="GXZ18" s="198"/>
      <c r="GYA18" s="198"/>
      <c r="GYB18" s="198"/>
      <c r="GYC18" s="198"/>
      <c r="GYD18" s="198"/>
      <c r="GYE18" s="198"/>
      <c r="GYF18" s="198"/>
      <c r="GYG18" s="198"/>
      <c r="GYH18" s="198"/>
      <c r="GYI18" s="198"/>
      <c r="GYJ18" s="198"/>
      <c r="GYK18" s="198"/>
      <c r="GYL18" s="198"/>
      <c r="GYM18" s="198"/>
      <c r="GYN18" s="198"/>
      <c r="GYO18" s="198"/>
      <c r="GYP18" s="198"/>
      <c r="GYQ18" s="198"/>
      <c r="GYR18" s="198"/>
      <c r="GYS18" s="198"/>
      <c r="GYT18" s="198"/>
      <c r="GYU18" s="198"/>
      <c r="GYV18" s="198"/>
      <c r="GYW18" s="198"/>
      <c r="GYX18" s="198"/>
      <c r="GYY18" s="198"/>
      <c r="GYZ18" s="198"/>
      <c r="GZA18" s="198"/>
      <c r="GZB18" s="198"/>
      <c r="GZC18" s="198"/>
      <c r="GZD18" s="198"/>
      <c r="GZE18" s="198"/>
      <c r="GZF18" s="198"/>
      <c r="GZG18" s="198"/>
      <c r="GZH18" s="198"/>
      <c r="GZI18" s="198"/>
      <c r="GZJ18" s="198"/>
      <c r="GZK18" s="198"/>
      <c r="GZL18" s="198"/>
      <c r="GZM18" s="198"/>
      <c r="GZN18" s="198"/>
      <c r="GZO18" s="198"/>
      <c r="GZP18" s="198"/>
      <c r="GZQ18" s="198"/>
      <c r="GZR18" s="198"/>
      <c r="GZS18" s="198"/>
      <c r="GZT18" s="198"/>
      <c r="GZU18" s="198"/>
      <c r="GZV18" s="198"/>
      <c r="GZW18" s="198"/>
      <c r="GZX18" s="198"/>
      <c r="GZY18" s="198"/>
      <c r="GZZ18" s="198"/>
      <c r="HAA18" s="198"/>
      <c r="HAB18" s="198"/>
      <c r="HAC18" s="198"/>
      <c r="HAD18" s="198"/>
      <c r="HAE18" s="198"/>
      <c r="HAF18" s="198"/>
      <c r="HAG18" s="198"/>
      <c r="HAH18" s="198"/>
      <c r="HAI18" s="198"/>
      <c r="HAJ18" s="198"/>
      <c r="HAK18" s="198"/>
      <c r="HAL18" s="198"/>
      <c r="HAM18" s="198"/>
      <c r="HAN18" s="198"/>
      <c r="HAO18" s="198"/>
      <c r="HAP18" s="198"/>
      <c r="HAQ18" s="198"/>
      <c r="HAR18" s="198"/>
      <c r="HAS18" s="198"/>
      <c r="HAT18" s="198"/>
      <c r="HAU18" s="198"/>
      <c r="HAV18" s="198"/>
      <c r="HAW18" s="198"/>
      <c r="HAX18" s="198"/>
      <c r="HAY18" s="198"/>
      <c r="HAZ18" s="198"/>
      <c r="HBA18" s="198"/>
      <c r="HBB18" s="198"/>
      <c r="HBC18" s="198"/>
      <c r="HBD18" s="198"/>
      <c r="HBE18" s="198"/>
      <c r="HBF18" s="198"/>
      <c r="HBG18" s="198"/>
      <c r="HBH18" s="198"/>
      <c r="HBI18" s="198"/>
      <c r="HBJ18" s="198"/>
      <c r="HBK18" s="198"/>
      <c r="HBL18" s="198"/>
      <c r="HBM18" s="198"/>
      <c r="HBN18" s="198"/>
      <c r="HBO18" s="198"/>
      <c r="HBP18" s="198"/>
      <c r="HBQ18" s="198"/>
      <c r="HBR18" s="198"/>
      <c r="HBS18" s="198"/>
      <c r="HBT18" s="198"/>
      <c r="HBU18" s="198"/>
      <c r="HBV18" s="198"/>
      <c r="HBW18" s="198"/>
      <c r="HBX18" s="198"/>
      <c r="HBY18" s="198"/>
      <c r="HBZ18" s="198"/>
      <c r="HCA18" s="198"/>
      <c r="HCB18" s="198"/>
      <c r="HCC18" s="198"/>
      <c r="HCD18" s="198"/>
      <c r="HCE18" s="198"/>
      <c r="HCF18" s="198"/>
      <c r="HCG18" s="198"/>
      <c r="HCH18" s="198"/>
      <c r="HCI18" s="198"/>
      <c r="HCJ18" s="198"/>
      <c r="HCK18" s="198"/>
      <c r="HCL18" s="198"/>
      <c r="HCM18" s="198"/>
      <c r="HCN18" s="198"/>
      <c r="HCO18" s="198"/>
      <c r="HCP18" s="198"/>
      <c r="HCQ18" s="198"/>
      <c r="HCR18" s="198"/>
      <c r="HCS18" s="198"/>
      <c r="HCT18" s="198"/>
      <c r="HCU18" s="198"/>
      <c r="HCV18" s="198"/>
      <c r="HCW18" s="198"/>
      <c r="HCX18" s="198"/>
      <c r="HCY18" s="198"/>
      <c r="HCZ18" s="198"/>
      <c r="HDA18" s="198"/>
      <c r="HDB18" s="198"/>
      <c r="HDC18" s="198"/>
      <c r="HDD18" s="198"/>
      <c r="HDE18" s="198"/>
      <c r="HDF18" s="198"/>
      <c r="HDG18" s="198"/>
      <c r="HDH18" s="198"/>
      <c r="HDI18" s="198"/>
      <c r="HDJ18" s="198"/>
      <c r="HDK18" s="198"/>
      <c r="HDL18" s="198"/>
      <c r="HDM18" s="198"/>
      <c r="HDN18" s="198"/>
      <c r="HDO18" s="198"/>
      <c r="HDP18" s="198"/>
      <c r="HDQ18" s="198"/>
      <c r="HDR18" s="198"/>
      <c r="HDS18" s="198"/>
      <c r="HDT18" s="198"/>
      <c r="HDU18" s="198"/>
      <c r="HDV18" s="198"/>
      <c r="HDW18" s="198"/>
      <c r="HDX18" s="198"/>
      <c r="HDY18" s="198"/>
      <c r="HDZ18" s="198"/>
      <c r="HEA18" s="198"/>
      <c r="HEB18" s="198"/>
      <c r="HEC18" s="198"/>
      <c r="HED18" s="198"/>
      <c r="HEE18" s="198"/>
      <c r="HEF18" s="198"/>
      <c r="HEG18" s="198"/>
      <c r="HEH18" s="198"/>
      <c r="HEI18" s="198"/>
      <c r="HEJ18" s="198"/>
      <c r="HEK18" s="198"/>
      <c r="HEL18" s="198"/>
      <c r="HEM18" s="198"/>
      <c r="HEN18" s="198"/>
      <c r="HEO18" s="198"/>
      <c r="HEP18" s="198"/>
      <c r="HEQ18" s="198"/>
      <c r="HER18" s="198"/>
      <c r="HES18" s="198"/>
      <c r="HET18" s="198"/>
      <c r="HEU18" s="198"/>
      <c r="HEV18" s="198"/>
      <c r="HEW18" s="198"/>
      <c r="HEX18" s="198"/>
      <c r="HEY18" s="198"/>
      <c r="HEZ18" s="198"/>
      <c r="HFA18" s="198"/>
      <c r="HFB18" s="198"/>
      <c r="HFC18" s="198"/>
      <c r="HFD18" s="198"/>
      <c r="HFE18" s="198"/>
      <c r="HFF18" s="198"/>
      <c r="HFG18" s="198"/>
      <c r="HFH18" s="198"/>
      <c r="HFI18" s="198"/>
      <c r="HFJ18" s="198"/>
      <c r="HFK18" s="198"/>
      <c r="HFL18" s="198"/>
      <c r="HFM18" s="198"/>
      <c r="HFN18" s="198"/>
      <c r="HFO18" s="198"/>
      <c r="HFP18" s="198"/>
      <c r="HFQ18" s="198"/>
      <c r="HFR18" s="198"/>
      <c r="HFS18" s="198"/>
      <c r="HFT18" s="198"/>
      <c r="HFU18" s="198"/>
      <c r="HFV18" s="198"/>
      <c r="HFW18" s="198"/>
      <c r="HFX18" s="198"/>
      <c r="HFY18" s="198"/>
      <c r="HFZ18" s="198"/>
      <c r="HGA18" s="198"/>
      <c r="HGB18" s="198"/>
      <c r="HGC18" s="198"/>
      <c r="HGD18" s="198"/>
      <c r="HGE18" s="198"/>
      <c r="HGF18" s="198"/>
      <c r="HGG18" s="198"/>
      <c r="HGH18" s="198"/>
      <c r="HGI18" s="198"/>
      <c r="HGJ18" s="198"/>
      <c r="HGK18" s="198"/>
      <c r="HGL18" s="198"/>
      <c r="HGM18" s="198"/>
      <c r="HGN18" s="198"/>
      <c r="HGO18" s="198"/>
      <c r="HGP18" s="198"/>
      <c r="HGQ18" s="198"/>
      <c r="HGR18" s="198"/>
      <c r="HGS18" s="198"/>
      <c r="HGT18" s="198"/>
      <c r="HGU18" s="198"/>
      <c r="HGV18" s="198"/>
      <c r="HGW18" s="198"/>
      <c r="HGX18" s="198"/>
      <c r="HGY18" s="198"/>
      <c r="HGZ18" s="198"/>
      <c r="HHA18" s="198"/>
      <c r="HHB18" s="198"/>
      <c r="HHC18" s="198"/>
      <c r="HHD18" s="198"/>
      <c r="HHE18" s="198"/>
      <c r="HHF18" s="198"/>
      <c r="HHG18" s="198"/>
      <c r="HHH18" s="198"/>
      <c r="HHI18" s="198"/>
      <c r="HHJ18" s="198"/>
      <c r="HHK18" s="198"/>
      <c r="HHL18" s="198"/>
      <c r="HHM18" s="198"/>
      <c r="HHN18" s="198"/>
      <c r="HHO18" s="198"/>
      <c r="HHP18" s="198"/>
      <c r="HHQ18" s="198"/>
      <c r="HHR18" s="198"/>
      <c r="HHS18" s="198"/>
      <c r="HHT18" s="198"/>
      <c r="HHU18" s="198"/>
      <c r="HHV18" s="198"/>
      <c r="HHW18" s="198"/>
      <c r="HHX18" s="198"/>
      <c r="HHY18" s="198"/>
      <c r="HHZ18" s="198"/>
      <c r="HIA18" s="198"/>
      <c r="HIB18" s="198"/>
      <c r="HIC18" s="198"/>
      <c r="HID18" s="198"/>
      <c r="HIE18" s="198"/>
      <c r="HIF18" s="198"/>
      <c r="HIG18" s="198"/>
      <c r="HIH18" s="198"/>
      <c r="HII18" s="198"/>
      <c r="HIJ18" s="198"/>
      <c r="HIK18" s="198"/>
      <c r="HIL18" s="198"/>
      <c r="HIM18" s="198"/>
      <c r="HIN18" s="198"/>
      <c r="HIO18" s="198"/>
      <c r="HIP18" s="198"/>
      <c r="HIQ18" s="198"/>
      <c r="HIR18" s="198"/>
      <c r="HIS18" s="198"/>
      <c r="HIT18" s="198"/>
      <c r="HIU18" s="198"/>
      <c r="HIV18" s="198"/>
      <c r="HIW18" s="198"/>
      <c r="HIX18" s="198"/>
      <c r="HIY18" s="198"/>
      <c r="HIZ18" s="198"/>
      <c r="HJA18" s="198"/>
      <c r="HJB18" s="198"/>
      <c r="HJC18" s="198"/>
      <c r="HJD18" s="198"/>
      <c r="HJE18" s="198"/>
      <c r="HJF18" s="198"/>
      <c r="HJG18" s="198"/>
      <c r="HJH18" s="198"/>
      <c r="HJI18" s="198"/>
      <c r="HJJ18" s="198"/>
      <c r="HJK18" s="198"/>
      <c r="HJL18" s="198"/>
      <c r="HJM18" s="198"/>
      <c r="HJN18" s="198"/>
      <c r="HJO18" s="198"/>
      <c r="HJP18" s="198"/>
      <c r="HJQ18" s="198"/>
      <c r="HJR18" s="198"/>
      <c r="HJS18" s="198"/>
      <c r="HJT18" s="198"/>
      <c r="HJU18" s="198"/>
      <c r="HJV18" s="198"/>
      <c r="HJW18" s="198"/>
      <c r="HJX18" s="198"/>
      <c r="HJY18" s="198"/>
      <c r="HJZ18" s="198"/>
      <c r="HKA18" s="198"/>
      <c r="HKB18" s="198"/>
      <c r="HKC18" s="198"/>
      <c r="HKD18" s="198"/>
      <c r="HKE18" s="198"/>
      <c r="HKF18" s="198"/>
      <c r="HKG18" s="198"/>
      <c r="HKH18" s="198"/>
      <c r="HKI18" s="198"/>
      <c r="HKJ18" s="198"/>
      <c r="HKK18" s="198"/>
      <c r="HKL18" s="198"/>
      <c r="HKM18" s="198"/>
      <c r="HKN18" s="198"/>
      <c r="HKO18" s="198"/>
      <c r="HKP18" s="198"/>
      <c r="HKQ18" s="198"/>
      <c r="HKR18" s="198"/>
      <c r="HKS18" s="198"/>
      <c r="HKT18" s="198"/>
      <c r="HKU18" s="198"/>
      <c r="HKV18" s="198"/>
      <c r="HKW18" s="198"/>
      <c r="HKX18" s="198"/>
      <c r="HKY18" s="198"/>
      <c r="HKZ18" s="198"/>
      <c r="HLA18" s="198"/>
      <c r="HLB18" s="198"/>
      <c r="HLC18" s="198"/>
      <c r="HLD18" s="198"/>
      <c r="HLE18" s="198"/>
      <c r="HLF18" s="198"/>
      <c r="HLG18" s="198"/>
      <c r="HLH18" s="198"/>
      <c r="HLI18" s="198"/>
      <c r="HLJ18" s="198"/>
      <c r="HLK18" s="198"/>
      <c r="HLL18" s="198"/>
      <c r="HLM18" s="198"/>
      <c r="HLN18" s="198"/>
      <c r="HLO18" s="198"/>
      <c r="HLP18" s="198"/>
      <c r="HLQ18" s="198"/>
      <c r="HLR18" s="198"/>
      <c r="HLS18" s="198"/>
      <c r="HLT18" s="198"/>
      <c r="HLU18" s="198"/>
      <c r="HLV18" s="198"/>
      <c r="HLW18" s="198"/>
      <c r="HLX18" s="198"/>
      <c r="HLY18" s="198"/>
      <c r="HLZ18" s="198"/>
      <c r="HMA18" s="198"/>
      <c r="HMB18" s="198"/>
      <c r="HMC18" s="198"/>
      <c r="HMD18" s="198"/>
      <c r="HME18" s="198"/>
      <c r="HMF18" s="198"/>
      <c r="HMG18" s="198"/>
      <c r="HMH18" s="198"/>
      <c r="HMI18" s="198"/>
      <c r="HMJ18" s="198"/>
      <c r="HMK18" s="198"/>
      <c r="HML18" s="198"/>
      <c r="HMM18" s="198"/>
      <c r="HMN18" s="198"/>
      <c r="HMO18" s="198"/>
      <c r="HMP18" s="198"/>
      <c r="HMQ18" s="198"/>
      <c r="HMR18" s="198"/>
      <c r="HMS18" s="198"/>
      <c r="HMT18" s="198"/>
      <c r="HMU18" s="198"/>
      <c r="HMV18" s="198"/>
      <c r="HMW18" s="198"/>
      <c r="HMX18" s="198"/>
      <c r="HMY18" s="198"/>
      <c r="HMZ18" s="198"/>
      <c r="HNA18" s="198"/>
      <c r="HNB18" s="198"/>
      <c r="HNC18" s="198"/>
      <c r="HND18" s="198"/>
      <c r="HNE18" s="198"/>
      <c r="HNF18" s="198"/>
      <c r="HNG18" s="198"/>
      <c r="HNH18" s="198"/>
      <c r="HNI18" s="198"/>
      <c r="HNJ18" s="198"/>
      <c r="HNK18" s="198"/>
      <c r="HNL18" s="198"/>
      <c r="HNM18" s="198"/>
      <c r="HNN18" s="198"/>
      <c r="HNO18" s="198"/>
      <c r="HNP18" s="198"/>
      <c r="HNQ18" s="198"/>
      <c r="HNR18" s="198"/>
      <c r="HNS18" s="198"/>
      <c r="HNT18" s="198"/>
      <c r="HNU18" s="198"/>
      <c r="HNV18" s="198"/>
      <c r="HNW18" s="198"/>
      <c r="HNX18" s="198"/>
      <c r="HNY18" s="198"/>
      <c r="HNZ18" s="198"/>
      <c r="HOA18" s="198"/>
      <c r="HOB18" s="198"/>
      <c r="HOC18" s="198"/>
      <c r="HOD18" s="198"/>
      <c r="HOE18" s="198"/>
      <c r="HOF18" s="198"/>
      <c r="HOG18" s="198"/>
      <c r="HOH18" s="198"/>
      <c r="HOI18" s="198"/>
      <c r="HOJ18" s="198"/>
      <c r="HOK18" s="198"/>
      <c r="HOL18" s="198"/>
      <c r="HOM18" s="198"/>
      <c r="HON18" s="198"/>
      <c r="HOO18" s="198"/>
      <c r="HOP18" s="198"/>
      <c r="HOQ18" s="198"/>
      <c r="HOR18" s="198"/>
      <c r="HOS18" s="198"/>
      <c r="HOT18" s="198"/>
      <c r="HOU18" s="198"/>
      <c r="HOV18" s="198"/>
      <c r="HOW18" s="198"/>
      <c r="HOX18" s="198"/>
      <c r="HOY18" s="198"/>
      <c r="HOZ18" s="198"/>
      <c r="HPA18" s="198"/>
      <c r="HPB18" s="198"/>
      <c r="HPC18" s="198"/>
      <c r="HPD18" s="198"/>
      <c r="HPE18" s="198"/>
      <c r="HPF18" s="198"/>
      <c r="HPG18" s="198"/>
      <c r="HPH18" s="198"/>
      <c r="HPI18" s="198"/>
      <c r="HPJ18" s="198"/>
      <c r="HPK18" s="198"/>
      <c r="HPL18" s="198"/>
      <c r="HPM18" s="198"/>
      <c r="HPN18" s="198"/>
      <c r="HPO18" s="198"/>
      <c r="HPP18" s="198"/>
      <c r="HPQ18" s="198"/>
      <c r="HPR18" s="198"/>
      <c r="HPS18" s="198"/>
      <c r="HPT18" s="198"/>
      <c r="HPU18" s="198"/>
      <c r="HPV18" s="198"/>
      <c r="HPW18" s="198"/>
      <c r="HPX18" s="198"/>
      <c r="HPY18" s="198"/>
      <c r="HPZ18" s="198"/>
      <c r="HQA18" s="198"/>
      <c r="HQB18" s="198"/>
      <c r="HQC18" s="198"/>
      <c r="HQD18" s="198"/>
      <c r="HQE18" s="198"/>
      <c r="HQF18" s="198"/>
      <c r="HQG18" s="198"/>
      <c r="HQH18" s="198"/>
      <c r="HQI18" s="198"/>
      <c r="HQJ18" s="198"/>
      <c r="HQK18" s="198"/>
      <c r="HQL18" s="198"/>
      <c r="HQM18" s="198"/>
      <c r="HQN18" s="198"/>
      <c r="HQO18" s="198"/>
      <c r="HQP18" s="198"/>
      <c r="HQQ18" s="198"/>
      <c r="HQR18" s="198"/>
      <c r="HQS18" s="198"/>
      <c r="HQT18" s="198"/>
      <c r="HQU18" s="198"/>
      <c r="HQV18" s="198"/>
      <c r="HQW18" s="198"/>
      <c r="HQX18" s="198"/>
      <c r="HQY18" s="198"/>
      <c r="HQZ18" s="198"/>
      <c r="HRA18" s="198"/>
      <c r="HRB18" s="198"/>
      <c r="HRC18" s="198"/>
      <c r="HRD18" s="198"/>
      <c r="HRE18" s="198"/>
      <c r="HRF18" s="198"/>
      <c r="HRG18" s="198"/>
      <c r="HRH18" s="198"/>
      <c r="HRI18" s="198"/>
      <c r="HRJ18" s="198"/>
      <c r="HRK18" s="198"/>
      <c r="HRL18" s="198"/>
      <c r="HRM18" s="198"/>
      <c r="HRN18" s="198"/>
      <c r="HRO18" s="198"/>
      <c r="HRP18" s="198"/>
      <c r="HRQ18" s="198"/>
      <c r="HRR18" s="198"/>
      <c r="HRS18" s="198"/>
      <c r="HRT18" s="198"/>
      <c r="HRU18" s="198"/>
      <c r="HRV18" s="198"/>
      <c r="HRW18" s="198"/>
      <c r="HRX18" s="198"/>
      <c r="HRY18" s="198"/>
      <c r="HRZ18" s="198"/>
      <c r="HSA18" s="198"/>
      <c r="HSB18" s="198"/>
      <c r="HSC18" s="198"/>
      <c r="HSD18" s="198"/>
      <c r="HSE18" s="198"/>
      <c r="HSF18" s="198"/>
      <c r="HSG18" s="198"/>
      <c r="HSH18" s="198"/>
      <c r="HSI18" s="198"/>
      <c r="HSJ18" s="198"/>
      <c r="HSK18" s="198"/>
      <c r="HSL18" s="198"/>
      <c r="HSM18" s="198"/>
      <c r="HSN18" s="198"/>
      <c r="HSO18" s="198"/>
      <c r="HSP18" s="198"/>
      <c r="HSQ18" s="198"/>
      <c r="HSR18" s="198"/>
      <c r="HSS18" s="198"/>
      <c r="HST18" s="198"/>
      <c r="HSU18" s="198"/>
      <c r="HSV18" s="198"/>
      <c r="HSW18" s="198"/>
      <c r="HSX18" s="198"/>
      <c r="HSY18" s="198"/>
      <c r="HSZ18" s="198"/>
      <c r="HTA18" s="198"/>
      <c r="HTB18" s="198"/>
      <c r="HTC18" s="198"/>
      <c r="HTD18" s="198"/>
      <c r="HTE18" s="198"/>
      <c r="HTF18" s="198"/>
      <c r="HTG18" s="198"/>
      <c r="HTH18" s="198"/>
      <c r="HTI18" s="198"/>
      <c r="HTJ18" s="198"/>
      <c r="HTK18" s="198"/>
      <c r="HTL18" s="198"/>
      <c r="HTM18" s="198"/>
      <c r="HTN18" s="198"/>
      <c r="HTO18" s="198"/>
      <c r="HTP18" s="198"/>
      <c r="HTQ18" s="198"/>
      <c r="HTR18" s="198"/>
      <c r="HTS18" s="198"/>
      <c r="HTT18" s="198"/>
      <c r="HTU18" s="198"/>
      <c r="HTV18" s="198"/>
      <c r="HTW18" s="198"/>
      <c r="HTX18" s="198"/>
      <c r="HTY18" s="198"/>
      <c r="HTZ18" s="198"/>
      <c r="HUA18" s="198"/>
      <c r="HUB18" s="198"/>
      <c r="HUC18" s="198"/>
      <c r="HUD18" s="198"/>
      <c r="HUE18" s="198"/>
      <c r="HUF18" s="198"/>
      <c r="HUG18" s="198"/>
      <c r="HUH18" s="198"/>
      <c r="HUI18" s="198"/>
      <c r="HUJ18" s="198"/>
      <c r="HUK18" s="198"/>
      <c r="HUL18" s="198"/>
      <c r="HUM18" s="198"/>
      <c r="HUN18" s="198"/>
      <c r="HUO18" s="198"/>
      <c r="HUP18" s="198"/>
      <c r="HUQ18" s="198"/>
      <c r="HUR18" s="198"/>
      <c r="HUS18" s="198"/>
      <c r="HUT18" s="198"/>
      <c r="HUU18" s="198"/>
      <c r="HUV18" s="198"/>
      <c r="HUW18" s="198"/>
      <c r="HUX18" s="198"/>
      <c r="HUY18" s="198"/>
      <c r="HUZ18" s="198"/>
      <c r="HVA18" s="198"/>
      <c r="HVB18" s="198"/>
      <c r="HVC18" s="198"/>
      <c r="HVD18" s="198"/>
      <c r="HVE18" s="198"/>
      <c r="HVF18" s="198"/>
      <c r="HVG18" s="198"/>
      <c r="HVH18" s="198"/>
      <c r="HVI18" s="198"/>
      <c r="HVJ18" s="198"/>
      <c r="HVK18" s="198"/>
      <c r="HVL18" s="198"/>
      <c r="HVM18" s="198"/>
      <c r="HVN18" s="198"/>
      <c r="HVO18" s="198"/>
      <c r="HVP18" s="198"/>
      <c r="HVQ18" s="198"/>
      <c r="HVR18" s="198"/>
      <c r="HVS18" s="198"/>
      <c r="HVT18" s="198"/>
      <c r="HVU18" s="198"/>
      <c r="HVV18" s="198"/>
      <c r="HVW18" s="198"/>
      <c r="HVX18" s="198"/>
      <c r="HVY18" s="198"/>
      <c r="HVZ18" s="198"/>
      <c r="HWA18" s="198"/>
      <c r="HWB18" s="198"/>
      <c r="HWC18" s="198"/>
      <c r="HWD18" s="198"/>
      <c r="HWE18" s="198"/>
      <c r="HWF18" s="198"/>
      <c r="HWG18" s="198"/>
      <c r="HWH18" s="198"/>
      <c r="HWI18" s="198"/>
      <c r="HWJ18" s="198"/>
      <c r="HWK18" s="198"/>
      <c r="HWL18" s="198"/>
      <c r="HWM18" s="198"/>
      <c r="HWN18" s="198"/>
      <c r="HWO18" s="198"/>
      <c r="HWP18" s="198"/>
      <c r="HWQ18" s="198"/>
      <c r="HWR18" s="198"/>
      <c r="HWS18" s="198"/>
      <c r="HWT18" s="198"/>
      <c r="HWU18" s="198"/>
      <c r="HWV18" s="198"/>
      <c r="HWW18" s="198"/>
      <c r="HWX18" s="198"/>
      <c r="HWY18" s="198"/>
      <c r="HWZ18" s="198"/>
      <c r="HXA18" s="198"/>
      <c r="HXB18" s="198"/>
      <c r="HXC18" s="198"/>
      <c r="HXD18" s="198"/>
      <c r="HXE18" s="198"/>
      <c r="HXF18" s="198"/>
      <c r="HXG18" s="198"/>
      <c r="HXH18" s="198"/>
      <c r="HXI18" s="198"/>
      <c r="HXJ18" s="198"/>
      <c r="HXK18" s="198"/>
      <c r="HXL18" s="198"/>
      <c r="HXM18" s="198"/>
      <c r="HXN18" s="198"/>
      <c r="HXO18" s="198"/>
      <c r="HXP18" s="198"/>
      <c r="HXQ18" s="198"/>
      <c r="HXR18" s="198"/>
      <c r="HXS18" s="198"/>
      <c r="HXT18" s="198"/>
      <c r="HXU18" s="198"/>
      <c r="HXV18" s="198"/>
      <c r="HXW18" s="198"/>
      <c r="HXX18" s="198"/>
      <c r="HXY18" s="198"/>
      <c r="HXZ18" s="198"/>
      <c r="HYA18" s="198"/>
      <c r="HYB18" s="198"/>
      <c r="HYC18" s="198"/>
      <c r="HYD18" s="198"/>
      <c r="HYE18" s="198"/>
      <c r="HYF18" s="198"/>
      <c r="HYG18" s="198"/>
      <c r="HYH18" s="198"/>
      <c r="HYI18" s="198"/>
      <c r="HYJ18" s="198"/>
      <c r="HYK18" s="198"/>
      <c r="HYL18" s="198"/>
      <c r="HYM18" s="198"/>
      <c r="HYN18" s="198"/>
      <c r="HYO18" s="198"/>
      <c r="HYP18" s="198"/>
      <c r="HYQ18" s="198"/>
      <c r="HYR18" s="198"/>
      <c r="HYS18" s="198"/>
      <c r="HYT18" s="198"/>
      <c r="HYU18" s="198"/>
      <c r="HYV18" s="198"/>
      <c r="HYW18" s="198"/>
      <c r="HYX18" s="198"/>
      <c r="HYY18" s="198"/>
      <c r="HYZ18" s="198"/>
      <c r="HZA18" s="198"/>
      <c r="HZB18" s="198"/>
      <c r="HZC18" s="198"/>
      <c r="HZD18" s="198"/>
      <c r="HZE18" s="198"/>
      <c r="HZF18" s="198"/>
      <c r="HZG18" s="198"/>
      <c r="HZH18" s="198"/>
      <c r="HZI18" s="198"/>
      <c r="HZJ18" s="198"/>
      <c r="HZK18" s="198"/>
      <c r="HZL18" s="198"/>
      <c r="HZM18" s="198"/>
      <c r="HZN18" s="198"/>
      <c r="HZO18" s="198"/>
      <c r="HZP18" s="198"/>
      <c r="HZQ18" s="198"/>
      <c r="HZR18" s="198"/>
      <c r="HZS18" s="198"/>
      <c r="HZT18" s="198"/>
      <c r="HZU18" s="198"/>
      <c r="HZV18" s="198"/>
      <c r="HZW18" s="198"/>
      <c r="HZX18" s="198"/>
      <c r="HZY18" s="198"/>
      <c r="HZZ18" s="198"/>
      <c r="IAA18" s="198"/>
      <c r="IAB18" s="198"/>
      <c r="IAC18" s="198"/>
      <c r="IAD18" s="198"/>
      <c r="IAE18" s="198"/>
      <c r="IAF18" s="198"/>
      <c r="IAG18" s="198"/>
      <c r="IAH18" s="198"/>
      <c r="IAI18" s="198"/>
      <c r="IAJ18" s="198"/>
      <c r="IAK18" s="198"/>
      <c r="IAL18" s="198"/>
      <c r="IAM18" s="198"/>
      <c r="IAN18" s="198"/>
      <c r="IAO18" s="198"/>
      <c r="IAP18" s="198"/>
      <c r="IAQ18" s="198"/>
      <c r="IAR18" s="198"/>
      <c r="IAS18" s="198"/>
      <c r="IAT18" s="198"/>
      <c r="IAU18" s="198"/>
      <c r="IAV18" s="198"/>
      <c r="IAW18" s="198"/>
      <c r="IAX18" s="198"/>
      <c r="IAY18" s="198"/>
      <c r="IAZ18" s="198"/>
      <c r="IBA18" s="198"/>
      <c r="IBB18" s="198"/>
      <c r="IBC18" s="198"/>
      <c r="IBD18" s="198"/>
      <c r="IBE18" s="198"/>
      <c r="IBF18" s="198"/>
      <c r="IBG18" s="198"/>
      <c r="IBH18" s="198"/>
      <c r="IBI18" s="198"/>
      <c r="IBJ18" s="198"/>
      <c r="IBK18" s="198"/>
      <c r="IBL18" s="198"/>
      <c r="IBM18" s="198"/>
      <c r="IBN18" s="198"/>
      <c r="IBO18" s="198"/>
      <c r="IBP18" s="198"/>
      <c r="IBQ18" s="198"/>
      <c r="IBR18" s="198"/>
      <c r="IBS18" s="198"/>
      <c r="IBT18" s="198"/>
      <c r="IBU18" s="198"/>
      <c r="IBV18" s="198"/>
      <c r="IBW18" s="198"/>
      <c r="IBX18" s="198"/>
      <c r="IBY18" s="198"/>
      <c r="IBZ18" s="198"/>
      <c r="ICA18" s="198"/>
      <c r="ICB18" s="198"/>
      <c r="ICC18" s="198"/>
      <c r="ICD18" s="198"/>
      <c r="ICE18" s="198"/>
      <c r="ICF18" s="198"/>
      <c r="ICG18" s="198"/>
      <c r="ICH18" s="198"/>
      <c r="ICI18" s="198"/>
      <c r="ICJ18" s="198"/>
      <c r="ICK18" s="198"/>
      <c r="ICL18" s="198"/>
      <c r="ICM18" s="198"/>
      <c r="ICN18" s="198"/>
      <c r="ICO18" s="198"/>
      <c r="ICP18" s="198"/>
      <c r="ICQ18" s="198"/>
      <c r="ICR18" s="198"/>
      <c r="ICS18" s="198"/>
      <c r="ICT18" s="198"/>
      <c r="ICU18" s="198"/>
      <c r="ICV18" s="198"/>
      <c r="ICW18" s="198"/>
      <c r="ICX18" s="198"/>
      <c r="ICY18" s="198"/>
      <c r="ICZ18" s="198"/>
      <c r="IDA18" s="198"/>
      <c r="IDB18" s="198"/>
      <c r="IDC18" s="198"/>
      <c r="IDD18" s="198"/>
      <c r="IDE18" s="198"/>
      <c r="IDF18" s="198"/>
      <c r="IDG18" s="198"/>
      <c r="IDH18" s="198"/>
      <c r="IDI18" s="198"/>
      <c r="IDJ18" s="198"/>
      <c r="IDK18" s="198"/>
      <c r="IDL18" s="198"/>
      <c r="IDM18" s="198"/>
      <c r="IDN18" s="198"/>
      <c r="IDO18" s="198"/>
      <c r="IDP18" s="198"/>
      <c r="IDQ18" s="198"/>
      <c r="IDR18" s="198"/>
      <c r="IDS18" s="198"/>
      <c r="IDT18" s="198"/>
      <c r="IDU18" s="198"/>
      <c r="IDV18" s="198"/>
      <c r="IDW18" s="198"/>
      <c r="IDX18" s="198"/>
      <c r="IDY18" s="198"/>
      <c r="IDZ18" s="198"/>
      <c r="IEA18" s="198"/>
      <c r="IEB18" s="198"/>
      <c r="IEC18" s="198"/>
      <c r="IED18" s="198"/>
      <c r="IEE18" s="198"/>
      <c r="IEF18" s="198"/>
      <c r="IEG18" s="198"/>
      <c r="IEH18" s="198"/>
      <c r="IEI18" s="198"/>
      <c r="IEJ18" s="198"/>
      <c r="IEK18" s="198"/>
      <c r="IEL18" s="198"/>
      <c r="IEM18" s="198"/>
      <c r="IEN18" s="198"/>
      <c r="IEO18" s="198"/>
      <c r="IEP18" s="198"/>
      <c r="IEQ18" s="198"/>
      <c r="IER18" s="198"/>
      <c r="IES18" s="198"/>
      <c r="IET18" s="198"/>
      <c r="IEU18" s="198"/>
      <c r="IEV18" s="198"/>
      <c r="IEW18" s="198"/>
      <c r="IEX18" s="198"/>
      <c r="IEY18" s="198"/>
      <c r="IEZ18" s="198"/>
      <c r="IFA18" s="198"/>
      <c r="IFB18" s="198"/>
      <c r="IFC18" s="198"/>
      <c r="IFD18" s="198"/>
      <c r="IFE18" s="198"/>
      <c r="IFF18" s="198"/>
      <c r="IFG18" s="198"/>
      <c r="IFH18" s="198"/>
      <c r="IFI18" s="198"/>
      <c r="IFJ18" s="198"/>
      <c r="IFK18" s="198"/>
      <c r="IFL18" s="198"/>
      <c r="IFM18" s="198"/>
      <c r="IFN18" s="198"/>
      <c r="IFO18" s="198"/>
      <c r="IFP18" s="198"/>
      <c r="IFQ18" s="198"/>
      <c r="IFR18" s="198"/>
      <c r="IFS18" s="198"/>
      <c r="IFT18" s="198"/>
      <c r="IFU18" s="198"/>
      <c r="IFV18" s="198"/>
      <c r="IFW18" s="198"/>
      <c r="IFX18" s="198"/>
      <c r="IFY18" s="198"/>
      <c r="IFZ18" s="198"/>
      <c r="IGA18" s="198"/>
      <c r="IGB18" s="198"/>
      <c r="IGC18" s="198"/>
      <c r="IGD18" s="198"/>
      <c r="IGE18" s="198"/>
      <c r="IGF18" s="198"/>
      <c r="IGG18" s="198"/>
      <c r="IGH18" s="198"/>
      <c r="IGI18" s="198"/>
      <c r="IGJ18" s="198"/>
      <c r="IGK18" s="198"/>
      <c r="IGL18" s="198"/>
      <c r="IGM18" s="198"/>
      <c r="IGN18" s="198"/>
      <c r="IGO18" s="198"/>
      <c r="IGP18" s="198"/>
      <c r="IGQ18" s="198"/>
      <c r="IGR18" s="198"/>
      <c r="IGS18" s="198"/>
      <c r="IGT18" s="198"/>
      <c r="IGU18" s="198"/>
      <c r="IGV18" s="198"/>
      <c r="IGW18" s="198"/>
      <c r="IGX18" s="198"/>
      <c r="IGY18" s="198"/>
      <c r="IGZ18" s="198"/>
      <c r="IHA18" s="198"/>
      <c r="IHB18" s="198"/>
      <c r="IHC18" s="198"/>
      <c r="IHD18" s="198"/>
      <c r="IHE18" s="198"/>
      <c r="IHF18" s="198"/>
      <c r="IHG18" s="198"/>
      <c r="IHH18" s="198"/>
      <c r="IHI18" s="198"/>
      <c r="IHJ18" s="198"/>
      <c r="IHK18" s="198"/>
      <c r="IHL18" s="198"/>
      <c r="IHM18" s="198"/>
      <c r="IHN18" s="198"/>
      <c r="IHO18" s="198"/>
      <c r="IHP18" s="198"/>
      <c r="IHQ18" s="198"/>
      <c r="IHR18" s="198"/>
      <c r="IHS18" s="198"/>
      <c r="IHT18" s="198"/>
      <c r="IHU18" s="198"/>
      <c r="IHV18" s="198"/>
      <c r="IHW18" s="198"/>
      <c r="IHX18" s="198"/>
      <c r="IHY18" s="198"/>
      <c r="IHZ18" s="198"/>
      <c r="IIA18" s="198"/>
      <c r="IIB18" s="198"/>
      <c r="IIC18" s="198"/>
      <c r="IID18" s="198"/>
      <c r="IIE18" s="198"/>
      <c r="IIF18" s="198"/>
      <c r="IIG18" s="198"/>
      <c r="IIH18" s="198"/>
      <c r="III18" s="198"/>
      <c r="IIJ18" s="198"/>
      <c r="IIK18" s="198"/>
      <c r="IIL18" s="198"/>
      <c r="IIM18" s="198"/>
      <c r="IIN18" s="198"/>
      <c r="IIO18" s="198"/>
      <c r="IIP18" s="198"/>
      <c r="IIQ18" s="198"/>
      <c r="IIR18" s="198"/>
      <c r="IIS18" s="198"/>
      <c r="IIT18" s="198"/>
      <c r="IIU18" s="198"/>
      <c r="IIV18" s="198"/>
      <c r="IIW18" s="198"/>
      <c r="IIX18" s="198"/>
      <c r="IIY18" s="198"/>
      <c r="IIZ18" s="198"/>
      <c r="IJA18" s="198"/>
      <c r="IJB18" s="198"/>
      <c r="IJC18" s="198"/>
      <c r="IJD18" s="198"/>
      <c r="IJE18" s="198"/>
      <c r="IJF18" s="198"/>
      <c r="IJG18" s="198"/>
      <c r="IJH18" s="198"/>
      <c r="IJI18" s="198"/>
      <c r="IJJ18" s="198"/>
      <c r="IJK18" s="198"/>
      <c r="IJL18" s="198"/>
      <c r="IJM18" s="198"/>
      <c r="IJN18" s="198"/>
      <c r="IJO18" s="198"/>
      <c r="IJP18" s="198"/>
      <c r="IJQ18" s="198"/>
      <c r="IJR18" s="198"/>
      <c r="IJS18" s="198"/>
      <c r="IJT18" s="198"/>
      <c r="IJU18" s="198"/>
      <c r="IJV18" s="198"/>
      <c r="IJW18" s="198"/>
      <c r="IJX18" s="198"/>
      <c r="IJY18" s="198"/>
      <c r="IJZ18" s="198"/>
      <c r="IKA18" s="198"/>
      <c r="IKB18" s="198"/>
      <c r="IKC18" s="198"/>
      <c r="IKD18" s="198"/>
      <c r="IKE18" s="198"/>
      <c r="IKF18" s="198"/>
      <c r="IKG18" s="198"/>
      <c r="IKH18" s="198"/>
      <c r="IKI18" s="198"/>
      <c r="IKJ18" s="198"/>
      <c r="IKK18" s="198"/>
      <c r="IKL18" s="198"/>
      <c r="IKM18" s="198"/>
      <c r="IKN18" s="198"/>
      <c r="IKO18" s="198"/>
      <c r="IKP18" s="198"/>
      <c r="IKQ18" s="198"/>
      <c r="IKR18" s="198"/>
      <c r="IKS18" s="198"/>
      <c r="IKT18" s="198"/>
      <c r="IKU18" s="198"/>
      <c r="IKV18" s="198"/>
      <c r="IKW18" s="198"/>
      <c r="IKX18" s="198"/>
      <c r="IKY18" s="198"/>
      <c r="IKZ18" s="198"/>
      <c r="ILA18" s="198"/>
      <c r="ILB18" s="198"/>
      <c r="ILC18" s="198"/>
      <c r="ILD18" s="198"/>
      <c r="ILE18" s="198"/>
      <c r="ILF18" s="198"/>
      <c r="ILG18" s="198"/>
      <c r="ILH18" s="198"/>
      <c r="ILI18" s="198"/>
      <c r="ILJ18" s="198"/>
      <c r="ILK18" s="198"/>
      <c r="ILL18" s="198"/>
      <c r="ILM18" s="198"/>
      <c r="ILN18" s="198"/>
      <c r="ILO18" s="198"/>
      <c r="ILP18" s="198"/>
      <c r="ILQ18" s="198"/>
      <c r="ILR18" s="198"/>
      <c r="ILS18" s="198"/>
      <c r="ILT18" s="198"/>
      <c r="ILU18" s="198"/>
      <c r="ILV18" s="198"/>
      <c r="ILW18" s="198"/>
      <c r="ILX18" s="198"/>
      <c r="ILY18" s="198"/>
      <c r="ILZ18" s="198"/>
      <c r="IMA18" s="198"/>
      <c r="IMB18" s="198"/>
      <c r="IMC18" s="198"/>
      <c r="IMD18" s="198"/>
      <c r="IME18" s="198"/>
      <c r="IMF18" s="198"/>
      <c r="IMG18" s="198"/>
      <c r="IMH18" s="198"/>
      <c r="IMI18" s="198"/>
      <c r="IMJ18" s="198"/>
      <c r="IMK18" s="198"/>
      <c r="IML18" s="198"/>
      <c r="IMM18" s="198"/>
      <c r="IMN18" s="198"/>
      <c r="IMO18" s="198"/>
      <c r="IMP18" s="198"/>
      <c r="IMQ18" s="198"/>
      <c r="IMR18" s="198"/>
      <c r="IMS18" s="198"/>
      <c r="IMT18" s="198"/>
      <c r="IMU18" s="198"/>
      <c r="IMV18" s="198"/>
      <c r="IMW18" s="198"/>
      <c r="IMX18" s="198"/>
      <c r="IMY18" s="198"/>
      <c r="IMZ18" s="198"/>
      <c r="INA18" s="198"/>
      <c r="INB18" s="198"/>
      <c r="INC18" s="198"/>
      <c r="IND18" s="198"/>
      <c r="INE18" s="198"/>
      <c r="INF18" s="198"/>
      <c r="ING18" s="198"/>
      <c r="INH18" s="198"/>
      <c r="INI18" s="198"/>
      <c r="INJ18" s="198"/>
      <c r="INK18" s="198"/>
      <c r="INL18" s="198"/>
      <c r="INM18" s="198"/>
      <c r="INN18" s="198"/>
      <c r="INO18" s="198"/>
      <c r="INP18" s="198"/>
      <c r="INQ18" s="198"/>
      <c r="INR18" s="198"/>
      <c r="INS18" s="198"/>
      <c r="INT18" s="198"/>
      <c r="INU18" s="198"/>
      <c r="INV18" s="198"/>
      <c r="INW18" s="198"/>
      <c r="INX18" s="198"/>
      <c r="INY18" s="198"/>
      <c r="INZ18" s="198"/>
      <c r="IOA18" s="198"/>
      <c r="IOB18" s="198"/>
      <c r="IOC18" s="198"/>
      <c r="IOD18" s="198"/>
      <c r="IOE18" s="198"/>
      <c r="IOF18" s="198"/>
      <c r="IOG18" s="198"/>
      <c r="IOH18" s="198"/>
      <c r="IOI18" s="198"/>
      <c r="IOJ18" s="198"/>
      <c r="IOK18" s="198"/>
      <c r="IOL18" s="198"/>
      <c r="IOM18" s="198"/>
      <c r="ION18" s="198"/>
      <c r="IOO18" s="198"/>
      <c r="IOP18" s="198"/>
      <c r="IOQ18" s="198"/>
      <c r="IOR18" s="198"/>
      <c r="IOS18" s="198"/>
      <c r="IOT18" s="198"/>
      <c r="IOU18" s="198"/>
      <c r="IOV18" s="198"/>
      <c r="IOW18" s="198"/>
      <c r="IOX18" s="198"/>
      <c r="IOY18" s="198"/>
      <c r="IOZ18" s="198"/>
      <c r="IPA18" s="198"/>
      <c r="IPB18" s="198"/>
      <c r="IPC18" s="198"/>
      <c r="IPD18" s="198"/>
      <c r="IPE18" s="198"/>
      <c r="IPF18" s="198"/>
      <c r="IPG18" s="198"/>
      <c r="IPH18" s="198"/>
      <c r="IPI18" s="198"/>
      <c r="IPJ18" s="198"/>
      <c r="IPK18" s="198"/>
      <c r="IPL18" s="198"/>
      <c r="IPM18" s="198"/>
      <c r="IPN18" s="198"/>
      <c r="IPO18" s="198"/>
      <c r="IPP18" s="198"/>
      <c r="IPQ18" s="198"/>
      <c r="IPR18" s="198"/>
      <c r="IPS18" s="198"/>
      <c r="IPT18" s="198"/>
      <c r="IPU18" s="198"/>
      <c r="IPV18" s="198"/>
      <c r="IPW18" s="198"/>
      <c r="IPX18" s="198"/>
      <c r="IPY18" s="198"/>
      <c r="IPZ18" s="198"/>
      <c r="IQA18" s="198"/>
      <c r="IQB18" s="198"/>
      <c r="IQC18" s="198"/>
      <c r="IQD18" s="198"/>
      <c r="IQE18" s="198"/>
      <c r="IQF18" s="198"/>
      <c r="IQG18" s="198"/>
      <c r="IQH18" s="198"/>
      <c r="IQI18" s="198"/>
      <c r="IQJ18" s="198"/>
      <c r="IQK18" s="198"/>
      <c r="IQL18" s="198"/>
      <c r="IQM18" s="198"/>
      <c r="IQN18" s="198"/>
      <c r="IQO18" s="198"/>
      <c r="IQP18" s="198"/>
      <c r="IQQ18" s="198"/>
      <c r="IQR18" s="198"/>
      <c r="IQS18" s="198"/>
      <c r="IQT18" s="198"/>
      <c r="IQU18" s="198"/>
      <c r="IQV18" s="198"/>
      <c r="IQW18" s="198"/>
      <c r="IQX18" s="198"/>
      <c r="IQY18" s="198"/>
      <c r="IQZ18" s="198"/>
      <c r="IRA18" s="198"/>
      <c r="IRB18" s="198"/>
      <c r="IRC18" s="198"/>
      <c r="IRD18" s="198"/>
      <c r="IRE18" s="198"/>
      <c r="IRF18" s="198"/>
      <c r="IRG18" s="198"/>
      <c r="IRH18" s="198"/>
      <c r="IRI18" s="198"/>
      <c r="IRJ18" s="198"/>
      <c r="IRK18" s="198"/>
      <c r="IRL18" s="198"/>
      <c r="IRM18" s="198"/>
      <c r="IRN18" s="198"/>
      <c r="IRO18" s="198"/>
      <c r="IRP18" s="198"/>
      <c r="IRQ18" s="198"/>
      <c r="IRR18" s="198"/>
      <c r="IRS18" s="198"/>
      <c r="IRT18" s="198"/>
      <c r="IRU18" s="198"/>
      <c r="IRV18" s="198"/>
      <c r="IRW18" s="198"/>
      <c r="IRX18" s="198"/>
      <c r="IRY18" s="198"/>
      <c r="IRZ18" s="198"/>
      <c r="ISA18" s="198"/>
      <c r="ISB18" s="198"/>
      <c r="ISC18" s="198"/>
      <c r="ISD18" s="198"/>
      <c r="ISE18" s="198"/>
      <c r="ISF18" s="198"/>
      <c r="ISG18" s="198"/>
      <c r="ISH18" s="198"/>
      <c r="ISI18" s="198"/>
      <c r="ISJ18" s="198"/>
      <c r="ISK18" s="198"/>
      <c r="ISL18" s="198"/>
      <c r="ISM18" s="198"/>
      <c r="ISN18" s="198"/>
      <c r="ISO18" s="198"/>
      <c r="ISP18" s="198"/>
      <c r="ISQ18" s="198"/>
      <c r="ISR18" s="198"/>
      <c r="ISS18" s="198"/>
      <c r="IST18" s="198"/>
      <c r="ISU18" s="198"/>
      <c r="ISV18" s="198"/>
      <c r="ISW18" s="198"/>
      <c r="ISX18" s="198"/>
      <c r="ISY18" s="198"/>
      <c r="ISZ18" s="198"/>
      <c r="ITA18" s="198"/>
      <c r="ITB18" s="198"/>
      <c r="ITC18" s="198"/>
      <c r="ITD18" s="198"/>
      <c r="ITE18" s="198"/>
      <c r="ITF18" s="198"/>
      <c r="ITG18" s="198"/>
      <c r="ITH18" s="198"/>
      <c r="ITI18" s="198"/>
      <c r="ITJ18" s="198"/>
      <c r="ITK18" s="198"/>
      <c r="ITL18" s="198"/>
      <c r="ITM18" s="198"/>
      <c r="ITN18" s="198"/>
      <c r="ITO18" s="198"/>
      <c r="ITP18" s="198"/>
      <c r="ITQ18" s="198"/>
      <c r="ITR18" s="198"/>
      <c r="ITS18" s="198"/>
      <c r="ITT18" s="198"/>
      <c r="ITU18" s="198"/>
      <c r="ITV18" s="198"/>
      <c r="ITW18" s="198"/>
      <c r="ITX18" s="198"/>
      <c r="ITY18" s="198"/>
      <c r="ITZ18" s="198"/>
      <c r="IUA18" s="198"/>
      <c r="IUB18" s="198"/>
      <c r="IUC18" s="198"/>
      <c r="IUD18" s="198"/>
      <c r="IUE18" s="198"/>
      <c r="IUF18" s="198"/>
      <c r="IUG18" s="198"/>
      <c r="IUH18" s="198"/>
      <c r="IUI18" s="198"/>
      <c r="IUJ18" s="198"/>
      <c r="IUK18" s="198"/>
      <c r="IUL18" s="198"/>
      <c r="IUM18" s="198"/>
      <c r="IUN18" s="198"/>
      <c r="IUO18" s="198"/>
      <c r="IUP18" s="198"/>
      <c r="IUQ18" s="198"/>
      <c r="IUR18" s="198"/>
      <c r="IUS18" s="198"/>
      <c r="IUT18" s="198"/>
      <c r="IUU18" s="198"/>
      <c r="IUV18" s="198"/>
      <c r="IUW18" s="198"/>
      <c r="IUX18" s="198"/>
      <c r="IUY18" s="198"/>
      <c r="IUZ18" s="198"/>
      <c r="IVA18" s="198"/>
      <c r="IVB18" s="198"/>
      <c r="IVC18" s="198"/>
      <c r="IVD18" s="198"/>
      <c r="IVE18" s="198"/>
      <c r="IVF18" s="198"/>
      <c r="IVG18" s="198"/>
      <c r="IVH18" s="198"/>
      <c r="IVI18" s="198"/>
      <c r="IVJ18" s="198"/>
      <c r="IVK18" s="198"/>
      <c r="IVL18" s="198"/>
      <c r="IVM18" s="198"/>
      <c r="IVN18" s="198"/>
      <c r="IVO18" s="198"/>
      <c r="IVP18" s="198"/>
      <c r="IVQ18" s="198"/>
      <c r="IVR18" s="198"/>
      <c r="IVS18" s="198"/>
      <c r="IVT18" s="198"/>
      <c r="IVU18" s="198"/>
      <c r="IVV18" s="198"/>
      <c r="IVW18" s="198"/>
      <c r="IVX18" s="198"/>
      <c r="IVY18" s="198"/>
      <c r="IVZ18" s="198"/>
      <c r="IWA18" s="198"/>
      <c r="IWB18" s="198"/>
      <c r="IWC18" s="198"/>
      <c r="IWD18" s="198"/>
      <c r="IWE18" s="198"/>
      <c r="IWF18" s="198"/>
      <c r="IWG18" s="198"/>
      <c r="IWH18" s="198"/>
      <c r="IWI18" s="198"/>
      <c r="IWJ18" s="198"/>
      <c r="IWK18" s="198"/>
      <c r="IWL18" s="198"/>
      <c r="IWM18" s="198"/>
      <c r="IWN18" s="198"/>
      <c r="IWO18" s="198"/>
      <c r="IWP18" s="198"/>
      <c r="IWQ18" s="198"/>
      <c r="IWR18" s="198"/>
      <c r="IWS18" s="198"/>
      <c r="IWT18" s="198"/>
      <c r="IWU18" s="198"/>
      <c r="IWV18" s="198"/>
      <c r="IWW18" s="198"/>
      <c r="IWX18" s="198"/>
      <c r="IWY18" s="198"/>
      <c r="IWZ18" s="198"/>
      <c r="IXA18" s="198"/>
      <c r="IXB18" s="198"/>
      <c r="IXC18" s="198"/>
      <c r="IXD18" s="198"/>
      <c r="IXE18" s="198"/>
      <c r="IXF18" s="198"/>
      <c r="IXG18" s="198"/>
      <c r="IXH18" s="198"/>
      <c r="IXI18" s="198"/>
      <c r="IXJ18" s="198"/>
      <c r="IXK18" s="198"/>
      <c r="IXL18" s="198"/>
      <c r="IXM18" s="198"/>
      <c r="IXN18" s="198"/>
      <c r="IXO18" s="198"/>
      <c r="IXP18" s="198"/>
      <c r="IXQ18" s="198"/>
      <c r="IXR18" s="198"/>
      <c r="IXS18" s="198"/>
      <c r="IXT18" s="198"/>
      <c r="IXU18" s="198"/>
      <c r="IXV18" s="198"/>
      <c r="IXW18" s="198"/>
      <c r="IXX18" s="198"/>
      <c r="IXY18" s="198"/>
      <c r="IXZ18" s="198"/>
      <c r="IYA18" s="198"/>
      <c r="IYB18" s="198"/>
      <c r="IYC18" s="198"/>
      <c r="IYD18" s="198"/>
      <c r="IYE18" s="198"/>
      <c r="IYF18" s="198"/>
      <c r="IYG18" s="198"/>
      <c r="IYH18" s="198"/>
      <c r="IYI18" s="198"/>
      <c r="IYJ18" s="198"/>
      <c r="IYK18" s="198"/>
      <c r="IYL18" s="198"/>
      <c r="IYM18" s="198"/>
      <c r="IYN18" s="198"/>
      <c r="IYO18" s="198"/>
      <c r="IYP18" s="198"/>
      <c r="IYQ18" s="198"/>
      <c r="IYR18" s="198"/>
      <c r="IYS18" s="198"/>
      <c r="IYT18" s="198"/>
      <c r="IYU18" s="198"/>
      <c r="IYV18" s="198"/>
      <c r="IYW18" s="198"/>
      <c r="IYX18" s="198"/>
      <c r="IYY18" s="198"/>
      <c r="IYZ18" s="198"/>
      <c r="IZA18" s="198"/>
      <c r="IZB18" s="198"/>
      <c r="IZC18" s="198"/>
      <c r="IZD18" s="198"/>
      <c r="IZE18" s="198"/>
      <c r="IZF18" s="198"/>
      <c r="IZG18" s="198"/>
      <c r="IZH18" s="198"/>
      <c r="IZI18" s="198"/>
      <c r="IZJ18" s="198"/>
      <c r="IZK18" s="198"/>
      <c r="IZL18" s="198"/>
      <c r="IZM18" s="198"/>
      <c r="IZN18" s="198"/>
      <c r="IZO18" s="198"/>
      <c r="IZP18" s="198"/>
      <c r="IZQ18" s="198"/>
      <c r="IZR18" s="198"/>
      <c r="IZS18" s="198"/>
      <c r="IZT18" s="198"/>
      <c r="IZU18" s="198"/>
      <c r="IZV18" s="198"/>
      <c r="IZW18" s="198"/>
      <c r="IZX18" s="198"/>
      <c r="IZY18" s="198"/>
      <c r="IZZ18" s="198"/>
      <c r="JAA18" s="198"/>
      <c r="JAB18" s="198"/>
      <c r="JAC18" s="198"/>
      <c r="JAD18" s="198"/>
      <c r="JAE18" s="198"/>
      <c r="JAF18" s="198"/>
      <c r="JAG18" s="198"/>
      <c r="JAH18" s="198"/>
      <c r="JAI18" s="198"/>
      <c r="JAJ18" s="198"/>
      <c r="JAK18" s="198"/>
      <c r="JAL18" s="198"/>
      <c r="JAM18" s="198"/>
      <c r="JAN18" s="198"/>
      <c r="JAO18" s="198"/>
      <c r="JAP18" s="198"/>
      <c r="JAQ18" s="198"/>
      <c r="JAR18" s="198"/>
      <c r="JAS18" s="198"/>
      <c r="JAT18" s="198"/>
      <c r="JAU18" s="198"/>
      <c r="JAV18" s="198"/>
      <c r="JAW18" s="198"/>
      <c r="JAX18" s="198"/>
      <c r="JAY18" s="198"/>
      <c r="JAZ18" s="198"/>
      <c r="JBA18" s="198"/>
      <c r="JBB18" s="198"/>
      <c r="JBC18" s="198"/>
      <c r="JBD18" s="198"/>
      <c r="JBE18" s="198"/>
      <c r="JBF18" s="198"/>
      <c r="JBG18" s="198"/>
      <c r="JBH18" s="198"/>
      <c r="JBI18" s="198"/>
      <c r="JBJ18" s="198"/>
      <c r="JBK18" s="198"/>
      <c r="JBL18" s="198"/>
      <c r="JBM18" s="198"/>
      <c r="JBN18" s="198"/>
      <c r="JBO18" s="198"/>
      <c r="JBP18" s="198"/>
      <c r="JBQ18" s="198"/>
      <c r="JBR18" s="198"/>
      <c r="JBS18" s="198"/>
      <c r="JBT18" s="198"/>
      <c r="JBU18" s="198"/>
      <c r="JBV18" s="198"/>
      <c r="JBW18" s="198"/>
      <c r="JBX18" s="198"/>
      <c r="JBY18" s="198"/>
      <c r="JBZ18" s="198"/>
      <c r="JCA18" s="198"/>
      <c r="JCB18" s="198"/>
      <c r="JCC18" s="198"/>
      <c r="JCD18" s="198"/>
      <c r="JCE18" s="198"/>
      <c r="JCF18" s="198"/>
      <c r="JCG18" s="198"/>
      <c r="JCH18" s="198"/>
      <c r="JCI18" s="198"/>
      <c r="JCJ18" s="198"/>
      <c r="JCK18" s="198"/>
      <c r="JCL18" s="198"/>
      <c r="JCM18" s="198"/>
      <c r="JCN18" s="198"/>
      <c r="JCO18" s="198"/>
      <c r="JCP18" s="198"/>
      <c r="JCQ18" s="198"/>
      <c r="JCR18" s="198"/>
      <c r="JCS18" s="198"/>
      <c r="JCT18" s="198"/>
      <c r="JCU18" s="198"/>
      <c r="JCV18" s="198"/>
      <c r="JCW18" s="198"/>
      <c r="JCX18" s="198"/>
      <c r="JCY18" s="198"/>
      <c r="JCZ18" s="198"/>
      <c r="JDA18" s="198"/>
      <c r="JDB18" s="198"/>
      <c r="JDC18" s="198"/>
      <c r="JDD18" s="198"/>
      <c r="JDE18" s="198"/>
      <c r="JDF18" s="198"/>
      <c r="JDG18" s="198"/>
      <c r="JDH18" s="198"/>
      <c r="JDI18" s="198"/>
      <c r="JDJ18" s="198"/>
      <c r="JDK18" s="198"/>
      <c r="JDL18" s="198"/>
      <c r="JDM18" s="198"/>
      <c r="JDN18" s="198"/>
      <c r="JDO18" s="198"/>
      <c r="JDP18" s="198"/>
      <c r="JDQ18" s="198"/>
      <c r="JDR18" s="198"/>
      <c r="JDS18" s="198"/>
      <c r="JDT18" s="198"/>
      <c r="JDU18" s="198"/>
      <c r="JDV18" s="198"/>
      <c r="JDW18" s="198"/>
      <c r="JDX18" s="198"/>
      <c r="JDY18" s="198"/>
      <c r="JDZ18" s="198"/>
      <c r="JEA18" s="198"/>
      <c r="JEB18" s="198"/>
      <c r="JEC18" s="198"/>
      <c r="JED18" s="198"/>
      <c r="JEE18" s="198"/>
      <c r="JEF18" s="198"/>
      <c r="JEG18" s="198"/>
      <c r="JEH18" s="198"/>
      <c r="JEI18" s="198"/>
      <c r="JEJ18" s="198"/>
      <c r="JEK18" s="198"/>
      <c r="JEL18" s="198"/>
      <c r="JEM18" s="198"/>
      <c r="JEN18" s="198"/>
      <c r="JEO18" s="198"/>
      <c r="JEP18" s="198"/>
      <c r="JEQ18" s="198"/>
      <c r="JER18" s="198"/>
      <c r="JES18" s="198"/>
      <c r="JET18" s="198"/>
      <c r="JEU18" s="198"/>
      <c r="JEV18" s="198"/>
      <c r="JEW18" s="198"/>
      <c r="JEX18" s="198"/>
      <c r="JEY18" s="198"/>
      <c r="JEZ18" s="198"/>
      <c r="JFA18" s="198"/>
      <c r="JFB18" s="198"/>
      <c r="JFC18" s="198"/>
      <c r="JFD18" s="198"/>
      <c r="JFE18" s="198"/>
      <c r="JFF18" s="198"/>
      <c r="JFG18" s="198"/>
      <c r="JFH18" s="198"/>
      <c r="JFI18" s="198"/>
      <c r="JFJ18" s="198"/>
      <c r="JFK18" s="198"/>
      <c r="JFL18" s="198"/>
      <c r="JFM18" s="198"/>
      <c r="JFN18" s="198"/>
      <c r="JFO18" s="198"/>
      <c r="JFP18" s="198"/>
      <c r="JFQ18" s="198"/>
      <c r="JFR18" s="198"/>
      <c r="JFS18" s="198"/>
      <c r="JFT18" s="198"/>
      <c r="JFU18" s="198"/>
      <c r="JFV18" s="198"/>
      <c r="JFW18" s="198"/>
      <c r="JFX18" s="198"/>
      <c r="JFY18" s="198"/>
      <c r="JFZ18" s="198"/>
      <c r="JGA18" s="198"/>
      <c r="JGB18" s="198"/>
      <c r="JGC18" s="198"/>
      <c r="JGD18" s="198"/>
      <c r="JGE18" s="198"/>
      <c r="JGF18" s="198"/>
      <c r="JGG18" s="198"/>
      <c r="JGH18" s="198"/>
      <c r="JGI18" s="198"/>
      <c r="JGJ18" s="198"/>
      <c r="JGK18" s="198"/>
      <c r="JGL18" s="198"/>
      <c r="JGM18" s="198"/>
      <c r="JGN18" s="198"/>
      <c r="JGO18" s="198"/>
      <c r="JGP18" s="198"/>
      <c r="JGQ18" s="198"/>
      <c r="JGR18" s="198"/>
      <c r="JGS18" s="198"/>
      <c r="JGT18" s="198"/>
      <c r="JGU18" s="198"/>
      <c r="JGV18" s="198"/>
      <c r="JGW18" s="198"/>
      <c r="JGX18" s="198"/>
      <c r="JGY18" s="198"/>
      <c r="JGZ18" s="198"/>
      <c r="JHA18" s="198"/>
      <c r="JHB18" s="198"/>
      <c r="JHC18" s="198"/>
      <c r="JHD18" s="198"/>
      <c r="JHE18" s="198"/>
      <c r="JHF18" s="198"/>
      <c r="JHG18" s="198"/>
      <c r="JHH18" s="198"/>
      <c r="JHI18" s="198"/>
      <c r="JHJ18" s="198"/>
      <c r="JHK18" s="198"/>
      <c r="JHL18" s="198"/>
      <c r="JHM18" s="198"/>
      <c r="JHN18" s="198"/>
      <c r="JHO18" s="198"/>
      <c r="JHP18" s="198"/>
      <c r="JHQ18" s="198"/>
      <c r="JHR18" s="198"/>
      <c r="JHS18" s="198"/>
      <c r="JHT18" s="198"/>
      <c r="JHU18" s="198"/>
      <c r="JHV18" s="198"/>
      <c r="JHW18" s="198"/>
      <c r="JHX18" s="198"/>
      <c r="JHY18" s="198"/>
      <c r="JHZ18" s="198"/>
      <c r="JIA18" s="198"/>
      <c r="JIB18" s="198"/>
      <c r="JIC18" s="198"/>
      <c r="JID18" s="198"/>
      <c r="JIE18" s="198"/>
      <c r="JIF18" s="198"/>
      <c r="JIG18" s="198"/>
      <c r="JIH18" s="198"/>
      <c r="JII18" s="198"/>
      <c r="JIJ18" s="198"/>
      <c r="JIK18" s="198"/>
      <c r="JIL18" s="198"/>
      <c r="JIM18" s="198"/>
      <c r="JIN18" s="198"/>
      <c r="JIO18" s="198"/>
      <c r="JIP18" s="198"/>
      <c r="JIQ18" s="198"/>
      <c r="JIR18" s="198"/>
      <c r="JIS18" s="198"/>
      <c r="JIT18" s="198"/>
      <c r="JIU18" s="198"/>
      <c r="JIV18" s="198"/>
      <c r="JIW18" s="198"/>
      <c r="JIX18" s="198"/>
      <c r="JIY18" s="198"/>
      <c r="JIZ18" s="198"/>
      <c r="JJA18" s="198"/>
      <c r="JJB18" s="198"/>
      <c r="JJC18" s="198"/>
      <c r="JJD18" s="198"/>
      <c r="JJE18" s="198"/>
      <c r="JJF18" s="198"/>
      <c r="JJG18" s="198"/>
      <c r="JJH18" s="198"/>
      <c r="JJI18" s="198"/>
      <c r="JJJ18" s="198"/>
      <c r="JJK18" s="198"/>
      <c r="JJL18" s="198"/>
      <c r="JJM18" s="198"/>
      <c r="JJN18" s="198"/>
      <c r="JJO18" s="198"/>
      <c r="JJP18" s="198"/>
      <c r="JJQ18" s="198"/>
      <c r="JJR18" s="198"/>
      <c r="JJS18" s="198"/>
      <c r="JJT18" s="198"/>
      <c r="JJU18" s="198"/>
      <c r="JJV18" s="198"/>
      <c r="JJW18" s="198"/>
      <c r="JJX18" s="198"/>
      <c r="JJY18" s="198"/>
      <c r="JJZ18" s="198"/>
      <c r="JKA18" s="198"/>
      <c r="JKB18" s="198"/>
      <c r="JKC18" s="198"/>
      <c r="JKD18" s="198"/>
      <c r="JKE18" s="198"/>
      <c r="JKF18" s="198"/>
      <c r="JKG18" s="198"/>
      <c r="JKH18" s="198"/>
      <c r="JKI18" s="198"/>
      <c r="JKJ18" s="198"/>
      <c r="JKK18" s="198"/>
      <c r="JKL18" s="198"/>
      <c r="JKM18" s="198"/>
      <c r="JKN18" s="198"/>
      <c r="JKO18" s="198"/>
      <c r="JKP18" s="198"/>
      <c r="JKQ18" s="198"/>
      <c r="JKR18" s="198"/>
      <c r="JKS18" s="198"/>
      <c r="JKT18" s="198"/>
      <c r="JKU18" s="198"/>
      <c r="JKV18" s="198"/>
      <c r="JKW18" s="198"/>
      <c r="JKX18" s="198"/>
      <c r="JKY18" s="198"/>
      <c r="JKZ18" s="198"/>
      <c r="JLA18" s="198"/>
      <c r="JLB18" s="198"/>
      <c r="JLC18" s="198"/>
      <c r="JLD18" s="198"/>
      <c r="JLE18" s="198"/>
      <c r="JLF18" s="198"/>
      <c r="JLG18" s="198"/>
      <c r="JLH18" s="198"/>
      <c r="JLI18" s="198"/>
      <c r="JLJ18" s="198"/>
      <c r="JLK18" s="198"/>
      <c r="JLL18" s="198"/>
      <c r="JLM18" s="198"/>
      <c r="JLN18" s="198"/>
      <c r="JLO18" s="198"/>
      <c r="JLP18" s="198"/>
      <c r="JLQ18" s="198"/>
      <c r="JLR18" s="198"/>
      <c r="JLS18" s="198"/>
      <c r="JLT18" s="198"/>
      <c r="JLU18" s="198"/>
      <c r="JLV18" s="198"/>
      <c r="JLW18" s="198"/>
      <c r="JLX18" s="198"/>
      <c r="JLY18" s="198"/>
      <c r="JLZ18" s="198"/>
      <c r="JMA18" s="198"/>
      <c r="JMB18" s="198"/>
      <c r="JMC18" s="198"/>
      <c r="JMD18" s="198"/>
      <c r="JME18" s="198"/>
      <c r="JMF18" s="198"/>
      <c r="JMG18" s="198"/>
      <c r="JMH18" s="198"/>
      <c r="JMI18" s="198"/>
      <c r="JMJ18" s="198"/>
      <c r="JMK18" s="198"/>
      <c r="JML18" s="198"/>
      <c r="JMM18" s="198"/>
      <c r="JMN18" s="198"/>
      <c r="JMO18" s="198"/>
      <c r="JMP18" s="198"/>
      <c r="JMQ18" s="198"/>
      <c r="JMR18" s="198"/>
      <c r="JMS18" s="198"/>
      <c r="JMT18" s="198"/>
      <c r="JMU18" s="198"/>
      <c r="JMV18" s="198"/>
      <c r="JMW18" s="198"/>
      <c r="JMX18" s="198"/>
      <c r="JMY18" s="198"/>
      <c r="JMZ18" s="198"/>
      <c r="JNA18" s="198"/>
      <c r="JNB18" s="198"/>
      <c r="JNC18" s="198"/>
      <c r="JND18" s="198"/>
      <c r="JNE18" s="198"/>
      <c r="JNF18" s="198"/>
      <c r="JNG18" s="198"/>
      <c r="JNH18" s="198"/>
      <c r="JNI18" s="198"/>
      <c r="JNJ18" s="198"/>
      <c r="JNK18" s="198"/>
      <c r="JNL18" s="198"/>
      <c r="JNM18" s="198"/>
      <c r="JNN18" s="198"/>
      <c r="JNO18" s="198"/>
      <c r="JNP18" s="198"/>
      <c r="JNQ18" s="198"/>
      <c r="JNR18" s="198"/>
      <c r="JNS18" s="198"/>
      <c r="JNT18" s="198"/>
      <c r="JNU18" s="198"/>
      <c r="JNV18" s="198"/>
      <c r="JNW18" s="198"/>
      <c r="JNX18" s="198"/>
      <c r="JNY18" s="198"/>
      <c r="JNZ18" s="198"/>
      <c r="JOA18" s="198"/>
      <c r="JOB18" s="198"/>
      <c r="JOC18" s="198"/>
      <c r="JOD18" s="198"/>
      <c r="JOE18" s="198"/>
      <c r="JOF18" s="198"/>
      <c r="JOG18" s="198"/>
      <c r="JOH18" s="198"/>
      <c r="JOI18" s="198"/>
      <c r="JOJ18" s="198"/>
      <c r="JOK18" s="198"/>
      <c r="JOL18" s="198"/>
      <c r="JOM18" s="198"/>
      <c r="JON18" s="198"/>
      <c r="JOO18" s="198"/>
      <c r="JOP18" s="198"/>
      <c r="JOQ18" s="198"/>
      <c r="JOR18" s="198"/>
      <c r="JOS18" s="198"/>
      <c r="JOT18" s="198"/>
      <c r="JOU18" s="198"/>
      <c r="JOV18" s="198"/>
      <c r="JOW18" s="198"/>
      <c r="JOX18" s="198"/>
      <c r="JOY18" s="198"/>
      <c r="JOZ18" s="198"/>
      <c r="JPA18" s="198"/>
      <c r="JPB18" s="198"/>
      <c r="JPC18" s="198"/>
      <c r="JPD18" s="198"/>
      <c r="JPE18" s="198"/>
      <c r="JPF18" s="198"/>
      <c r="JPG18" s="198"/>
      <c r="JPH18" s="198"/>
      <c r="JPI18" s="198"/>
      <c r="JPJ18" s="198"/>
      <c r="JPK18" s="198"/>
      <c r="JPL18" s="198"/>
      <c r="JPM18" s="198"/>
      <c r="JPN18" s="198"/>
      <c r="JPO18" s="198"/>
      <c r="JPP18" s="198"/>
      <c r="JPQ18" s="198"/>
      <c r="JPR18" s="198"/>
      <c r="JPS18" s="198"/>
      <c r="JPT18" s="198"/>
      <c r="JPU18" s="198"/>
      <c r="JPV18" s="198"/>
      <c r="JPW18" s="198"/>
      <c r="JPX18" s="198"/>
      <c r="JPY18" s="198"/>
      <c r="JPZ18" s="198"/>
      <c r="JQA18" s="198"/>
      <c r="JQB18" s="198"/>
      <c r="JQC18" s="198"/>
      <c r="JQD18" s="198"/>
      <c r="JQE18" s="198"/>
      <c r="JQF18" s="198"/>
      <c r="JQG18" s="198"/>
      <c r="JQH18" s="198"/>
      <c r="JQI18" s="198"/>
      <c r="JQJ18" s="198"/>
      <c r="JQK18" s="198"/>
      <c r="JQL18" s="198"/>
      <c r="JQM18" s="198"/>
      <c r="JQN18" s="198"/>
      <c r="JQO18" s="198"/>
      <c r="JQP18" s="198"/>
      <c r="JQQ18" s="198"/>
      <c r="JQR18" s="198"/>
      <c r="JQS18" s="198"/>
      <c r="JQT18" s="198"/>
      <c r="JQU18" s="198"/>
      <c r="JQV18" s="198"/>
      <c r="JQW18" s="198"/>
      <c r="JQX18" s="198"/>
      <c r="JQY18" s="198"/>
      <c r="JQZ18" s="198"/>
      <c r="JRA18" s="198"/>
      <c r="JRB18" s="198"/>
      <c r="JRC18" s="198"/>
      <c r="JRD18" s="198"/>
      <c r="JRE18" s="198"/>
      <c r="JRF18" s="198"/>
      <c r="JRG18" s="198"/>
      <c r="JRH18" s="198"/>
      <c r="JRI18" s="198"/>
      <c r="JRJ18" s="198"/>
      <c r="JRK18" s="198"/>
      <c r="JRL18" s="198"/>
      <c r="JRM18" s="198"/>
      <c r="JRN18" s="198"/>
      <c r="JRO18" s="198"/>
      <c r="JRP18" s="198"/>
      <c r="JRQ18" s="198"/>
      <c r="JRR18" s="198"/>
      <c r="JRS18" s="198"/>
      <c r="JRT18" s="198"/>
      <c r="JRU18" s="198"/>
      <c r="JRV18" s="198"/>
      <c r="JRW18" s="198"/>
      <c r="JRX18" s="198"/>
      <c r="JRY18" s="198"/>
      <c r="JRZ18" s="198"/>
      <c r="JSA18" s="198"/>
      <c r="JSB18" s="198"/>
      <c r="JSC18" s="198"/>
      <c r="JSD18" s="198"/>
      <c r="JSE18" s="198"/>
      <c r="JSF18" s="198"/>
      <c r="JSG18" s="198"/>
      <c r="JSH18" s="198"/>
      <c r="JSI18" s="198"/>
      <c r="JSJ18" s="198"/>
      <c r="JSK18" s="198"/>
      <c r="JSL18" s="198"/>
      <c r="JSM18" s="198"/>
      <c r="JSN18" s="198"/>
      <c r="JSO18" s="198"/>
      <c r="JSP18" s="198"/>
      <c r="JSQ18" s="198"/>
      <c r="JSR18" s="198"/>
      <c r="JSS18" s="198"/>
      <c r="JST18" s="198"/>
      <c r="JSU18" s="198"/>
      <c r="JSV18" s="198"/>
      <c r="JSW18" s="198"/>
      <c r="JSX18" s="198"/>
      <c r="JSY18" s="198"/>
      <c r="JSZ18" s="198"/>
      <c r="JTA18" s="198"/>
      <c r="JTB18" s="198"/>
      <c r="JTC18" s="198"/>
      <c r="JTD18" s="198"/>
      <c r="JTE18" s="198"/>
      <c r="JTF18" s="198"/>
      <c r="JTG18" s="198"/>
      <c r="JTH18" s="198"/>
      <c r="JTI18" s="198"/>
      <c r="JTJ18" s="198"/>
      <c r="JTK18" s="198"/>
      <c r="JTL18" s="198"/>
      <c r="JTM18" s="198"/>
      <c r="JTN18" s="198"/>
      <c r="JTO18" s="198"/>
      <c r="JTP18" s="198"/>
      <c r="JTQ18" s="198"/>
      <c r="JTR18" s="198"/>
      <c r="JTS18" s="198"/>
      <c r="JTT18" s="198"/>
      <c r="JTU18" s="198"/>
      <c r="JTV18" s="198"/>
      <c r="JTW18" s="198"/>
      <c r="JTX18" s="198"/>
      <c r="JTY18" s="198"/>
      <c r="JTZ18" s="198"/>
      <c r="JUA18" s="198"/>
      <c r="JUB18" s="198"/>
      <c r="JUC18" s="198"/>
      <c r="JUD18" s="198"/>
      <c r="JUE18" s="198"/>
      <c r="JUF18" s="198"/>
      <c r="JUG18" s="198"/>
      <c r="JUH18" s="198"/>
      <c r="JUI18" s="198"/>
      <c r="JUJ18" s="198"/>
      <c r="JUK18" s="198"/>
      <c r="JUL18" s="198"/>
      <c r="JUM18" s="198"/>
      <c r="JUN18" s="198"/>
      <c r="JUO18" s="198"/>
      <c r="JUP18" s="198"/>
      <c r="JUQ18" s="198"/>
      <c r="JUR18" s="198"/>
      <c r="JUS18" s="198"/>
      <c r="JUT18" s="198"/>
      <c r="JUU18" s="198"/>
      <c r="JUV18" s="198"/>
      <c r="JUW18" s="198"/>
      <c r="JUX18" s="198"/>
      <c r="JUY18" s="198"/>
      <c r="JUZ18" s="198"/>
      <c r="JVA18" s="198"/>
      <c r="JVB18" s="198"/>
      <c r="JVC18" s="198"/>
      <c r="JVD18" s="198"/>
      <c r="JVE18" s="198"/>
      <c r="JVF18" s="198"/>
      <c r="JVG18" s="198"/>
      <c r="JVH18" s="198"/>
      <c r="JVI18" s="198"/>
      <c r="JVJ18" s="198"/>
      <c r="JVK18" s="198"/>
      <c r="JVL18" s="198"/>
      <c r="JVM18" s="198"/>
      <c r="JVN18" s="198"/>
      <c r="JVO18" s="198"/>
      <c r="JVP18" s="198"/>
      <c r="JVQ18" s="198"/>
      <c r="JVR18" s="198"/>
      <c r="JVS18" s="198"/>
      <c r="JVT18" s="198"/>
      <c r="JVU18" s="198"/>
      <c r="JVV18" s="198"/>
      <c r="JVW18" s="198"/>
      <c r="JVX18" s="198"/>
      <c r="JVY18" s="198"/>
      <c r="JVZ18" s="198"/>
      <c r="JWA18" s="198"/>
      <c r="JWB18" s="198"/>
      <c r="JWC18" s="198"/>
      <c r="JWD18" s="198"/>
      <c r="JWE18" s="198"/>
      <c r="JWF18" s="198"/>
      <c r="JWG18" s="198"/>
      <c r="JWH18" s="198"/>
      <c r="JWI18" s="198"/>
      <c r="JWJ18" s="198"/>
      <c r="JWK18" s="198"/>
      <c r="JWL18" s="198"/>
      <c r="JWM18" s="198"/>
      <c r="JWN18" s="198"/>
      <c r="JWO18" s="198"/>
      <c r="JWP18" s="198"/>
      <c r="JWQ18" s="198"/>
      <c r="JWR18" s="198"/>
      <c r="JWS18" s="198"/>
      <c r="JWT18" s="198"/>
      <c r="JWU18" s="198"/>
      <c r="JWV18" s="198"/>
      <c r="JWW18" s="198"/>
      <c r="JWX18" s="198"/>
      <c r="JWY18" s="198"/>
      <c r="JWZ18" s="198"/>
      <c r="JXA18" s="198"/>
      <c r="JXB18" s="198"/>
      <c r="JXC18" s="198"/>
      <c r="JXD18" s="198"/>
      <c r="JXE18" s="198"/>
      <c r="JXF18" s="198"/>
      <c r="JXG18" s="198"/>
      <c r="JXH18" s="198"/>
      <c r="JXI18" s="198"/>
      <c r="JXJ18" s="198"/>
      <c r="JXK18" s="198"/>
      <c r="JXL18" s="198"/>
      <c r="JXM18" s="198"/>
      <c r="JXN18" s="198"/>
      <c r="JXO18" s="198"/>
      <c r="JXP18" s="198"/>
      <c r="JXQ18" s="198"/>
      <c r="JXR18" s="198"/>
      <c r="JXS18" s="198"/>
      <c r="JXT18" s="198"/>
      <c r="JXU18" s="198"/>
      <c r="JXV18" s="198"/>
      <c r="JXW18" s="198"/>
      <c r="JXX18" s="198"/>
      <c r="JXY18" s="198"/>
      <c r="JXZ18" s="198"/>
      <c r="JYA18" s="198"/>
      <c r="JYB18" s="198"/>
      <c r="JYC18" s="198"/>
      <c r="JYD18" s="198"/>
      <c r="JYE18" s="198"/>
      <c r="JYF18" s="198"/>
      <c r="JYG18" s="198"/>
      <c r="JYH18" s="198"/>
      <c r="JYI18" s="198"/>
      <c r="JYJ18" s="198"/>
      <c r="JYK18" s="198"/>
      <c r="JYL18" s="198"/>
      <c r="JYM18" s="198"/>
      <c r="JYN18" s="198"/>
      <c r="JYO18" s="198"/>
      <c r="JYP18" s="198"/>
      <c r="JYQ18" s="198"/>
      <c r="JYR18" s="198"/>
      <c r="JYS18" s="198"/>
      <c r="JYT18" s="198"/>
      <c r="JYU18" s="198"/>
      <c r="JYV18" s="198"/>
      <c r="JYW18" s="198"/>
      <c r="JYX18" s="198"/>
      <c r="JYY18" s="198"/>
      <c r="JYZ18" s="198"/>
      <c r="JZA18" s="198"/>
      <c r="JZB18" s="198"/>
      <c r="JZC18" s="198"/>
      <c r="JZD18" s="198"/>
      <c r="JZE18" s="198"/>
      <c r="JZF18" s="198"/>
      <c r="JZG18" s="198"/>
      <c r="JZH18" s="198"/>
      <c r="JZI18" s="198"/>
      <c r="JZJ18" s="198"/>
      <c r="JZK18" s="198"/>
      <c r="JZL18" s="198"/>
      <c r="JZM18" s="198"/>
      <c r="JZN18" s="198"/>
      <c r="JZO18" s="198"/>
      <c r="JZP18" s="198"/>
      <c r="JZQ18" s="198"/>
      <c r="JZR18" s="198"/>
      <c r="JZS18" s="198"/>
      <c r="JZT18" s="198"/>
      <c r="JZU18" s="198"/>
      <c r="JZV18" s="198"/>
      <c r="JZW18" s="198"/>
      <c r="JZX18" s="198"/>
      <c r="JZY18" s="198"/>
      <c r="JZZ18" s="198"/>
      <c r="KAA18" s="198"/>
      <c r="KAB18" s="198"/>
      <c r="KAC18" s="198"/>
      <c r="KAD18" s="198"/>
      <c r="KAE18" s="198"/>
      <c r="KAF18" s="198"/>
      <c r="KAG18" s="198"/>
      <c r="KAH18" s="198"/>
      <c r="KAI18" s="198"/>
      <c r="KAJ18" s="198"/>
      <c r="KAK18" s="198"/>
      <c r="KAL18" s="198"/>
      <c r="KAM18" s="198"/>
      <c r="KAN18" s="198"/>
      <c r="KAO18" s="198"/>
      <c r="KAP18" s="198"/>
      <c r="KAQ18" s="198"/>
      <c r="KAR18" s="198"/>
      <c r="KAS18" s="198"/>
      <c r="KAT18" s="198"/>
      <c r="KAU18" s="198"/>
      <c r="KAV18" s="198"/>
      <c r="KAW18" s="198"/>
      <c r="KAX18" s="198"/>
      <c r="KAY18" s="198"/>
      <c r="KAZ18" s="198"/>
      <c r="KBA18" s="198"/>
      <c r="KBB18" s="198"/>
      <c r="KBC18" s="198"/>
      <c r="KBD18" s="198"/>
      <c r="KBE18" s="198"/>
      <c r="KBF18" s="198"/>
      <c r="KBG18" s="198"/>
      <c r="KBH18" s="198"/>
      <c r="KBI18" s="198"/>
      <c r="KBJ18" s="198"/>
      <c r="KBK18" s="198"/>
      <c r="KBL18" s="198"/>
      <c r="KBM18" s="198"/>
      <c r="KBN18" s="198"/>
      <c r="KBO18" s="198"/>
      <c r="KBP18" s="198"/>
      <c r="KBQ18" s="198"/>
      <c r="KBR18" s="198"/>
      <c r="KBS18" s="198"/>
      <c r="KBT18" s="198"/>
      <c r="KBU18" s="198"/>
      <c r="KBV18" s="198"/>
      <c r="KBW18" s="198"/>
      <c r="KBX18" s="198"/>
      <c r="KBY18" s="198"/>
      <c r="KBZ18" s="198"/>
      <c r="KCA18" s="198"/>
      <c r="KCB18" s="198"/>
      <c r="KCC18" s="198"/>
      <c r="KCD18" s="198"/>
      <c r="KCE18" s="198"/>
      <c r="KCF18" s="198"/>
      <c r="KCG18" s="198"/>
      <c r="KCH18" s="198"/>
      <c r="KCI18" s="198"/>
      <c r="KCJ18" s="198"/>
      <c r="KCK18" s="198"/>
      <c r="KCL18" s="198"/>
      <c r="KCM18" s="198"/>
      <c r="KCN18" s="198"/>
      <c r="KCO18" s="198"/>
      <c r="KCP18" s="198"/>
      <c r="KCQ18" s="198"/>
      <c r="KCR18" s="198"/>
      <c r="KCS18" s="198"/>
      <c r="KCT18" s="198"/>
      <c r="KCU18" s="198"/>
      <c r="KCV18" s="198"/>
      <c r="KCW18" s="198"/>
      <c r="KCX18" s="198"/>
      <c r="KCY18" s="198"/>
      <c r="KCZ18" s="198"/>
      <c r="KDA18" s="198"/>
      <c r="KDB18" s="198"/>
      <c r="KDC18" s="198"/>
      <c r="KDD18" s="198"/>
      <c r="KDE18" s="198"/>
      <c r="KDF18" s="198"/>
      <c r="KDG18" s="198"/>
      <c r="KDH18" s="198"/>
      <c r="KDI18" s="198"/>
      <c r="KDJ18" s="198"/>
      <c r="KDK18" s="198"/>
      <c r="KDL18" s="198"/>
      <c r="KDM18" s="198"/>
      <c r="KDN18" s="198"/>
      <c r="KDO18" s="198"/>
      <c r="KDP18" s="198"/>
      <c r="KDQ18" s="198"/>
      <c r="KDR18" s="198"/>
      <c r="KDS18" s="198"/>
      <c r="KDT18" s="198"/>
      <c r="KDU18" s="198"/>
      <c r="KDV18" s="198"/>
      <c r="KDW18" s="198"/>
      <c r="KDX18" s="198"/>
      <c r="KDY18" s="198"/>
      <c r="KDZ18" s="198"/>
      <c r="KEA18" s="198"/>
      <c r="KEB18" s="198"/>
      <c r="KEC18" s="198"/>
      <c r="KED18" s="198"/>
      <c r="KEE18" s="198"/>
      <c r="KEF18" s="198"/>
      <c r="KEG18" s="198"/>
      <c r="KEH18" s="198"/>
      <c r="KEI18" s="198"/>
      <c r="KEJ18" s="198"/>
      <c r="KEK18" s="198"/>
      <c r="KEL18" s="198"/>
      <c r="KEM18" s="198"/>
      <c r="KEN18" s="198"/>
      <c r="KEO18" s="198"/>
      <c r="KEP18" s="198"/>
      <c r="KEQ18" s="198"/>
      <c r="KER18" s="198"/>
      <c r="KES18" s="198"/>
      <c r="KET18" s="198"/>
      <c r="KEU18" s="198"/>
      <c r="KEV18" s="198"/>
      <c r="KEW18" s="198"/>
      <c r="KEX18" s="198"/>
      <c r="KEY18" s="198"/>
      <c r="KEZ18" s="198"/>
      <c r="KFA18" s="198"/>
      <c r="KFB18" s="198"/>
      <c r="KFC18" s="198"/>
      <c r="KFD18" s="198"/>
      <c r="KFE18" s="198"/>
      <c r="KFF18" s="198"/>
      <c r="KFG18" s="198"/>
      <c r="KFH18" s="198"/>
      <c r="KFI18" s="198"/>
      <c r="KFJ18" s="198"/>
      <c r="KFK18" s="198"/>
      <c r="KFL18" s="198"/>
      <c r="KFM18" s="198"/>
      <c r="KFN18" s="198"/>
      <c r="KFO18" s="198"/>
      <c r="KFP18" s="198"/>
      <c r="KFQ18" s="198"/>
      <c r="KFR18" s="198"/>
      <c r="KFS18" s="198"/>
      <c r="KFT18" s="198"/>
      <c r="KFU18" s="198"/>
      <c r="KFV18" s="198"/>
      <c r="KFW18" s="198"/>
      <c r="KFX18" s="198"/>
      <c r="KFY18" s="198"/>
      <c r="KFZ18" s="198"/>
      <c r="KGA18" s="198"/>
      <c r="KGB18" s="198"/>
      <c r="KGC18" s="198"/>
      <c r="KGD18" s="198"/>
      <c r="KGE18" s="198"/>
      <c r="KGF18" s="198"/>
      <c r="KGG18" s="198"/>
      <c r="KGH18" s="198"/>
      <c r="KGI18" s="198"/>
      <c r="KGJ18" s="198"/>
      <c r="KGK18" s="198"/>
      <c r="KGL18" s="198"/>
      <c r="KGM18" s="198"/>
      <c r="KGN18" s="198"/>
      <c r="KGO18" s="198"/>
      <c r="KGP18" s="198"/>
      <c r="KGQ18" s="198"/>
      <c r="KGR18" s="198"/>
      <c r="KGS18" s="198"/>
      <c r="KGT18" s="198"/>
      <c r="KGU18" s="198"/>
      <c r="KGV18" s="198"/>
      <c r="KGW18" s="198"/>
      <c r="KGX18" s="198"/>
      <c r="KGY18" s="198"/>
      <c r="KGZ18" s="198"/>
      <c r="KHA18" s="198"/>
      <c r="KHB18" s="198"/>
      <c r="KHC18" s="198"/>
      <c r="KHD18" s="198"/>
      <c r="KHE18" s="198"/>
      <c r="KHF18" s="198"/>
      <c r="KHG18" s="198"/>
      <c r="KHH18" s="198"/>
      <c r="KHI18" s="198"/>
      <c r="KHJ18" s="198"/>
      <c r="KHK18" s="198"/>
      <c r="KHL18" s="198"/>
      <c r="KHM18" s="198"/>
      <c r="KHN18" s="198"/>
      <c r="KHO18" s="198"/>
      <c r="KHP18" s="198"/>
      <c r="KHQ18" s="198"/>
      <c r="KHR18" s="198"/>
      <c r="KHS18" s="198"/>
      <c r="KHT18" s="198"/>
      <c r="KHU18" s="198"/>
      <c r="KHV18" s="198"/>
      <c r="KHW18" s="198"/>
      <c r="KHX18" s="198"/>
      <c r="KHY18" s="198"/>
      <c r="KHZ18" s="198"/>
      <c r="KIA18" s="198"/>
      <c r="KIB18" s="198"/>
      <c r="KIC18" s="198"/>
      <c r="KID18" s="198"/>
      <c r="KIE18" s="198"/>
      <c r="KIF18" s="198"/>
      <c r="KIG18" s="198"/>
      <c r="KIH18" s="198"/>
      <c r="KII18" s="198"/>
      <c r="KIJ18" s="198"/>
      <c r="KIK18" s="198"/>
      <c r="KIL18" s="198"/>
      <c r="KIM18" s="198"/>
      <c r="KIN18" s="198"/>
      <c r="KIO18" s="198"/>
      <c r="KIP18" s="198"/>
      <c r="KIQ18" s="198"/>
      <c r="KIR18" s="198"/>
      <c r="KIS18" s="198"/>
      <c r="KIT18" s="198"/>
      <c r="KIU18" s="198"/>
      <c r="KIV18" s="198"/>
      <c r="KIW18" s="198"/>
      <c r="KIX18" s="198"/>
      <c r="KIY18" s="198"/>
      <c r="KIZ18" s="198"/>
      <c r="KJA18" s="198"/>
      <c r="KJB18" s="198"/>
      <c r="KJC18" s="198"/>
      <c r="KJD18" s="198"/>
      <c r="KJE18" s="198"/>
      <c r="KJF18" s="198"/>
      <c r="KJG18" s="198"/>
      <c r="KJH18" s="198"/>
      <c r="KJI18" s="198"/>
      <c r="KJJ18" s="198"/>
      <c r="KJK18" s="198"/>
      <c r="KJL18" s="198"/>
      <c r="KJM18" s="198"/>
      <c r="KJN18" s="198"/>
      <c r="KJO18" s="198"/>
      <c r="KJP18" s="198"/>
      <c r="KJQ18" s="198"/>
      <c r="KJR18" s="198"/>
      <c r="KJS18" s="198"/>
      <c r="KJT18" s="198"/>
      <c r="KJU18" s="198"/>
      <c r="KJV18" s="198"/>
      <c r="KJW18" s="198"/>
      <c r="KJX18" s="198"/>
      <c r="KJY18" s="198"/>
      <c r="KJZ18" s="198"/>
      <c r="KKA18" s="198"/>
      <c r="KKB18" s="198"/>
      <c r="KKC18" s="198"/>
      <c r="KKD18" s="198"/>
      <c r="KKE18" s="198"/>
      <c r="KKF18" s="198"/>
      <c r="KKG18" s="198"/>
      <c r="KKH18" s="198"/>
      <c r="KKI18" s="198"/>
      <c r="KKJ18" s="198"/>
      <c r="KKK18" s="198"/>
      <c r="KKL18" s="198"/>
      <c r="KKM18" s="198"/>
      <c r="KKN18" s="198"/>
      <c r="KKO18" s="198"/>
      <c r="KKP18" s="198"/>
      <c r="KKQ18" s="198"/>
      <c r="KKR18" s="198"/>
      <c r="KKS18" s="198"/>
      <c r="KKT18" s="198"/>
      <c r="KKU18" s="198"/>
      <c r="KKV18" s="198"/>
      <c r="KKW18" s="198"/>
      <c r="KKX18" s="198"/>
      <c r="KKY18" s="198"/>
      <c r="KKZ18" s="198"/>
      <c r="KLA18" s="198"/>
      <c r="KLB18" s="198"/>
      <c r="KLC18" s="198"/>
      <c r="KLD18" s="198"/>
      <c r="KLE18" s="198"/>
      <c r="KLF18" s="198"/>
      <c r="KLG18" s="198"/>
      <c r="KLH18" s="198"/>
      <c r="KLI18" s="198"/>
      <c r="KLJ18" s="198"/>
      <c r="KLK18" s="198"/>
      <c r="KLL18" s="198"/>
      <c r="KLM18" s="198"/>
      <c r="KLN18" s="198"/>
      <c r="KLO18" s="198"/>
      <c r="KLP18" s="198"/>
      <c r="KLQ18" s="198"/>
      <c r="KLR18" s="198"/>
      <c r="KLS18" s="198"/>
      <c r="KLT18" s="198"/>
      <c r="KLU18" s="198"/>
      <c r="KLV18" s="198"/>
      <c r="KLW18" s="198"/>
      <c r="KLX18" s="198"/>
      <c r="KLY18" s="198"/>
      <c r="KLZ18" s="198"/>
      <c r="KMA18" s="198"/>
      <c r="KMB18" s="198"/>
      <c r="KMC18" s="198"/>
      <c r="KMD18" s="198"/>
      <c r="KME18" s="198"/>
      <c r="KMF18" s="198"/>
      <c r="KMG18" s="198"/>
      <c r="KMH18" s="198"/>
      <c r="KMI18" s="198"/>
      <c r="KMJ18" s="198"/>
      <c r="KMK18" s="198"/>
      <c r="KML18" s="198"/>
      <c r="KMM18" s="198"/>
      <c r="KMN18" s="198"/>
      <c r="KMO18" s="198"/>
      <c r="KMP18" s="198"/>
      <c r="KMQ18" s="198"/>
      <c r="KMR18" s="198"/>
      <c r="KMS18" s="198"/>
      <c r="KMT18" s="198"/>
      <c r="KMU18" s="198"/>
      <c r="KMV18" s="198"/>
      <c r="KMW18" s="198"/>
      <c r="KMX18" s="198"/>
      <c r="KMY18" s="198"/>
      <c r="KMZ18" s="198"/>
      <c r="KNA18" s="198"/>
      <c r="KNB18" s="198"/>
      <c r="KNC18" s="198"/>
      <c r="KND18" s="198"/>
      <c r="KNE18" s="198"/>
      <c r="KNF18" s="198"/>
      <c r="KNG18" s="198"/>
      <c r="KNH18" s="198"/>
      <c r="KNI18" s="198"/>
      <c r="KNJ18" s="198"/>
      <c r="KNK18" s="198"/>
      <c r="KNL18" s="198"/>
      <c r="KNM18" s="198"/>
      <c r="KNN18" s="198"/>
      <c r="KNO18" s="198"/>
      <c r="KNP18" s="198"/>
      <c r="KNQ18" s="198"/>
      <c r="KNR18" s="198"/>
      <c r="KNS18" s="198"/>
      <c r="KNT18" s="198"/>
      <c r="KNU18" s="198"/>
      <c r="KNV18" s="198"/>
      <c r="KNW18" s="198"/>
      <c r="KNX18" s="198"/>
      <c r="KNY18" s="198"/>
      <c r="KNZ18" s="198"/>
      <c r="KOA18" s="198"/>
      <c r="KOB18" s="198"/>
      <c r="KOC18" s="198"/>
      <c r="KOD18" s="198"/>
      <c r="KOE18" s="198"/>
      <c r="KOF18" s="198"/>
      <c r="KOG18" s="198"/>
      <c r="KOH18" s="198"/>
      <c r="KOI18" s="198"/>
      <c r="KOJ18" s="198"/>
      <c r="KOK18" s="198"/>
      <c r="KOL18" s="198"/>
      <c r="KOM18" s="198"/>
      <c r="KON18" s="198"/>
      <c r="KOO18" s="198"/>
      <c r="KOP18" s="198"/>
      <c r="KOQ18" s="198"/>
      <c r="KOR18" s="198"/>
      <c r="KOS18" s="198"/>
      <c r="KOT18" s="198"/>
      <c r="KOU18" s="198"/>
      <c r="KOV18" s="198"/>
      <c r="KOW18" s="198"/>
      <c r="KOX18" s="198"/>
      <c r="KOY18" s="198"/>
      <c r="KOZ18" s="198"/>
      <c r="KPA18" s="198"/>
      <c r="KPB18" s="198"/>
      <c r="KPC18" s="198"/>
      <c r="KPD18" s="198"/>
      <c r="KPE18" s="198"/>
      <c r="KPF18" s="198"/>
      <c r="KPG18" s="198"/>
      <c r="KPH18" s="198"/>
      <c r="KPI18" s="198"/>
      <c r="KPJ18" s="198"/>
      <c r="KPK18" s="198"/>
      <c r="KPL18" s="198"/>
      <c r="KPM18" s="198"/>
      <c r="KPN18" s="198"/>
      <c r="KPO18" s="198"/>
      <c r="KPP18" s="198"/>
      <c r="KPQ18" s="198"/>
      <c r="KPR18" s="198"/>
      <c r="KPS18" s="198"/>
      <c r="KPT18" s="198"/>
      <c r="KPU18" s="198"/>
      <c r="KPV18" s="198"/>
      <c r="KPW18" s="198"/>
      <c r="KPX18" s="198"/>
      <c r="KPY18" s="198"/>
      <c r="KPZ18" s="198"/>
      <c r="KQA18" s="198"/>
      <c r="KQB18" s="198"/>
      <c r="KQC18" s="198"/>
      <c r="KQD18" s="198"/>
      <c r="KQE18" s="198"/>
      <c r="KQF18" s="198"/>
      <c r="KQG18" s="198"/>
      <c r="KQH18" s="198"/>
      <c r="KQI18" s="198"/>
      <c r="KQJ18" s="198"/>
      <c r="KQK18" s="198"/>
      <c r="KQL18" s="198"/>
      <c r="KQM18" s="198"/>
      <c r="KQN18" s="198"/>
      <c r="KQO18" s="198"/>
      <c r="KQP18" s="198"/>
      <c r="KQQ18" s="198"/>
      <c r="KQR18" s="198"/>
      <c r="KQS18" s="198"/>
      <c r="KQT18" s="198"/>
      <c r="KQU18" s="198"/>
      <c r="KQV18" s="198"/>
      <c r="KQW18" s="198"/>
      <c r="KQX18" s="198"/>
      <c r="KQY18" s="198"/>
      <c r="KQZ18" s="198"/>
      <c r="KRA18" s="198"/>
      <c r="KRB18" s="198"/>
      <c r="KRC18" s="198"/>
      <c r="KRD18" s="198"/>
      <c r="KRE18" s="198"/>
      <c r="KRF18" s="198"/>
      <c r="KRG18" s="198"/>
      <c r="KRH18" s="198"/>
      <c r="KRI18" s="198"/>
      <c r="KRJ18" s="198"/>
      <c r="KRK18" s="198"/>
      <c r="KRL18" s="198"/>
      <c r="KRM18" s="198"/>
      <c r="KRN18" s="198"/>
      <c r="KRO18" s="198"/>
      <c r="KRP18" s="198"/>
      <c r="KRQ18" s="198"/>
      <c r="KRR18" s="198"/>
      <c r="KRS18" s="198"/>
      <c r="KRT18" s="198"/>
      <c r="KRU18" s="198"/>
      <c r="KRV18" s="198"/>
      <c r="KRW18" s="198"/>
      <c r="KRX18" s="198"/>
      <c r="KRY18" s="198"/>
      <c r="KRZ18" s="198"/>
      <c r="KSA18" s="198"/>
      <c r="KSB18" s="198"/>
      <c r="KSC18" s="198"/>
      <c r="KSD18" s="198"/>
      <c r="KSE18" s="198"/>
      <c r="KSF18" s="198"/>
      <c r="KSG18" s="198"/>
      <c r="KSH18" s="198"/>
      <c r="KSI18" s="198"/>
      <c r="KSJ18" s="198"/>
      <c r="KSK18" s="198"/>
      <c r="KSL18" s="198"/>
      <c r="KSM18" s="198"/>
      <c r="KSN18" s="198"/>
      <c r="KSO18" s="198"/>
      <c r="KSP18" s="198"/>
      <c r="KSQ18" s="198"/>
      <c r="KSR18" s="198"/>
      <c r="KSS18" s="198"/>
      <c r="KST18" s="198"/>
      <c r="KSU18" s="198"/>
      <c r="KSV18" s="198"/>
      <c r="KSW18" s="198"/>
      <c r="KSX18" s="198"/>
      <c r="KSY18" s="198"/>
      <c r="KSZ18" s="198"/>
      <c r="KTA18" s="198"/>
      <c r="KTB18" s="198"/>
      <c r="KTC18" s="198"/>
      <c r="KTD18" s="198"/>
      <c r="KTE18" s="198"/>
      <c r="KTF18" s="198"/>
      <c r="KTG18" s="198"/>
      <c r="KTH18" s="198"/>
      <c r="KTI18" s="198"/>
      <c r="KTJ18" s="198"/>
      <c r="KTK18" s="198"/>
      <c r="KTL18" s="198"/>
      <c r="KTM18" s="198"/>
      <c r="KTN18" s="198"/>
      <c r="KTO18" s="198"/>
      <c r="KTP18" s="198"/>
      <c r="KTQ18" s="198"/>
      <c r="KTR18" s="198"/>
      <c r="KTS18" s="198"/>
      <c r="KTT18" s="198"/>
      <c r="KTU18" s="198"/>
      <c r="KTV18" s="198"/>
      <c r="KTW18" s="198"/>
      <c r="KTX18" s="198"/>
      <c r="KTY18" s="198"/>
      <c r="KTZ18" s="198"/>
      <c r="KUA18" s="198"/>
      <c r="KUB18" s="198"/>
      <c r="KUC18" s="198"/>
      <c r="KUD18" s="198"/>
      <c r="KUE18" s="198"/>
      <c r="KUF18" s="198"/>
      <c r="KUG18" s="198"/>
      <c r="KUH18" s="198"/>
      <c r="KUI18" s="198"/>
      <c r="KUJ18" s="198"/>
      <c r="KUK18" s="198"/>
      <c r="KUL18" s="198"/>
      <c r="KUM18" s="198"/>
      <c r="KUN18" s="198"/>
      <c r="KUO18" s="198"/>
      <c r="KUP18" s="198"/>
      <c r="KUQ18" s="198"/>
      <c r="KUR18" s="198"/>
      <c r="KUS18" s="198"/>
      <c r="KUT18" s="198"/>
      <c r="KUU18" s="198"/>
      <c r="KUV18" s="198"/>
      <c r="KUW18" s="198"/>
      <c r="KUX18" s="198"/>
      <c r="KUY18" s="198"/>
      <c r="KUZ18" s="198"/>
      <c r="KVA18" s="198"/>
      <c r="KVB18" s="198"/>
      <c r="KVC18" s="198"/>
      <c r="KVD18" s="198"/>
      <c r="KVE18" s="198"/>
      <c r="KVF18" s="198"/>
      <c r="KVG18" s="198"/>
      <c r="KVH18" s="198"/>
      <c r="KVI18" s="198"/>
      <c r="KVJ18" s="198"/>
      <c r="KVK18" s="198"/>
      <c r="KVL18" s="198"/>
      <c r="KVM18" s="198"/>
      <c r="KVN18" s="198"/>
      <c r="KVO18" s="198"/>
      <c r="KVP18" s="198"/>
      <c r="KVQ18" s="198"/>
      <c r="KVR18" s="198"/>
      <c r="KVS18" s="198"/>
      <c r="KVT18" s="198"/>
      <c r="KVU18" s="198"/>
      <c r="KVV18" s="198"/>
      <c r="KVW18" s="198"/>
      <c r="KVX18" s="198"/>
      <c r="KVY18" s="198"/>
      <c r="KVZ18" s="198"/>
      <c r="KWA18" s="198"/>
      <c r="KWB18" s="198"/>
      <c r="KWC18" s="198"/>
      <c r="KWD18" s="198"/>
      <c r="KWE18" s="198"/>
      <c r="KWF18" s="198"/>
      <c r="KWG18" s="198"/>
      <c r="KWH18" s="198"/>
      <c r="KWI18" s="198"/>
      <c r="KWJ18" s="198"/>
      <c r="KWK18" s="198"/>
      <c r="KWL18" s="198"/>
      <c r="KWM18" s="198"/>
      <c r="KWN18" s="198"/>
      <c r="KWO18" s="198"/>
      <c r="KWP18" s="198"/>
      <c r="KWQ18" s="198"/>
      <c r="KWR18" s="198"/>
      <c r="KWS18" s="198"/>
      <c r="KWT18" s="198"/>
      <c r="KWU18" s="198"/>
      <c r="KWV18" s="198"/>
      <c r="KWW18" s="198"/>
      <c r="KWX18" s="198"/>
      <c r="KWY18" s="198"/>
      <c r="KWZ18" s="198"/>
      <c r="KXA18" s="198"/>
      <c r="KXB18" s="198"/>
      <c r="KXC18" s="198"/>
      <c r="KXD18" s="198"/>
      <c r="KXE18" s="198"/>
      <c r="KXF18" s="198"/>
      <c r="KXG18" s="198"/>
      <c r="KXH18" s="198"/>
      <c r="KXI18" s="198"/>
      <c r="KXJ18" s="198"/>
      <c r="KXK18" s="198"/>
      <c r="KXL18" s="198"/>
      <c r="KXM18" s="198"/>
      <c r="KXN18" s="198"/>
      <c r="KXO18" s="198"/>
      <c r="KXP18" s="198"/>
      <c r="KXQ18" s="198"/>
      <c r="KXR18" s="198"/>
      <c r="KXS18" s="198"/>
      <c r="KXT18" s="198"/>
      <c r="KXU18" s="198"/>
      <c r="KXV18" s="198"/>
      <c r="KXW18" s="198"/>
      <c r="KXX18" s="198"/>
      <c r="KXY18" s="198"/>
      <c r="KXZ18" s="198"/>
      <c r="KYA18" s="198"/>
      <c r="KYB18" s="198"/>
      <c r="KYC18" s="198"/>
      <c r="KYD18" s="198"/>
      <c r="KYE18" s="198"/>
      <c r="KYF18" s="198"/>
      <c r="KYG18" s="198"/>
      <c r="KYH18" s="198"/>
      <c r="KYI18" s="198"/>
      <c r="KYJ18" s="198"/>
      <c r="KYK18" s="198"/>
      <c r="KYL18" s="198"/>
      <c r="KYM18" s="198"/>
      <c r="KYN18" s="198"/>
      <c r="KYO18" s="198"/>
      <c r="KYP18" s="198"/>
      <c r="KYQ18" s="198"/>
      <c r="KYR18" s="198"/>
      <c r="KYS18" s="198"/>
      <c r="KYT18" s="198"/>
      <c r="KYU18" s="198"/>
      <c r="KYV18" s="198"/>
      <c r="KYW18" s="198"/>
      <c r="KYX18" s="198"/>
      <c r="KYY18" s="198"/>
      <c r="KYZ18" s="198"/>
      <c r="KZA18" s="198"/>
      <c r="KZB18" s="198"/>
      <c r="KZC18" s="198"/>
      <c r="KZD18" s="198"/>
      <c r="KZE18" s="198"/>
      <c r="KZF18" s="198"/>
      <c r="KZG18" s="198"/>
      <c r="KZH18" s="198"/>
      <c r="KZI18" s="198"/>
      <c r="KZJ18" s="198"/>
      <c r="KZK18" s="198"/>
      <c r="KZL18" s="198"/>
      <c r="KZM18" s="198"/>
      <c r="KZN18" s="198"/>
      <c r="KZO18" s="198"/>
      <c r="KZP18" s="198"/>
      <c r="KZQ18" s="198"/>
      <c r="KZR18" s="198"/>
      <c r="KZS18" s="198"/>
      <c r="KZT18" s="198"/>
      <c r="KZU18" s="198"/>
      <c r="KZV18" s="198"/>
      <c r="KZW18" s="198"/>
      <c r="KZX18" s="198"/>
      <c r="KZY18" s="198"/>
      <c r="KZZ18" s="198"/>
      <c r="LAA18" s="198"/>
      <c r="LAB18" s="198"/>
      <c r="LAC18" s="198"/>
      <c r="LAD18" s="198"/>
      <c r="LAE18" s="198"/>
      <c r="LAF18" s="198"/>
      <c r="LAG18" s="198"/>
      <c r="LAH18" s="198"/>
      <c r="LAI18" s="198"/>
      <c r="LAJ18" s="198"/>
      <c r="LAK18" s="198"/>
      <c r="LAL18" s="198"/>
      <c r="LAM18" s="198"/>
      <c r="LAN18" s="198"/>
      <c r="LAO18" s="198"/>
      <c r="LAP18" s="198"/>
      <c r="LAQ18" s="198"/>
      <c r="LAR18" s="198"/>
      <c r="LAS18" s="198"/>
      <c r="LAT18" s="198"/>
      <c r="LAU18" s="198"/>
      <c r="LAV18" s="198"/>
      <c r="LAW18" s="198"/>
      <c r="LAX18" s="198"/>
      <c r="LAY18" s="198"/>
      <c r="LAZ18" s="198"/>
      <c r="LBA18" s="198"/>
      <c r="LBB18" s="198"/>
      <c r="LBC18" s="198"/>
      <c r="LBD18" s="198"/>
      <c r="LBE18" s="198"/>
      <c r="LBF18" s="198"/>
      <c r="LBG18" s="198"/>
      <c r="LBH18" s="198"/>
      <c r="LBI18" s="198"/>
      <c r="LBJ18" s="198"/>
      <c r="LBK18" s="198"/>
      <c r="LBL18" s="198"/>
      <c r="LBM18" s="198"/>
      <c r="LBN18" s="198"/>
      <c r="LBO18" s="198"/>
      <c r="LBP18" s="198"/>
      <c r="LBQ18" s="198"/>
      <c r="LBR18" s="198"/>
      <c r="LBS18" s="198"/>
      <c r="LBT18" s="198"/>
      <c r="LBU18" s="198"/>
      <c r="LBV18" s="198"/>
      <c r="LBW18" s="198"/>
      <c r="LBX18" s="198"/>
      <c r="LBY18" s="198"/>
      <c r="LBZ18" s="198"/>
      <c r="LCA18" s="198"/>
      <c r="LCB18" s="198"/>
      <c r="LCC18" s="198"/>
      <c r="LCD18" s="198"/>
      <c r="LCE18" s="198"/>
      <c r="LCF18" s="198"/>
      <c r="LCG18" s="198"/>
      <c r="LCH18" s="198"/>
      <c r="LCI18" s="198"/>
      <c r="LCJ18" s="198"/>
      <c r="LCK18" s="198"/>
      <c r="LCL18" s="198"/>
      <c r="LCM18" s="198"/>
      <c r="LCN18" s="198"/>
      <c r="LCO18" s="198"/>
      <c r="LCP18" s="198"/>
      <c r="LCQ18" s="198"/>
      <c r="LCR18" s="198"/>
      <c r="LCS18" s="198"/>
      <c r="LCT18" s="198"/>
      <c r="LCU18" s="198"/>
      <c r="LCV18" s="198"/>
      <c r="LCW18" s="198"/>
      <c r="LCX18" s="198"/>
      <c r="LCY18" s="198"/>
      <c r="LCZ18" s="198"/>
      <c r="LDA18" s="198"/>
      <c r="LDB18" s="198"/>
      <c r="LDC18" s="198"/>
      <c r="LDD18" s="198"/>
      <c r="LDE18" s="198"/>
      <c r="LDF18" s="198"/>
      <c r="LDG18" s="198"/>
      <c r="LDH18" s="198"/>
      <c r="LDI18" s="198"/>
      <c r="LDJ18" s="198"/>
      <c r="LDK18" s="198"/>
      <c r="LDL18" s="198"/>
      <c r="LDM18" s="198"/>
      <c r="LDN18" s="198"/>
      <c r="LDO18" s="198"/>
      <c r="LDP18" s="198"/>
      <c r="LDQ18" s="198"/>
      <c r="LDR18" s="198"/>
      <c r="LDS18" s="198"/>
      <c r="LDT18" s="198"/>
      <c r="LDU18" s="198"/>
      <c r="LDV18" s="198"/>
      <c r="LDW18" s="198"/>
      <c r="LDX18" s="198"/>
      <c r="LDY18" s="198"/>
      <c r="LDZ18" s="198"/>
      <c r="LEA18" s="198"/>
      <c r="LEB18" s="198"/>
      <c r="LEC18" s="198"/>
      <c r="LED18" s="198"/>
      <c r="LEE18" s="198"/>
      <c r="LEF18" s="198"/>
      <c r="LEG18" s="198"/>
      <c r="LEH18" s="198"/>
      <c r="LEI18" s="198"/>
      <c r="LEJ18" s="198"/>
      <c r="LEK18" s="198"/>
      <c r="LEL18" s="198"/>
      <c r="LEM18" s="198"/>
      <c r="LEN18" s="198"/>
      <c r="LEO18" s="198"/>
      <c r="LEP18" s="198"/>
      <c r="LEQ18" s="198"/>
      <c r="LER18" s="198"/>
      <c r="LES18" s="198"/>
      <c r="LET18" s="198"/>
      <c r="LEU18" s="198"/>
      <c r="LEV18" s="198"/>
      <c r="LEW18" s="198"/>
      <c r="LEX18" s="198"/>
      <c r="LEY18" s="198"/>
      <c r="LEZ18" s="198"/>
      <c r="LFA18" s="198"/>
      <c r="LFB18" s="198"/>
      <c r="LFC18" s="198"/>
      <c r="LFD18" s="198"/>
      <c r="LFE18" s="198"/>
      <c r="LFF18" s="198"/>
      <c r="LFG18" s="198"/>
      <c r="LFH18" s="198"/>
      <c r="LFI18" s="198"/>
      <c r="LFJ18" s="198"/>
      <c r="LFK18" s="198"/>
      <c r="LFL18" s="198"/>
      <c r="LFM18" s="198"/>
      <c r="LFN18" s="198"/>
      <c r="LFO18" s="198"/>
      <c r="LFP18" s="198"/>
      <c r="LFQ18" s="198"/>
      <c r="LFR18" s="198"/>
      <c r="LFS18" s="198"/>
      <c r="LFT18" s="198"/>
      <c r="LFU18" s="198"/>
      <c r="LFV18" s="198"/>
      <c r="LFW18" s="198"/>
      <c r="LFX18" s="198"/>
      <c r="LFY18" s="198"/>
      <c r="LFZ18" s="198"/>
      <c r="LGA18" s="198"/>
      <c r="LGB18" s="198"/>
      <c r="LGC18" s="198"/>
      <c r="LGD18" s="198"/>
      <c r="LGE18" s="198"/>
      <c r="LGF18" s="198"/>
      <c r="LGG18" s="198"/>
      <c r="LGH18" s="198"/>
      <c r="LGI18" s="198"/>
      <c r="LGJ18" s="198"/>
      <c r="LGK18" s="198"/>
      <c r="LGL18" s="198"/>
      <c r="LGM18" s="198"/>
      <c r="LGN18" s="198"/>
      <c r="LGO18" s="198"/>
      <c r="LGP18" s="198"/>
      <c r="LGQ18" s="198"/>
      <c r="LGR18" s="198"/>
      <c r="LGS18" s="198"/>
      <c r="LGT18" s="198"/>
      <c r="LGU18" s="198"/>
      <c r="LGV18" s="198"/>
      <c r="LGW18" s="198"/>
      <c r="LGX18" s="198"/>
      <c r="LGY18" s="198"/>
      <c r="LGZ18" s="198"/>
      <c r="LHA18" s="198"/>
      <c r="LHB18" s="198"/>
      <c r="LHC18" s="198"/>
      <c r="LHD18" s="198"/>
      <c r="LHE18" s="198"/>
      <c r="LHF18" s="198"/>
      <c r="LHG18" s="198"/>
      <c r="LHH18" s="198"/>
      <c r="LHI18" s="198"/>
      <c r="LHJ18" s="198"/>
      <c r="LHK18" s="198"/>
      <c r="LHL18" s="198"/>
      <c r="LHM18" s="198"/>
      <c r="LHN18" s="198"/>
      <c r="LHO18" s="198"/>
      <c r="LHP18" s="198"/>
      <c r="LHQ18" s="198"/>
      <c r="LHR18" s="198"/>
      <c r="LHS18" s="198"/>
      <c r="LHT18" s="198"/>
      <c r="LHU18" s="198"/>
      <c r="LHV18" s="198"/>
      <c r="LHW18" s="198"/>
      <c r="LHX18" s="198"/>
      <c r="LHY18" s="198"/>
      <c r="LHZ18" s="198"/>
      <c r="LIA18" s="198"/>
      <c r="LIB18" s="198"/>
      <c r="LIC18" s="198"/>
      <c r="LID18" s="198"/>
      <c r="LIE18" s="198"/>
      <c r="LIF18" s="198"/>
      <c r="LIG18" s="198"/>
      <c r="LIH18" s="198"/>
      <c r="LII18" s="198"/>
      <c r="LIJ18" s="198"/>
      <c r="LIK18" s="198"/>
      <c r="LIL18" s="198"/>
      <c r="LIM18" s="198"/>
      <c r="LIN18" s="198"/>
      <c r="LIO18" s="198"/>
      <c r="LIP18" s="198"/>
      <c r="LIQ18" s="198"/>
      <c r="LIR18" s="198"/>
      <c r="LIS18" s="198"/>
      <c r="LIT18" s="198"/>
      <c r="LIU18" s="198"/>
      <c r="LIV18" s="198"/>
      <c r="LIW18" s="198"/>
      <c r="LIX18" s="198"/>
      <c r="LIY18" s="198"/>
      <c r="LIZ18" s="198"/>
      <c r="LJA18" s="198"/>
      <c r="LJB18" s="198"/>
      <c r="LJC18" s="198"/>
      <c r="LJD18" s="198"/>
      <c r="LJE18" s="198"/>
      <c r="LJF18" s="198"/>
      <c r="LJG18" s="198"/>
      <c r="LJH18" s="198"/>
      <c r="LJI18" s="198"/>
      <c r="LJJ18" s="198"/>
      <c r="LJK18" s="198"/>
      <c r="LJL18" s="198"/>
      <c r="LJM18" s="198"/>
      <c r="LJN18" s="198"/>
      <c r="LJO18" s="198"/>
      <c r="LJP18" s="198"/>
      <c r="LJQ18" s="198"/>
      <c r="LJR18" s="198"/>
      <c r="LJS18" s="198"/>
      <c r="LJT18" s="198"/>
      <c r="LJU18" s="198"/>
      <c r="LJV18" s="198"/>
      <c r="LJW18" s="198"/>
      <c r="LJX18" s="198"/>
      <c r="LJY18" s="198"/>
      <c r="LJZ18" s="198"/>
      <c r="LKA18" s="198"/>
      <c r="LKB18" s="198"/>
      <c r="LKC18" s="198"/>
      <c r="LKD18" s="198"/>
      <c r="LKE18" s="198"/>
      <c r="LKF18" s="198"/>
      <c r="LKG18" s="198"/>
      <c r="LKH18" s="198"/>
      <c r="LKI18" s="198"/>
      <c r="LKJ18" s="198"/>
      <c r="LKK18" s="198"/>
      <c r="LKL18" s="198"/>
      <c r="LKM18" s="198"/>
      <c r="LKN18" s="198"/>
      <c r="LKO18" s="198"/>
      <c r="LKP18" s="198"/>
      <c r="LKQ18" s="198"/>
      <c r="LKR18" s="198"/>
      <c r="LKS18" s="198"/>
      <c r="LKT18" s="198"/>
      <c r="LKU18" s="198"/>
      <c r="LKV18" s="198"/>
      <c r="LKW18" s="198"/>
      <c r="LKX18" s="198"/>
      <c r="LKY18" s="198"/>
      <c r="LKZ18" s="198"/>
      <c r="LLA18" s="198"/>
      <c r="LLB18" s="198"/>
      <c r="LLC18" s="198"/>
      <c r="LLD18" s="198"/>
      <c r="LLE18" s="198"/>
      <c r="LLF18" s="198"/>
      <c r="LLG18" s="198"/>
      <c r="LLH18" s="198"/>
      <c r="LLI18" s="198"/>
      <c r="LLJ18" s="198"/>
      <c r="LLK18" s="198"/>
      <c r="LLL18" s="198"/>
      <c r="LLM18" s="198"/>
      <c r="LLN18" s="198"/>
      <c r="LLO18" s="198"/>
      <c r="LLP18" s="198"/>
      <c r="LLQ18" s="198"/>
      <c r="LLR18" s="198"/>
      <c r="LLS18" s="198"/>
      <c r="LLT18" s="198"/>
      <c r="LLU18" s="198"/>
      <c r="LLV18" s="198"/>
      <c r="LLW18" s="198"/>
      <c r="LLX18" s="198"/>
      <c r="LLY18" s="198"/>
      <c r="LLZ18" s="198"/>
      <c r="LMA18" s="198"/>
      <c r="LMB18" s="198"/>
      <c r="LMC18" s="198"/>
      <c r="LMD18" s="198"/>
      <c r="LME18" s="198"/>
      <c r="LMF18" s="198"/>
      <c r="LMG18" s="198"/>
      <c r="LMH18" s="198"/>
      <c r="LMI18" s="198"/>
      <c r="LMJ18" s="198"/>
      <c r="LMK18" s="198"/>
      <c r="LML18" s="198"/>
      <c r="LMM18" s="198"/>
      <c r="LMN18" s="198"/>
      <c r="LMO18" s="198"/>
      <c r="LMP18" s="198"/>
      <c r="LMQ18" s="198"/>
      <c r="LMR18" s="198"/>
      <c r="LMS18" s="198"/>
      <c r="LMT18" s="198"/>
      <c r="LMU18" s="198"/>
      <c r="LMV18" s="198"/>
      <c r="LMW18" s="198"/>
      <c r="LMX18" s="198"/>
      <c r="LMY18" s="198"/>
      <c r="LMZ18" s="198"/>
      <c r="LNA18" s="198"/>
      <c r="LNB18" s="198"/>
      <c r="LNC18" s="198"/>
      <c r="LND18" s="198"/>
      <c r="LNE18" s="198"/>
      <c r="LNF18" s="198"/>
      <c r="LNG18" s="198"/>
      <c r="LNH18" s="198"/>
      <c r="LNI18" s="198"/>
      <c r="LNJ18" s="198"/>
      <c r="LNK18" s="198"/>
      <c r="LNL18" s="198"/>
      <c r="LNM18" s="198"/>
      <c r="LNN18" s="198"/>
      <c r="LNO18" s="198"/>
      <c r="LNP18" s="198"/>
      <c r="LNQ18" s="198"/>
      <c r="LNR18" s="198"/>
      <c r="LNS18" s="198"/>
      <c r="LNT18" s="198"/>
      <c r="LNU18" s="198"/>
      <c r="LNV18" s="198"/>
      <c r="LNW18" s="198"/>
      <c r="LNX18" s="198"/>
      <c r="LNY18" s="198"/>
      <c r="LNZ18" s="198"/>
      <c r="LOA18" s="198"/>
      <c r="LOB18" s="198"/>
      <c r="LOC18" s="198"/>
      <c r="LOD18" s="198"/>
      <c r="LOE18" s="198"/>
      <c r="LOF18" s="198"/>
      <c r="LOG18" s="198"/>
      <c r="LOH18" s="198"/>
      <c r="LOI18" s="198"/>
      <c r="LOJ18" s="198"/>
      <c r="LOK18" s="198"/>
      <c r="LOL18" s="198"/>
      <c r="LOM18" s="198"/>
      <c r="LON18" s="198"/>
      <c r="LOO18" s="198"/>
      <c r="LOP18" s="198"/>
      <c r="LOQ18" s="198"/>
      <c r="LOR18" s="198"/>
      <c r="LOS18" s="198"/>
      <c r="LOT18" s="198"/>
      <c r="LOU18" s="198"/>
      <c r="LOV18" s="198"/>
      <c r="LOW18" s="198"/>
      <c r="LOX18" s="198"/>
      <c r="LOY18" s="198"/>
      <c r="LOZ18" s="198"/>
      <c r="LPA18" s="198"/>
      <c r="LPB18" s="198"/>
      <c r="LPC18" s="198"/>
      <c r="LPD18" s="198"/>
      <c r="LPE18" s="198"/>
      <c r="LPF18" s="198"/>
      <c r="LPG18" s="198"/>
      <c r="LPH18" s="198"/>
      <c r="LPI18" s="198"/>
      <c r="LPJ18" s="198"/>
      <c r="LPK18" s="198"/>
      <c r="LPL18" s="198"/>
      <c r="LPM18" s="198"/>
      <c r="LPN18" s="198"/>
      <c r="LPO18" s="198"/>
      <c r="LPP18" s="198"/>
      <c r="LPQ18" s="198"/>
      <c r="LPR18" s="198"/>
      <c r="LPS18" s="198"/>
      <c r="LPT18" s="198"/>
      <c r="LPU18" s="198"/>
      <c r="LPV18" s="198"/>
      <c r="LPW18" s="198"/>
      <c r="LPX18" s="198"/>
      <c r="LPY18" s="198"/>
      <c r="LPZ18" s="198"/>
      <c r="LQA18" s="198"/>
      <c r="LQB18" s="198"/>
      <c r="LQC18" s="198"/>
      <c r="LQD18" s="198"/>
      <c r="LQE18" s="198"/>
      <c r="LQF18" s="198"/>
      <c r="LQG18" s="198"/>
      <c r="LQH18" s="198"/>
      <c r="LQI18" s="198"/>
      <c r="LQJ18" s="198"/>
      <c r="LQK18" s="198"/>
      <c r="LQL18" s="198"/>
      <c r="LQM18" s="198"/>
      <c r="LQN18" s="198"/>
      <c r="LQO18" s="198"/>
      <c r="LQP18" s="198"/>
      <c r="LQQ18" s="198"/>
      <c r="LQR18" s="198"/>
      <c r="LQS18" s="198"/>
      <c r="LQT18" s="198"/>
      <c r="LQU18" s="198"/>
      <c r="LQV18" s="198"/>
      <c r="LQW18" s="198"/>
      <c r="LQX18" s="198"/>
      <c r="LQY18" s="198"/>
      <c r="LQZ18" s="198"/>
      <c r="LRA18" s="198"/>
      <c r="LRB18" s="198"/>
      <c r="LRC18" s="198"/>
      <c r="LRD18" s="198"/>
      <c r="LRE18" s="198"/>
      <c r="LRF18" s="198"/>
      <c r="LRG18" s="198"/>
      <c r="LRH18" s="198"/>
      <c r="LRI18" s="198"/>
      <c r="LRJ18" s="198"/>
      <c r="LRK18" s="198"/>
      <c r="LRL18" s="198"/>
      <c r="LRM18" s="198"/>
      <c r="LRN18" s="198"/>
      <c r="LRO18" s="198"/>
      <c r="LRP18" s="198"/>
      <c r="LRQ18" s="198"/>
      <c r="LRR18" s="198"/>
      <c r="LRS18" s="198"/>
      <c r="LRT18" s="198"/>
      <c r="LRU18" s="198"/>
      <c r="LRV18" s="198"/>
      <c r="LRW18" s="198"/>
      <c r="LRX18" s="198"/>
      <c r="LRY18" s="198"/>
      <c r="LRZ18" s="198"/>
      <c r="LSA18" s="198"/>
      <c r="LSB18" s="198"/>
      <c r="LSC18" s="198"/>
      <c r="LSD18" s="198"/>
      <c r="LSE18" s="198"/>
      <c r="LSF18" s="198"/>
      <c r="LSG18" s="198"/>
      <c r="LSH18" s="198"/>
      <c r="LSI18" s="198"/>
      <c r="LSJ18" s="198"/>
      <c r="LSK18" s="198"/>
      <c r="LSL18" s="198"/>
      <c r="LSM18" s="198"/>
      <c r="LSN18" s="198"/>
      <c r="LSO18" s="198"/>
      <c r="LSP18" s="198"/>
      <c r="LSQ18" s="198"/>
      <c r="LSR18" s="198"/>
      <c r="LSS18" s="198"/>
      <c r="LST18" s="198"/>
      <c r="LSU18" s="198"/>
      <c r="LSV18" s="198"/>
      <c r="LSW18" s="198"/>
      <c r="LSX18" s="198"/>
      <c r="LSY18" s="198"/>
      <c r="LSZ18" s="198"/>
      <c r="LTA18" s="198"/>
      <c r="LTB18" s="198"/>
      <c r="LTC18" s="198"/>
      <c r="LTD18" s="198"/>
      <c r="LTE18" s="198"/>
      <c r="LTF18" s="198"/>
      <c r="LTG18" s="198"/>
      <c r="LTH18" s="198"/>
      <c r="LTI18" s="198"/>
      <c r="LTJ18" s="198"/>
      <c r="LTK18" s="198"/>
      <c r="LTL18" s="198"/>
      <c r="LTM18" s="198"/>
      <c r="LTN18" s="198"/>
      <c r="LTO18" s="198"/>
      <c r="LTP18" s="198"/>
      <c r="LTQ18" s="198"/>
      <c r="LTR18" s="198"/>
      <c r="LTS18" s="198"/>
      <c r="LTT18" s="198"/>
      <c r="LTU18" s="198"/>
      <c r="LTV18" s="198"/>
      <c r="LTW18" s="198"/>
      <c r="LTX18" s="198"/>
      <c r="LTY18" s="198"/>
      <c r="LTZ18" s="198"/>
      <c r="LUA18" s="198"/>
      <c r="LUB18" s="198"/>
      <c r="LUC18" s="198"/>
      <c r="LUD18" s="198"/>
      <c r="LUE18" s="198"/>
      <c r="LUF18" s="198"/>
      <c r="LUG18" s="198"/>
      <c r="LUH18" s="198"/>
      <c r="LUI18" s="198"/>
      <c r="LUJ18" s="198"/>
      <c r="LUK18" s="198"/>
      <c r="LUL18" s="198"/>
      <c r="LUM18" s="198"/>
      <c r="LUN18" s="198"/>
      <c r="LUO18" s="198"/>
      <c r="LUP18" s="198"/>
      <c r="LUQ18" s="198"/>
      <c r="LUR18" s="198"/>
      <c r="LUS18" s="198"/>
      <c r="LUT18" s="198"/>
      <c r="LUU18" s="198"/>
      <c r="LUV18" s="198"/>
      <c r="LUW18" s="198"/>
      <c r="LUX18" s="198"/>
      <c r="LUY18" s="198"/>
      <c r="LUZ18" s="198"/>
      <c r="LVA18" s="198"/>
      <c r="LVB18" s="198"/>
      <c r="LVC18" s="198"/>
      <c r="LVD18" s="198"/>
      <c r="LVE18" s="198"/>
      <c r="LVF18" s="198"/>
      <c r="LVG18" s="198"/>
      <c r="LVH18" s="198"/>
      <c r="LVI18" s="198"/>
      <c r="LVJ18" s="198"/>
      <c r="LVK18" s="198"/>
      <c r="LVL18" s="198"/>
      <c r="LVM18" s="198"/>
      <c r="LVN18" s="198"/>
      <c r="LVO18" s="198"/>
      <c r="LVP18" s="198"/>
      <c r="LVQ18" s="198"/>
      <c r="LVR18" s="198"/>
      <c r="LVS18" s="198"/>
      <c r="LVT18" s="198"/>
      <c r="LVU18" s="198"/>
      <c r="LVV18" s="198"/>
      <c r="LVW18" s="198"/>
      <c r="LVX18" s="198"/>
      <c r="LVY18" s="198"/>
      <c r="LVZ18" s="198"/>
      <c r="LWA18" s="198"/>
      <c r="LWB18" s="198"/>
      <c r="LWC18" s="198"/>
      <c r="LWD18" s="198"/>
      <c r="LWE18" s="198"/>
      <c r="LWF18" s="198"/>
      <c r="LWG18" s="198"/>
      <c r="LWH18" s="198"/>
      <c r="LWI18" s="198"/>
      <c r="LWJ18" s="198"/>
      <c r="LWK18" s="198"/>
      <c r="LWL18" s="198"/>
      <c r="LWM18" s="198"/>
      <c r="LWN18" s="198"/>
      <c r="LWO18" s="198"/>
      <c r="LWP18" s="198"/>
      <c r="LWQ18" s="198"/>
      <c r="LWR18" s="198"/>
      <c r="LWS18" s="198"/>
      <c r="LWT18" s="198"/>
      <c r="LWU18" s="198"/>
      <c r="LWV18" s="198"/>
      <c r="LWW18" s="198"/>
      <c r="LWX18" s="198"/>
      <c r="LWY18" s="198"/>
      <c r="LWZ18" s="198"/>
      <c r="LXA18" s="198"/>
      <c r="LXB18" s="198"/>
      <c r="LXC18" s="198"/>
      <c r="LXD18" s="198"/>
      <c r="LXE18" s="198"/>
      <c r="LXF18" s="198"/>
      <c r="LXG18" s="198"/>
      <c r="LXH18" s="198"/>
      <c r="LXI18" s="198"/>
      <c r="LXJ18" s="198"/>
      <c r="LXK18" s="198"/>
      <c r="LXL18" s="198"/>
      <c r="LXM18" s="198"/>
      <c r="LXN18" s="198"/>
      <c r="LXO18" s="198"/>
      <c r="LXP18" s="198"/>
      <c r="LXQ18" s="198"/>
      <c r="LXR18" s="198"/>
      <c r="LXS18" s="198"/>
      <c r="LXT18" s="198"/>
      <c r="LXU18" s="198"/>
      <c r="LXV18" s="198"/>
      <c r="LXW18" s="198"/>
      <c r="LXX18" s="198"/>
      <c r="LXY18" s="198"/>
      <c r="LXZ18" s="198"/>
      <c r="LYA18" s="198"/>
      <c r="LYB18" s="198"/>
      <c r="LYC18" s="198"/>
      <c r="LYD18" s="198"/>
      <c r="LYE18" s="198"/>
      <c r="LYF18" s="198"/>
      <c r="LYG18" s="198"/>
      <c r="LYH18" s="198"/>
      <c r="LYI18" s="198"/>
      <c r="LYJ18" s="198"/>
      <c r="LYK18" s="198"/>
      <c r="LYL18" s="198"/>
      <c r="LYM18" s="198"/>
      <c r="LYN18" s="198"/>
      <c r="LYO18" s="198"/>
      <c r="LYP18" s="198"/>
      <c r="LYQ18" s="198"/>
      <c r="LYR18" s="198"/>
      <c r="LYS18" s="198"/>
      <c r="LYT18" s="198"/>
      <c r="LYU18" s="198"/>
      <c r="LYV18" s="198"/>
      <c r="LYW18" s="198"/>
      <c r="LYX18" s="198"/>
      <c r="LYY18" s="198"/>
      <c r="LYZ18" s="198"/>
      <c r="LZA18" s="198"/>
      <c r="LZB18" s="198"/>
      <c r="LZC18" s="198"/>
      <c r="LZD18" s="198"/>
      <c r="LZE18" s="198"/>
      <c r="LZF18" s="198"/>
      <c r="LZG18" s="198"/>
      <c r="LZH18" s="198"/>
      <c r="LZI18" s="198"/>
      <c r="LZJ18" s="198"/>
      <c r="LZK18" s="198"/>
      <c r="LZL18" s="198"/>
      <c r="LZM18" s="198"/>
      <c r="LZN18" s="198"/>
      <c r="LZO18" s="198"/>
      <c r="LZP18" s="198"/>
      <c r="LZQ18" s="198"/>
      <c r="LZR18" s="198"/>
      <c r="LZS18" s="198"/>
      <c r="LZT18" s="198"/>
      <c r="LZU18" s="198"/>
      <c r="LZV18" s="198"/>
      <c r="LZW18" s="198"/>
      <c r="LZX18" s="198"/>
      <c r="LZY18" s="198"/>
      <c r="LZZ18" s="198"/>
      <c r="MAA18" s="198"/>
      <c r="MAB18" s="198"/>
      <c r="MAC18" s="198"/>
      <c r="MAD18" s="198"/>
      <c r="MAE18" s="198"/>
      <c r="MAF18" s="198"/>
      <c r="MAG18" s="198"/>
      <c r="MAH18" s="198"/>
      <c r="MAI18" s="198"/>
      <c r="MAJ18" s="198"/>
      <c r="MAK18" s="198"/>
      <c r="MAL18" s="198"/>
      <c r="MAM18" s="198"/>
      <c r="MAN18" s="198"/>
      <c r="MAO18" s="198"/>
      <c r="MAP18" s="198"/>
      <c r="MAQ18" s="198"/>
      <c r="MAR18" s="198"/>
      <c r="MAS18" s="198"/>
      <c r="MAT18" s="198"/>
      <c r="MAU18" s="198"/>
      <c r="MAV18" s="198"/>
      <c r="MAW18" s="198"/>
      <c r="MAX18" s="198"/>
      <c r="MAY18" s="198"/>
      <c r="MAZ18" s="198"/>
      <c r="MBA18" s="198"/>
      <c r="MBB18" s="198"/>
      <c r="MBC18" s="198"/>
      <c r="MBD18" s="198"/>
      <c r="MBE18" s="198"/>
      <c r="MBF18" s="198"/>
      <c r="MBG18" s="198"/>
      <c r="MBH18" s="198"/>
      <c r="MBI18" s="198"/>
      <c r="MBJ18" s="198"/>
      <c r="MBK18" s="198"/>
      <c r="MBL18" s="198"/>
      <c r="MBM18" s="198"/>
      <c r="MBN18" s="198"/>
      <c r="MBO18" s="198"/>
      <c r="MBP18" s="198"/>
      <c r="MBQ18" s="198"/>
      <c r="MBR18" s="198"/>
      <c r="MBS18" s="198"/>
      <c r="MBT18" s="198"/>
      <c r="MBU18" s="198"/>
      <c r="MBV18" s="198"/>
      <c r="MBW18" s="198"/>
      <c r="MBX18" s="198"/>
      <c r="MBY18" s="198"/>
      <c r="MBZ18" s="198"/>
      <c r="MCA18" s="198"/>
      <c r="MCB18" s="198"/>
      <c r="MCC18" s="198"/>
      <c r="MCD18" s="198"/>
      <c r="MCE18" s="198"/>
      <c r="MCF18" s="198"/>
      <c r="MCG18" s="198"/>
      <c r="MCH18" s="198"/>
      <c r="MCI18" s="198"/>
      <c r="MCJ18" s="198"/>
      <c r="MCK18" s="198"/>
      <c r="MCL18" s="198"/>
      <c r="MCM18" s="198"/>
      <c r="MCN18" s="198"/>
      <c r="MCO18" s="198"/>
      <c r="MCP18" s="198"/>
      <c r="MCQ18" s="198"/>
      <c r="MCR18" s="198"/>
      <c r="MCS18" s="198"/>
      <c r="MCT18" s="198"/>
      <c r="MCU18" s="198"/>
      <c r="MCV18" s="198"/>
      <c r="MCW18" s="198"/>
      <c r="MCX18" s="198"/>
      <c r="MCY18" s="198"/>
      <c r="MCZ18" s="198"/>
      <c r="MDA18" s="198"/>
      <c r="MDB18" s="198"/>
      <c r="MDC18" s="198"/>
      <c r="MDD18" s="198"/>
      <c r="MDE18" s="198"/>
      <c r="MDF18" s="198"/>
      <c r="MDG18" s="198"/>
      <c r="MDH18" s="198"/>
      <c r="MDI18" s="198"/>
      <c r="MDJ18" s="198"/>
      <c r="MDK18" s="198"/>
      <c r="MDL18" s="198"/>
      <c r="MDM18" s="198"/>
      <c r="MDN18" s="198"/>
      <c r="MDO18" s="198"/>
      <c r="MDP18" s="198"/>
      <c r="MDQ18" s="198"/>
      <c r="MDR18" s="198"/>
      <c r="MDS18" s="198"/>
      <c r="MDT18" s="198"/>
      <c r="MDU18" s="198"/>
      <c r="MDV18" s="198"/>
      <c r="MDW18" s="198"/>
      <c r="MDX18" s="198"/>
      <c r="MDY18" s="198"/>
      <c r="MDZ18" s="198"/>
      <c r="MEA18" s="198"/>
      <c r="MEB18" s="198"/>
      <c r="MEC18" s="198"/>
      <c r="MED18" s="198"/>
      <c r="MEE18" s="198"/>
      <c r="MEF18" s="198"/>
      <c r="MEG18" s="198"/>
      <c r="MEH18" s="198"/>
      <c r="MEI18" s="198"/>
      <c r="MEJ18" s="198"/>
      <c r="MEK18" s="198"/>
      <c r="MEL18" s="198"/>
      <c r="MEM18" s="198"/>
      <c r="MEN18" s="198"/>
      <c r="MEO18" s="198"/>
      <c r="MEP18" s="198"/>
      <c r="MEQ18" s="198"/>
      <c r="MER18" s="198"/>
      <c r="MES18" s="198"/>
      <c r="MET18" s="198"/>
      <c r="MEU18" s="198"/>
      <c r="MEV18" s="198"/>
      <c r="MEW18" s="198"/>
      <c r="MEX18" s="198"/>
      <c r="MEY18" s="198"/>
      <c r="MEZ18" s="198"/>
      <c r="MFA18" s="198"/>
      <c r="MFB18" s="198"/>
      <c r="MFC18" s="198"/>
      <c r="MFD18" s="198"/>
      <c r="MFE18" s="198"/>
      <c r="MFF18" s="198"/>
      <c r="MFG18" s="198"/>
      <c r="MFH18" s="198"/>
      <c r="MFI18" s="198"/>
      <c r="MFJ18" s="198"/>
      <c r="MFK18" s="198"/>
      <c r="MFL18" s="198"/>
      <c r="MFM18" s="198"/>
      <c r="MFN18" s="198"/>
      <c r="MFO18" s="198"/>
      <c r="MFP18" s="198"/>
      <c r="MFQ18" s="198"/>
      <c r="MFR18" s="198"/>
      <c r="MFS18" s="198"/>
      <c r="MFT18" s="198"/>
      <c r="MFU18" s="198"/>
      <c r="MFV18" s="198"/>
      <c r="MFW18" s="198"/>
      <c r="MFX18" s="198"/>
      <c r="MFY18" s="198"/>
      <c r="MFZ18" s="198"/>
      <c r="MGA18" s="198"/>
      <c r="MGB18" s="198"/>
      <c r="MGC18" s="198"/>
      <c r="MGD18" s="198"/>
      <c r="MGE18" s="198"/>
      <c r="MGF18" s="198"/>
      <c r="MGG18" s="198"/>
      <c r="MGH18" s="198"/>
      <c r="MGI18" s="198"/>
      <c r="MGJ18" s="198"/>
      <c r="MGK18" s="198"/>
      <c r="MGL18" s="198"/>
      <c r="MGM18" s="198"/>
      <c r="MGN18" s="198"/>
      <c r="MGO18" s="198"/>
      <c r="MGP18" s="198"/>
      <c r="MGQ18" s="198"/>
      <c r="MGR18" s="198"/>
      <c r="MGS18" s="198"/>
      <c r="MGT18" s="198"/>
      <c r="MGU18" s="198"/>
      <c r="MGV18" s="198"/>
      <c r="MGW18" s="198"/>
      <c r="MGX18" s="198"/>
      <c r="MGY18" s="198"/>
      <c r="MGZ18" s="198"/>
      <c r="MHA18" s="198"/>
      <c r="MHB18" s="198"/>
      <c r="MHC18" s="198"/>
      <c r="MHD18" s="198"/>
      <c r="MHE18" s="198"/>
      <c r="MHF18" s="198"/>
      <c r="MHG18" s="198"/>
      <c r="MHH18" s="198"/>
      <c r="MHI18" s="198"/>
      <c r="MHJ18" s="198"/>
      <c r="MHK18" s="198"/>
      <c r="MHL18" s="198"/>
      <c r="MHM18" s="198"/>
      <c r="MHN18" s="198"/>
      <c r="MHO18" s="198"/>
      <c r="MHP18" s="198"/>
      <c r="MHQ18" s="198"/>
      <c r="MHR18" s="198"/>
      <c r="MHS18" s="198"/>
      <c r="MHT18" s="198"/>
      <c r="MHU18" s="198"/>
      <c r="MHV18" s="198"/>
      <c r="MHW18" s="198"/>
      <c r="MHX18" s="198"/>
      <c r="MHY18" s="198"/>
      <c r="MHZ18" s="198"/>
      <c r="MIA18" s="198"/>
      <c r="MIB18" s="198"/>
      <c r="MIC18" s="198"/>
      <c r="MID18" s="198"/>
      <c r="MIE18" s="198"/>
      <c r="MIF18" s="198"/>
      <c r="MIG18" s="198"/>
      <c r="MIH18" s="198"/>
      <c r="MII18" s="198"/>
      <c r="MIJ18" s="198"/>
      <c r="MIK18" s="198"/>
      <c r="MIL18" s="198"/>
      <c r="MIM18" s="198"/>
      <c r="MIN18" s="198"/>
      <c r="MIO18" s="198"/>
      <c r="MIP18" s="198"/>
      <c r="MIQ18" s="198"/>
      <c r="MIR18" s="198"/>
      <c r="MIS18" s="198"/>
      <c r="MIT18" s="198"/>
      <c r="MIU18" s="198"/>
      <c r="MIV18" s="198"/>
      <c r="MIW18" s="198"/>
      <c r="MIX18" s="198"/>
      <c r="MIY18" s="198"/>
      <c r="MIZ18" s="198"/>
      <c r="MJA18" s="198"/>
      <c r="MJB18" s="198"/>
      <c r="MJC18" s="198"/>
      <c r="MJD18" s="198"/>
      <c r="MJE18" s="198"/>
      <c r="MJF18" s="198"/>
      <c r="MJG18" s="198"/>
      <c r="MJH18" s="198"/>
      <c r="MJI18" s="198"/>
      <c r="MJJ18" s="198"/>
      <c r="MJK18" s="198"/>
      <c r="MJL18" s="198"/>
      <c r="MJM18" s="198"/>
      <c r="MJN18" s="198"/>
      <c r="MJO18" s="198"/>
      <c r="MJP18" s="198"/>
      <c r="MJQ18" s="198"/>
      <c r="MJR18" s="198"/>
      <c r="MJS18" s="198"/>
      <c r="MJT18" s="198"/>
      <c r="MJU18" s="198"/>
      <c r="MJV18" s="198"/>
      <c r="MJW18" s="198"/>
      <c r="MJX18" s="198"/>
      <c r="MJY18" s="198"/>
      <c r="MJZ18" s="198"/>
      <c r="MKA18" s="198"/>
      <c r="MKB18" s="198"/>
      <c r="MKC18" s="198"/>
      <c r="MKD18" s="198"/>
      <c r="MKE18" s="198"/>
      <c r="MKF18" s="198"/>
      <c r="MKG18" s="198"/>
      <c r="MKH18" s="198"/>
      <c r="MKI18" s="198"/>
      <c r="MKJ18" s="198"/>
      <c r="MKK18" s="198"/>
      <c r="MKL18" s="198"/>
      <c r="MKM18" s="198"/>
      <c r="MKN18" s="198"/>
      <c r="MKO18" s="198"/>
      <c r="MKP18" s="198"/>
      <c r="MKQ18" s="198"/>
      <c r="MKR18" s="198"/>
      <c r="MKS18" s="198"/>
      <c r="MKT18" s="198"/>
      <c r="MKU18" s="198"/>
      <c r="MKV18" s="198"/>
      <c r="MKW18" s="198"/>
      <c r="MKX18" s="198"/>
      <c r="MKY18" s="198"/>
      <c r="MKZ18" s="198"/>
      <c r="MLA18" s="198"/>
      <c r="MLB18" s="198"/>
      <c r="MLC18" s="198"/>
      <c r="MLD18" s="198"/>
      <c r="MLE18" s="198"/>
      <c r="MLF18" s="198"/>
      <c r="MLG18" s="198"/>
      <c r="MLH18" s="198"/>
      <c r="MLI18" s="198"/>
      <c r="MLJ18" s="198"/>
      <c r="MLK18" s="198"/>
      <c r="MLL18" s="198"/>
      <c r="MLM18" s="198"/>
      <c r="MLN18" s="198"/>
      <c r="MLO18" s="198"/>
      <c r="MLP18" s="198"/>
      <c r="MLQ18" s="198"/>
      <c r="MLR18" s="198"/>
      <c r="MLS18" s="198"/>
      <c r="MLT18" s="198"/>
      <c r="MLU18" s="198"/>
      <c r="MLV18" s="198"/>
      <c r="MLW18" s="198"/>
      <c r="MLX18" s="198"/>
      <c r="MLY18" s="198"/>
      <c r="MLZ18" s="198"/>
      <c r="MMA18" s="198"/>
      <c r="MMB18" s="198"/>
      <c r="MMC18" s="198"/>
      <c r="MMD18" s="198"/>
      <c r="MME18" s="198"/>
      <c r="MMF18" s="198"/>
      <c r="MMG18" s="198"/>
      <c r="MMH18" s="198"/>
      <c r="MMI18" s="198"/>
      <c r="MMJ18" s="198"/>
      <c r="MMK18" s="198"/>
      <c r="MML18" s="198"/>
      <c r="MMM18" s="198"/>
      <c r="MMN18" s="198"/>
      <c r="MMO18" s="198"/>
      <c r="MMP18" s="198"/>
      <c r="MMQ18" s="198"/>
      <c r="MMR18" s="198"/>
      <c r="MMS18" s="198"/>
      <c r="MMT18" s="198"/>
      <c r="MMU18" s="198"/>
      <c r="MMV18" s="198"/>
      <c r="MMW18" s="198"/>
      <c r="MMX18" s="198"/>
      <c r="MMY18" s="198"/>
      <c r="MMZ18" s="198"/>
      <c r="MNA18" s="198"/>
      <c r="MNB18" s="198"/>
      <c r="MNC18" s="198"/>
      <c r="MND18" s="198"/>
      <c r="MNE18" s="198"/>
      <c r="MNF18" s="198"/>
      <c r="MNG18" s="198"/>
      <c r="MNH18" s="198"/>
      <c r="MNI18" s="198"/>
      <c r="MNJ18" s="198"/>
      <c r="MNK18" s="198"/>
      <c r="MNL18" s="198"/>
      <c r="MNM18" s="198"/>
      <c r="MNN18" s="198"/>
      <c r="MNO18" s="198"/>
      <c r="MNP18" s="198"/>
      <c r="MNQ18" s="198"/>
      <c r="MNR18" s="198"/>
      <c r="MNS18" s="198"/>
      <c r="MNT18" s="198"/>
      <c r="MNU18" s="198"/>
      <c r="MNV18" s="198"/>
      <c r="MNW18" s="198"/>
      <c r="MNX18" s="198"/>
      <c r="MNY18" s="198"/>
      <c r="MNZ18" s="198"/>
      <c r="MOA18" s="198"/>
      <c r="MOB18" s="198"/>
      <c r="MOC18" s="198"/>
      <c r="MOD18" s="198"/>
      <c r="MOE18" s="198"/>
      <c r="MOF18" s="198"/>
      <c r="MOG18" s="198"/>
      <c r="MOH18" s="198"/>
      <c r="MOI18" s="198"/>
      <c r="MOJ18" s="198"/>
      <c r="MOK18" s="198"/>
      <c r="MOL18" s="198"/>
      <c r="MOM18" s="198"/>
      <c r="MON18" s="198"/>
      <c r="MOO18" s="198"/>
      <c r="MOP18" s="198"/>
      <c r="MOQ18" s="198"/>
      <c r="MOR18" s="198"/>
      <c r="MOS18" s="198"/>
      <c r="MOT18" s="198"/>
      <c r="MOU18" s="198"/>
      <c r="MOV18" s="198"/>
      <c r="MOW18" s="198"/>
      <c r="MOX18" s="198"/>
      <c r="MOY18" s="198"/>
      <c r="MOZ18" s="198"/>
      <c r="MPA18" s="198"/>
      <c r="MPB18" s="198"/>
      <c r="MPC18" s="198"/>
      <c r="MPD18" s="198"/>
      <c r="MPE18" s="198"/>
      <c r="MPF18" s="198"/>
      <c r="MPG18" s="198"/>
      <c r="MPH18" s="198"/>
      <c r="MPI18" s="198"/>
      <c r="MPJ18" s="198"/>
      <c r="MPK18" s="198"/>
      <c r="MPL18" s="198"/>
      <c r="MPM18" s="198"/>
      <c r="MPN18" s="198"/>
      <c r="MPO18" s="198"/>
      <c r="MPP18" s="198"/>
      <c r="MPQ18" s="198"/>
      <c r="MPR18" s="198"/>
      <c r="MPS18" s="198"/>
      <c r="MPT18" s="198"/>
      <c r="MPU18" s="198"/>
      <c r="MPV18" s="198"/>
      <c r="MPW18" s="198"/>
      <c r="MPX18" s="198"/>
      <c r="MPY18" s="198"/>
      <c r="MPZ18" s="198"/>
      <c r="MQA18" s="198"/>
      <c r="MQB18" s="198"/>
      <c r="MQC18" s="198"/>
      <c r="MQD18" s="198"/>
      <c r="MQE18" s="198"/>
      <c r="MQF18" s="198"/>
      <c r="MQG18" s="198"/>
      <c r="MQH18" s="198"/>
      <c r="MQI18" s="198"/>
      <c r="MQJ18" s="198"/>
      <c r="MQK18" s="198"/>
      <c r="MQL18" s="198"/>
      <c r="MQM18" s="198"/>
      <c r="MQN18" s="198"/>
      <c r="MQO18" s="198"/>
      <c r="MQP18" s="198"/>
      <c r="MQQ18" s="198"/>
      <c r="MQR18" s="198"/>
      <c r="MQS18" s="198"/>
      <c r="MQT18" s="198"/>
      <c r="MQU18" s="198"/>
      <c r="MQV18" s="198"/>
      <c r="MQW18" s="198"/>
      <c r="MQX18" s="198"/>
      <c r="MQY18" s="198"/>
      <c r="MQZ18" s="198"/>
      <c r="MRA18" s="198"/>
      <c r="MRB18" s="198"/>
      <c r="MRC18" s="198"/>
      <c r="MRD18" s="198"/>
      <c r="MRE18" s="198"/>
      <c r="MRF18" s="198"/>
      <c r="MRG18" s="198"/>
      <c r="MRH18" s="198"/>
      <c r="MRI18" s="198"/>
      <c r="MRJ18" s="198"/>
      <c r="MRK18" s="198"/>
      <c r="MRL18" s="198"/>
      <c r="MRM18" s="198"/>
      <c r="MRN18" s="198"/>
      <c r="MRO18" s="198"/>
      <c r="MRP18" s="198"/>
      <c r="MRQ18" s="198"/>
      <c r="MRR18" s="198"/>
      <c r="MRS18" s="198"/>
      <c r="MRT18" s="198"/>
      <c r="MRU18" s="198"/>
      <c r="MRV18" s="198"/>
      <c r="MRW18" s="198"/>
      <c r="MRX18" s="198"/>
      <c r="MRY18" s="198"/>
      <c r="MRZ18" s="198"/>
      <c r="MSA18" s="198"/>
      <c r="MSB18" s="198"/>
      <c r="MSC18" s="198"/>
      <c r="MSD18" s="198"/>
      <c r="MSE18" s="198"/>
      <c r="MSF18" s="198"/>
      <c r="MSG18" s="198"/>
      <c r="MSH18" s="198"/>
      <c r="MSI18" s="198"/>
      <c r="MSJ18" s="198"/>
      <c r="MSK18" s="198"/>
      <c r="MSL18" s="198"/>
      <c r="MSM18" s="198"/>
      <c r="MSN18" s="198"/>
      <c r="MSO18" s="198"/>
      <c r="MSP18" s="198"/>
      <c r="MSQ18" s="198"/>
      <c r="MSR18" s="198"/>
      <c r="MSS18" s="198"/>
      <c r="MST18" s="198"/>
      <c r="MSU18" s="198"/>
      <c r="MSV18" s="198"/>
      <c r="MSW18" s="198"/>
      <c r="MSX18" s="198"/>
      <c r="MSY18" s="198"/>
      <c r="MSZ18" s="198"/>
      <c r="MTA18" s="198"/>
      <c r="MTB18" s="198"/>
      <c r="MTC18" s="198"/>
      <c r="MTD18" s="198"/>
      <c r="MTE18" s="198"/>
      <c r="MTF18" s="198"/>
      <c r="MTG18" s="198"/>
      <c r="MTH18" s="198"/>
      <c r="MTI18" s="198"/>
      <c r="MTJ18" s="198"/>
      <c r="MTK18" s="198"/>
      <c r="MTL18" s="198"/>
      <c r="MTM18" s="198"/>
      <c r="MTN18" s="198"/>
      <c r="MTO18" s="198"/>
      <c r="MTP18" s="198"/>
      <c r="MTQ18" s="198"/>
      <c r="MTR18" s="198"/>
      <c r="MTS18" s="198"/>
      <c r="MTT18" s="198"/>
      <c r="MTU18" s="198"/>
      <c r="MTV18" s="198"/>
      <c r="MTW18" s="198"/>
      <c r="MTX18" s="198"/>
      <c r="MTY18" s="198"/>
      <c r="MTZ18" s="198"/>
      <c r="MUA18" s="198"/>
      <c r="MUB18" s="198"/>
      <c r="MUC18" s="198"/>
      <c r="MUD18" s="198"/>
      <c r="MUE18" s="198"/>
      <c r="MUF18" s="198"/>
      <c r="MUG18" s="198"/>
      <c r="MUH18" s="198"/>
      <c r="MUI18" s="198"/>
      <c r="MUJ18" s="198"/>
      <c r="MUK18" s="198"/>
      <c r="MUL18" s="198"/>
      <c r="MUM18" s="198"/>
      <c r="MUN18" s="198"/>
      <c r="MUO18" s="198"/>
      <c r="MUP18" s="198"/>
      <c r="MUQ18" s="198"/>
      <c r="MUR18" s="198"/>
      <c r="MUS18" s="198"/>
      <c r="MUT18" s="198"/>
      <c r="MUU18" s="198"/>
      <c r="MUV18" s="198"/>
      <c r="MUW18" s="198"/>
      <c r="MUX18" s="198"/>
      <c r="MUY18" s="198"/>
      <c r="MUZ18" s="198"/>
      <c r="MVA18" s="198"/>
      <c r="MVB18" s="198"/>
      <c r="MVC18" s="198"/>
      <c r="MVD18" s="198"/>
      <c r="MVE18" s="198"/>
      <c r="MVF18" s="198"/>
      <c r="MVG18" s="198"/>
      <c r="MVH18" s="198"/>
      <c r="MVI18" s="198"/>
      <c r="MVJ18" s="198"/>
      <c r="MVK18" s="198"/>
      <c r="MVL18" s="198"/>
      <c r="MVM18" s="198"/>
      <c r="MVN18" s="198"/>
      <c r="MVO18" s="198"/>
      <c r="MVP18" s="198"/>
      <c r="MVQ18" s="198"/>
      <c r="MVR18" s="198"/>
      <c r="MVS18" s="198"/>
      <c r="MVT18" s="198"/>
      <c r="MVU18" s="198"/>
      <c r="MVV18" s="198"/>
      <c r="MVW18" s="198"/>
      <c r="MVX18" s="198"/>
      <c r="MVY18" s="198"/>
      <c r="MVZ18" s="198"/>
      <c r="MWA18" s="198"/>
      <c r="MWB18" s="198"/>
      <c r="MWC18" s="198"/>
      <c r="MWD18" s="198"/>
      <c r="MWE18" s="198"/>
      <c r="MWF18" s="198"/>
      <c r="MWG18" s="198"/>
      <c r="MWH18" s="198"/>
      <c r="MWI18" s="198"/>
      <c r="MWJ18" s="198"/>
      <c r="MWK18" s="198"/>
      <c r="MWL18" s="198"/>
      <c r="MWM18" s="198"/>
      <c r="MWN18" s="198"/>
      <c r="MWO18" s="198"/>
      <c r="MWP18" s="198"/>
      <c r="MWQ18" s="198"/>
      <c r="MWR18" s="198"/>
      <c r="MWS18" s="198"/>
      <c r="MWT18" s="198"/>
      <c r="MWU18" s="198"/>
      <c r="MWV18" s="198"/>
      <c r="MWW18" s="198"/>
      <c r="MWX18" s="198"/>
      <c r="MWY18" s="198"/>
      <c r="MWZ18" s="198"/>
      <c r="MXA18" s="198"/>
      <c r="MXB18" s="198"/>
      <c r="MXC18" s="198"/>
      <c r="MXD18" s="198"/>
      <c r="MXE18" s="198"/>
      <c r="MXF18" s="198"/>
      <c r="MXG18" s="198"/>
      <c r="MXH18" s="198"/>
      <c r="MXI18" s="198"/>
      <c r="MXJ18" s="198"/>
      <c r="MXK18" s="198"/>
      <c r="MXL18" s="198"/>
      <c r="MXM18" s="198"/>
      <c r="MXN18" s="198"/>
      <c r="MXO18" s="198"/>
      <c r="MXP18" s="198"/>
      <c r="MXQ18" s="198"/>
      <c r="MXR18" s="198"/>
      <c r="MXS18" s="198"/>
      <c r="MXT18" s="198"/>
      <c r="MXU18" s="198"/>
      <c r="MXV18" s="198"/>
      <c r="MXW18" s="198"/>
      <c r="MXX18" s="198"/>
      <c r="MXY18" s="198"/>
      <c r="MXZ18" s="198"/>
      <c r="MYA18" s="198"/>
      <c r="MYB18" s="198"/>
      <c r="MYC18" s="198"/>
      <c r="MYD18" s="198"/>
      <c r="MYE18" s="198"/>
      <c r="MYF18" s="198"/>
      <c r="MYG18" s="198"/>
      <c r="MYH18" s="198"/>
      <c r="MYI18" s="198"/>
      <c r="MYJ18" s="198"/>
      <c r="MYK18" s="198"/>
      <c r="MYL18" s="198"/>
      <c r="MYM18" s="198"/>
      <c r="MYN18" s="198"/>
      <c r="MYO18" s="198"/>
      <c r="MYP18" s="198"/>
      <c r="MYQ18" s="198"/>
      <c r="MYR18" s="198"/>
      <c r="MYS18" s="198"/>
      <c r="MYT18" s="198"/>
      <c r="MYU18" s="198"/>
      <c r="MYV18" s="198"/>
      <c r="MYW18" s="198"/>
      <c r="MYX18" s="198"/>
      <c r="MYY18" s="198"/>
      <c r="MYZ18" s="198"/>
      <c r="MZA18" s="198"/>
      <c r="MZB18" s="198"/>
      <c r="MZC18" s="198"/>
      <c r="MZD18" s="198"/>
      <c r="MZE18" s="198"/>
      <c r="MZF18" s="198"/>
      <c r="MZG18" s="198"/>
      <c r="MZH18" s="198"/>
      <c r="MZI18" s="198"/>
      <c r="MZJ18" s="198"/>
      <c r="MZK18" s="198"/>
      <c r="MZL18" s="198"/>
      <c r="MZM18" s="198"/>
      <c r="MZN18" s="198"/>
      <c r="MZO18" s="198"/>
      <c r="MZP18" s="198"/>
      <c r="MZQ18" s="198"/>
      <c r="MZR18" s="198"/>
      <c r="MZS18" s="198"/>
      <c r="MZT18" s="198"/>
      <c r="MZU18" s="198"/>
      <c r="MZV18" s="198"/>
      <c r="MZW18" s="198"/>
      <c r="MZX18" s="198"/>
      <c r="MZY18" s="198"/>
      <c r="MZZ18" s="198"/>
      <c r="NAA18" s="198"/>
      <c r="NAB18" s="198"/>
      <c r="NAC18" s="198"/>
      <c r="NAD18" s="198"/>
      <c r="NAE18" s="198"/>
      <c r="NAF18" s="198"/>
      <c r="NAG18" s="198"/>
      <c r="NAH18" s="198"/>
      <c r="NAI18" s="198"/>
      <c r="NAJ18" s="198"/>
      <c r="NAK18" s="198"/>
      <c r="NAL18" s="198"/>
      <c r="NAM18" s="198"/>
      <c r="NAN18" s="198"/>
      <c r="NAO18" s="198"/>
      <c r="NAP18" s="198"/>
      <c r="NAQ18" s="198"/>
      <c r="NAR18" s="198"/>
      <c r="NAS18" s="198"/>
      <c r="NAT18" s="198"/>
      <c r="NAU18" s="198"/>
      <c r="NAV18" s="198"/>
      <c r="NAW18" s="198"/>
      <c r="NAX18" s="198"/>
      <c r="NAY18" s="198"/>
      <c r="NAZ18" s="198"/>
      <c r="NBA18" s="198"/>
      <c r="NBB18" s="198"/>
      <c r="NBC18" s="198"/>
      <c r="NBD18" s="198"/>
      <c r="NBE18" s="198"/>
      <c r="NBF18" s="198"/>
      <c r="NBG18" s="198"/>
      <c r="NBH18" s="198"/>
      <c r="NBI18" s="198"/>
      <c r="NBJ18" s="198"/>
      <c r="NBK18" s="198"/>
      <c r="NBL18" s="198"/>
      <c r="NBM18" s="198"/>
      <c r="NBN18" s="198"/>
      <c r="NBO18" s="198"/>
      <c r="NBP18" s="198"/>
      <c r="NBQ18" s="198"/>
      <c r="NBR18" s="198"/>
      <c r="NBS18" s="198"/>
      <c r="NBT18" s="198"/>
      <c r="NBU18" s="198"/>
      <c r="NBV18" s="198"/>
      <c r="NBW18" s="198"/>
      <c r="NBX18" s="198"/>
      <c r="NBY18" s="198"/>
      <c r="NBZ18" s="198"/>
      <c r="NCA18" s="198"/>
      <c r="NCB18" s="198"/>
      <c r="NCC18" s="198"/>
      <c r="NCD18" s="198"/>
      <c r="NCE18" s="198"/>
      <c r="NCF18" s="198"/>
      <c r="NCG18" s="198"/>
      <c r="NCH18" s="198"/>
      <c r="NCI18" s="198"/>
      <c r="NCJ18" s="198"/>
      <c r="NCK18" s="198"/>
      <c r="NCL18" s="198"/>
      <c r="NCM18" s="198"/>
      <c r="NCN18" s="198"/>
      <c r="NCO18" s="198"/>
      <c r="NCP18" s="198"/>
      <c r="NCQ18" s="198"/>
      <c r="NCR18" s="198"/>
      <c r="NCS18" s="198"/>
      <c r="NCT18" s="198"/>
      <c r="NCU18" s="198"/>
      <c r="NCV18" s="198"/>
      <c r="NCW18" s="198"/>
      <c r="NCX18" s="198"/>
      <c r="NCY18" s="198"/>
      <c r="NCZ18" s="198"/>
      <c r="NDA18" s="198"/>
      <c r="NDB18" s="198"/>
      <c r="NDC18" s="198"/>
      <c r="NDD18" s="198"/>
      <c r="NDE18" s="198"/>
      <c r="NDF18" s="198"/>
      <c r="NDG18" s="198"/>
      <c r="NDH18" s="198"/>
      <c r="NDI18" s="198"/>
      <c r="NDJ18" s="198"/>
      <c r="NDK18" s="198"/>
      <c r="NDL18" s="198"/>
      <c r="NDM18" s="198"/>
      <c r="NDN18" s="198"/>
      <c r="NDO18" s="198"/>
      <c r="NDP18" s="198"/>
      <c r="NDQ18" s="198"/>
      <c r="NDR18" s="198"/>
      <c r="NDS18" s="198"/>
      <c r="NDT18" s="198"/>
      <c r="NDU18" s="198"/>
      <c r="NDV18" s="198"/>
      <c r="NDW18" s="198"/>
      <c r="NDX18" s="198"/>
      <c r="NDY18" s="198"/>
      <c r="NDZ18" s="198"/>
      <c r="NEA18" s="198"/>
      <c r="NEB18" s="198"/>
      <c r="NEC18" s="198"/>
      <c r="NED18" s="198"/>
      <c r="NEE18" s="198"/>
      <c r="NEF18" s="198"/>
      <c r="NEG18" s="198"/>
      <c r="NEH18" s="198"/>
      <c r="NEI18" s="198"/>
      <c r="NEJ18" s="198"/>
      <c r="NEK18" s="198"/>
      <c r="NEL18" s="198"/>
      <c r="NEM18" s="198"/>
      <c r="NEN18" s="198"/>
      <c r="NEO18" s="198"/>
      <c r="NEP18" s="198"/>
      <c r="NEQ18" s="198"/>
      <c r="NER18" s="198"/>
      <c r="NES18" s="198"/>
      <c r="NET18" s="198"/>
      <c r="NEU18" s="198"/>
      <c r="NEV18" s="198"/>
      <c r="NEW18" s="198"/>
      <c r="NEX18" s="198"/>
      <c r="NEY18" s="198"/>
      <c r="NEZ18" s="198"/>
      <c r="NFA18" s="198"/>
      <c r="NFB18" s="198"/>
      <c r="NFC18" s="198"/>
      <c r="NFD18" s="198"/>
      <c r="NFE18" s="198"/>
      <c r="NFF18" s="198"/>
      <c r="NFG18" s="198"/>
      <c r="NFH18" s="198"/>
      <c r="NFI18" s="198"/>
      <c r="NFJ18" s="198"/>
      <c r="NFK18" s="198"/>
      <c r="NFL18" s="198"/>
      <c r="NFM18" s="198"/>
      <c r="NFN18" s="198"/>
      <c r="NFO18" s="198"/>
      <c r="NFP18" s="198"/>
      <c r="NFQ18" s="198"/>
      <c r="NFR18" s="198"/>
      <c r="NFS18" s="198"/>
      <c r="NFT18" s="198"/>
      <c r="NFU18" s="198"/>
      <c r="NFV18" s="198"/>
      <c r="NFW18" s="198"/>
      <c r="NFX18" s="198"/>
      <c r="NFY18" s="198"/>
      <c r="NFZ18" s="198"/>
      <c r="NGA18" s="198"/>
      <c r="NGB18" s="198"/>
      <c r="NGC18" s="198"/>
      <c r="NGD18" s="198"/>
      <c r="NGE18" s="198"/>
      <c r="NGF18" s="198"/>
      <c r="NGG18" s="198"/>
      <c r="NGH18" s="198"/>
      <c r="NGI18" s="198"/>
      <c r="NGJ18" s="198"/>
      <c r="NGK18" s="198"/>
      <c r="NGL18" s="198"/>
      <c r="NGM18" s="198"/>
      <c r="NGN18" s="198"/>
      <c r="NGO18" s="198"/>
      <c r="NGP18" s="198"/>
      <c r="NGQ18" s="198"/>
      <c r="NGR18" s="198"/>
      <c r="NGS18" s="198"/>
      <c r="NGT18" s="198"/>
      <c r="NGU18" s="198"/>
      <c r="NGV18" s="198"/>
      <c r="NGW18" s="198"/>
      <c r="NGX18" s="198"/>
      <c r="NGY18" s="198"/>
      <c r="NGZ18" s="198"/>
      <c r="NHA18" s="198"/>
      <c r="NHB18" s="198"/>
      <c r="NHC18" s="198"/>
      <c r="NHD18" s="198"/>
      <c r="NHE18" s="198"/>
      <c r="NHF18" s="198"/>
      <c r="NHG18" s="198"/>
      <c r="NHH18" s="198"/>
      <c r="NHI18" s="198"/>
      <c r="NHJ18" s="198"/>
      <c r="NHK18" s="198"/>
      <c r="NHL18" s="198"/>
      <c r="NHM18" s="198"/>
      <c r="NHN18" s="198"/>
      <c r="NHO18" s="198"/>
      <c r="NHP18" s="198"/>
      <c r="NHQ18" s="198"/>
      <c r="NHR18" s="198"/>
      <c r="NHS18" s="198"/>
      <c r="NHT18" s="198"/>
      <c r="NHU18" s="198"/>
      <c r="NHV18" s="198"/>
      <c r="NHW18" s="198"/>
      <c r="NHX18" s="198"/>
      <c r="NHY18" s="198"/>
      <c r="NHZ18" s="198"/>
      <c r="NIA18" s="198"/>
      <c r="NIB18" s="198"/>
      <c r="NIC18" s="198"/>
      <c r="NID18" s="198"/>
      <c r="NIE18" s="198"/>
      <c r="NIF18" s="198"/>
      <c r="NIG18" s="198"/>
      <c r="NIH18" s="198"/>
      <c r="NII18" s="198"/>
      <c r="NIJ18" s="198"/>
      <c r="NIK18" s="198"/>
      <c r="NIL18" s="198"/>
      <c r="NIM18" s="198"/>
      <c r="NIN18" s="198"/>
      <c r="NIO18" s="198"/>
      <c r="NIP18" s="198"/>
      <c r="NIQ18" s="198"/>
      <c r="NIR18" s="198"/>
      <c r="NIS18" s="198"/>
      <c r="NIT18" s="198"/>
      <c r="NIU18" s="198"/>
      <c r="NIV18" s="198"/>
      <c r="NIW18" s="198"/>
      <c r="NIX18" s="198"/>
      <c r="NIY18" s="198"/>
      <c r="NIZ18" s="198"/>
      <c r="NJA18" s="198"/>
      <c r="NJB18" s="198"/>
      <c r="NJC18" s="198"/>
      <c r="NJD18" s="198"/>
      <c r="NJE18" s="198"/>
      <c r="NJF18" s="198"/>
      <c r="NJG18" s="198"/>
      <c r="NJH18" s="198"/>
      <c r="NJI18" s="198"/>
      <c r="NJJ18" s="198"/>
      <c r="NJK18" s="198"/>
      <c r="NJL18" s="198"/>
      <c r="NJM18" s="198"/>
      <c r="NJN18" s="198"/>
      <c r="NJO18" s="198"/>
      <c r="NJP18" s="198"/>
      <c r="NJQ18" s="198"/>
      <c r="NJR18" s="198"/>
      <c r="NJS18" s="198"/>
      <c r="NJT18" s="198"/>
      <c r="NJU18" s="198"/>
      <c r="NJV18" s="198"/>
      <c r="NJW18" s="198"/>
      <c r="NJX18" s="198"/>
      <c r="NJY18" s="198"/>
      <c r="NJZ18" s="198"/>
      <c r="NKA18" s="198"/>
      <c r="NKB18" s="198"/>
      <c r="NKC18" s="198"/>
      <c r="NKD18" s="198"/>
      <c r="NKE18" s="198"/>
      <c r="NKF18" s="198"/>
      <c r="NKG18" s="198"/>
      <c r="NKH18" s="198"/>
      <c r="NKI18" s="198"/>
      <c r="NKJ18" s="198"/>
      <c r="NKK18" s="198"/>
      <c r="NKL18" s="198"/>
      <c r="NKM18" s="198"/>
      <c r="NKN18" s="198"/>
      <c r="NKO18" s="198"/>
      <c r="NKP18" s="198"/>
      <c r="NKQ18" s="198"/>
      <c r="NKR18" s="198"/>
      <c r="NKS18" s="198"/>
      <c r="NKT18" s="198"/>
      <c r="NKU18" s="198"/>
      <c r="NKV18" s="198"/>
      <c r="NKW18" s="198"/>
      <c r="NKX18" s="198"/>
      <c r="NKY18" s="198"/>
      <c r="NKZ18" s="198"/>
      <c r="NLA18" s="198"/>
      <c r="NLB18" s="198"/>
      <c r="NLC18" s="198"/>
      <c r="NLD18" s="198"/>
      <c r="NLE18" s="198"/>
      <c r="NLF18" s="198"/>
      <c r="NLG18" s="198"/>
      <c r="NLH18" s="198"/>
      <c r="NLI18" s="198"/>
      <c r="NLJ18" s="198"/>
      <c r="NLK18" s="198"/>
      <c r="NLL18" s="198"/>
      <c r="NLM18" s="198"/>
      <c r="NLN18" s="198"/>
      <c r="NLO18" s="198"/>
      <c r="NLP18" s="198"/>
      <c r="NLQ18" s="198"/>
      <c r="NLR18" s="198"/>
      <c r="NLS18" s="198"/>
      <c r="NLT18" s="198"/>
      <c r="NLU18" s="198"/>
      <c r="NLV18" s="198"/>
      <c r="NLW18" s="198"/>
      <c r="NLX18" s="198"/>
      <c r="NLY18" s="198"/>
      <c r="NLZ18" s="198"/>
      <c r="NMA18" s="198"/>
      <c r="NMB18" s="198"/>
      <c r="NMC18" s="198"/>
      <c r="NMD18" s="198"/>
      <c r="NME18" s="198"/>
      <c r="NMF18" s="198"/>
      <c r="NMG18" s="198"/>
      <c r="NMH18" s="198"/>
      <c r="NMI18" s="198"/>
      <c r="NMJ18" s="198"/>
      <c r="NMK18" s="198"/>
      <c r="NML18" s="198"/>
      <c r="NMM18" s="198"/>
      <c r="NMN18" s="198"/>
      <c r="NMO18" s="198"/>
      <c r="NMP18" s="198"/>
      <c r="NMQ18" s="198"/>
      <c r="NMR18" s="198"/>
      <c r="NMS18" s="198"/>
      <c r="NMT18" s="198"/>
      <c r="NMU18" s="198"/>
      <c r="NMV18" s="198"/>
      <c r="NMW18" s="198"/>
      <c r="NMX18" s="198"/>
      <c r="NMY18" s="198"/>
      <c r="NMZ18" s="198"/>
      <c r="NNA18" s="198"/>
      <c r="NNB18" s="198"/>
      <c r="NNC18" s="198"/>
      <c r="NND18" s="198"/>
      <c r="NNE18" s="198"/>
      <c r="NNF18" s="198"/>
      <c r="NNG18" s="198"/>
      <c r="NNH18" s="198"/>
      <c r="NNI18" s="198"/>
      <c r="NNJ18" s="198"/>
      <c r="NNK18" s="198"/>
      <c r="NNL18" s="198"/>
      <c r="NNM18" s="198"/>
      <c r="NNN18" s="198"/>
      <c r="NNO18" s="198"/>
      <c r="NNP18" s="198"/>
      <c r="NNQ18" s="198"/>
      <c r="NNR18" s="198"/>
      <c r="NNS18" s="198"/>
      <c r="NNT18" s="198"/>
      <c r="NNU18" s="198"/>
      <c r="NNV18" s="198"/>
      <c r="NNW18" s="198"/>
      <c r="NNX18" s="198"/>
      <c r="NNY18" s="198"/>
      <c r="NNZ18" s="198"/>
      <c r="NOA18" s="198"/>
      <c r="NOB18" s="198"/>
      <c r="NOC18" s="198"/>
      <c r="NOD18" s="198"/>
      <c r="NOE18" s="198"/>
      <c r="NOF18" s="198"/>
      <c r="NOG18" s="198"/>
      <c r="NOH18" s="198"/>
      <c r="NOI18" s="198"/>
      <c r="NOJ18" s="198"/>
      <c r="NOK18" s="198"/>
      <c r="NOL18" s="198"/>
      <c r="NOM18" s="198"/>
      <c r="NON18" s="198"/>
      <c r="NOO18" s="198"/>
      <c r="NOP18" s="198"/>
      <c r="NOQ18" s="198"/>
      <c r="NOR18" s="198"/>
      <c r="NOS18" s="198"/>
      <c r="NOT18" s="198"/>
      <c r="NOU18" s="198"/>
      <c r="NOV18" s="198"/>
      <c r="NOW18" s="198"/>
      <c r="NOX18" s="198"/>
      <c r="NOY18" s="198"/>
      <c r="NOZ18" s="198"/>
      <c r="NPA18" s="198"/>
      <c r="NPB18" s="198"/>
      <c r="NPC18" s="198"/>
      <c r="NPD18" s="198"/>
      <c r="NPE18" s="198"/>
      <c r="NPF18" s="198"/>
      <c r="NPG18" s="198"/>
      <c r="NPH18" s="198"/>
      <c r="NPI18" s="198"/>
      <c r="NPJ18" s="198"/>
      <c r="NPK18" s="198"/>
      <c r="NPL18" s="198"/>
      <c r="NPM18" s="198"/>
      <c r="NPN18" s="198"/>
      <c r="NPO18" s="198"/>
      <c r="NPP18" s="198"/>
      <c r="NPQ18" s="198"/>
      <c r="NPR18" s="198"/>
      <c r="NPS18" s="198"/>
      <c r="NPT18" s="198"/>
      <c r="NPU18" s="198"/>
      <c r="NPV18" s="198"/>
      <c r="NPW18" s="198"/>
      <c r="NPX18" s="198"/>
      <c r="NPY18" s="198"/>
      <c r="NPZ18" s="198"/>
      <c r="NQA18" s="198"/>
      <c r="NQB18" s="198"/>
      <c r="NQC18" s="198"/>
      <c r="NQD18" s="198"/>
      <c r="NQE18" s="198"/>
      <c r="NQF18" s="198"/>
      <c r="NQG18" s="198"/>
      <c r="NQH18" s="198"/>
      <c r="NQI18" s="198"/>
      <c r="NQJ18" s="198"/>
      <c r="NQK18" s="198"/>
      <c r="NQL18" s="198"/>
      <c r="NQM18" s="198"/>
      <c r="NQN18" s="198"/>
      <c r="NQO18" s="198"/>
      <c r="NQP18" s="198"/>
      <c r="NQQ18" s="198"/>
      <c r="NQR18" s="198"/>
      <c r="NQS18" s="198"/>
      <c r="NQT18" s="198"/>
      <c r="NQU18" s="198"/>
      <c r="NQV18" s="198"/>
      <c r="NQW18" s="198"/>
      <c r="NQX18" s="198"/>
      <c r="NQY18" s="198"/>
      <c r="NQZ18" s="198"/>
      <c r="NRA18" s="198"/>
      <c r="NRB18" s="198"/>
      <c r="NRC18" s="198"/>
      <c r="NRD18" s="198"/>
      <c r="NRE18" s="198"/>
      <c r="NRF18" s="198"/>
      <c r="NRG18" s="198"/>
      <c r="NRH18" s="198"/>
      <c r="NRI18" s="198"/>
      <c r="NRJ18" s="198"/>
      <c r="NRK18" s="198"/>
      <c r="NRL18" s="198"/>
      <c r="NRM18" s="198"/>
      <c r="NRN18" s="198"/>
      <c r="NRO18" s="198"/>
      <c r="NRP18" s="198"/>
      <c r="NRQ18" s="198"/>
      <c r="NRR18" s="198"/>
      <c r="NRS18" s="198"/>
      <c r="NRT18" s="198"/>
      <c r="NRU18" s="198"/>
      <c r="NRV18" s="198"/>
      <c r="NRW18" s="198"/>
      <c r="NRX18" s="198"/>
      <c r="NRY18" s="198"/>
      <c r="NRZ18" s="198"/>
      <c r="NSA18" s="198"/>
      <c r="NSB18" s="198"/>
      <c r="NSC18" s="198"/>
      <c r="NSD18" s="198"/>
      <c r="NSE18" s="198"/>
      <c r="NSF18" s="198"/>
      <c r="NSG18" s="198"/>
      <c r="NSH18" s="198"/>
      <c r="NSI18" s="198"/>
      <c r="NSJ18" s="198"/>
      <c r="NSK18" s="198"/>
      <c r="NSL18" s="198"/>
      <c r="NSM18" s="198"/>
      <c r="NSN18" s="198"/>
      <c r="NSO18" s="198"/>
      <c r="NSP18" s="198"/>
      <c r="NSQ18" s="198"/>
      <c r="NSR18" s="198"/>
      <c r="NSS18" s="198"/>
      <c r="NST18" s="198"/>
      <c r="NSU18" s="198"/>
      <c r="NSV18" s="198"/>
      <c r="NSW18" s="198"/>
      <c r="NSX18" s="198"/>
      <c r="NSY18" s="198"/>
      <c r="NSZ18" s="198"/>
      <c r="NTA18" s="198"/>
      <c r="NTB18" s="198"/>
      <c r="NTC18" s="198"/>
      <c r="NTD18" s="198"/>
      <c r="NTE18" s="198"/>
      <c r="NTF18" s="198"/>
      <c r="NTG18" s="198"/>
      <c r="NTH18" s="198"/>
      <c r="NTI18" s="198"/>
      <c r="NTJ18" s="198"/>
      <c r="NTK18" s="198"/>
      <c r="NTL18" s="198"/>
      <c r="NTM18" s="198"/>
      <c r="NTN18" s="198"/>
      <c r="NTO18" s="198"/>
      <c r="NTP18" s="198"/>
      <c r="NTQ18" s="198"/>
      <c r="NTR18" s="198"/>
      <c r="NTS18" s="198"/>
      <c r="NTT18" s="198"/>
      <c r="NTU18" s="198"/>
      <c r="NTV18" s="198"/>
      <c r="NTW18" s="198"/>
      <c r="NTX18" s="198"/>
      <c r="NTY18" s="198"/>
      <c r="NTZ18" s="198"/>
      <c r="NUA18" s="198"/>
      <c r="NUB18" s="198"/>
      <c r="NUC18" s="198"/>
      <c r="NUD18" s="198"/>
      <c r="NUE18" s="198"/>
      <c r="NUF18" s="198"/>
      <c r="NUG18" s="198"/>
      <c r="NUH18" s="198"/>
      <c r="NUI18" s="198"/>
      <c r="NUJ18" s="198"/>
      <c r="NUK18" s="198"/>
      <c r="NUL18" s="198"/>
      <c r="NUM18" s="198"/>
      <c r="NUN18" s="198"/>
      <c r="NUO18" s="198"/>
      <c r="NUP18" s="198"/>
      <c r="NUQ18" s="198"/>
      <c r="NUR18" s="198"/>
      <c r="NUS18" s="198"/>
      <c r="NUT18" s="198"/>
      <c r="NUU18" s="198"/>
      <c r="NUV18" s="198"/>
      <c r="NUW18" s="198"/>
      <c r="NUX18" s="198"/>
      <c r="NUY18" s="198"/>
      <c r="NUZ18" s="198"/>
      <c r="NVA18" s="198"/>
      <c r="NVB18" s="198"/>
      <c r="NVC18" s="198"/>
      <c r="NVD18" s="198"/>
      <c r="NVE18" s="198"/>
      <c r="NVF18" s="198"/>
      <c r="NVG18" s="198"/>
      <c r="NVH18" s="198"/>
      <c r="NVI18" s="198"/>
      <c r="NVJ18" s="198"/>
      <c r="NVK18" s="198"/>
      <c r="NVL18" s="198"/>
      <c r="NVM18" s="198"/>
      <c r="NVN18" s="198"/>
      <c r="NVO18" s="198"/>
      <c r="NVP18" s="198"/>
      <c r="NVQ18" s="198"/>
      <c r="NVR18" s="198"/>
      <c r="NVS18" s="198"/>
      <c r="NVT18" s="198"/>
      <c r="NVU18" s="198"/>
      <c r="NVV18" s="198"/>
      <c r="NVW18" s="198"/>
      <c r="NVX18" s="198"/>
      <c r="NVY18" s="198"/>
      <c r="NVZ18" s="198"/>
      <c r="NWA18" s="198"/>
      <c r="NWB18" s="198"/>
      <c r="NWC18" s="198"/>
      <c r="NWD18" s="198"/>
      <c r="NWE18" s="198"/>
      <c r="NWF18" s="198"/>
      <c r="NWG18" s="198"/>
      <c r="NWH18" s="198"/>
      <c r="NWI18" s="198"/>
      <c r="NWJ18" s="198"/>
      <c r="NWK18" s="198"/>
      <c r="NWL18" s="198"/>
      <c r="NWM18" s="198"/>
      <c r="NWN18" s="198"/>
      <c r="NWO18" s="198"/>
      <c r="NWP18" s="198"/>
      <c r="NWQ18" s="198"/>
      <c r="NWR18" s="198"/>
      <c r="NWS18" s="198"/>
      <c r="NWT18" s="198"/>
      <c r="NWU18" s="198"/>
      <c r="NWV18" s="198"/>
      <c r="NWW18" s="198"/>
      <c r="NWX18" s="198"/>
      <c r="NWY18" s="198"/>
      <c r="NWZ18" s="198"/>
      <c r="NXA18" s="198"/>
      <c r="NXB18" s="198"/>
      <c r="NXC18" s="198"/>
      <c r="NXD18" s="198"/>
      <c r="NXE18" s="198"/>
      <c r="NXF18" s="198"/>
      <c r="NXG18" s="198"/>
      <c r="NXH18" s="198"/>
      <c r="NXI18" s="198"/>
      <c r="NXJ18" s="198"/>
      <c r="NXK18" s="198"/>
      <c r="NXL18" s="198"/>
      <c r="NXM18" s="198"/>
      <c r="NXN18" s="198"/>
      <c r="NXO18" s="198"/>
      <c r="NXP18" s="198"/>
      <c r="NXQ18" s="198"/>
      <c r="NXR18" s="198"/>
      <c r="NXS18" s="198"/>
      <c r="NXT18" s="198"/>
      <c r="NXU18" s="198"/>
      <c r="NXV18" s="198"/>
      <c r="NXW18" s="198"/>
      <c r="NXX18" s="198"/>
      <c r="NXY18" s="198"/>
      <c r="NXZ18" s="198"/>
      <c r="NYA18" s="198"/>
      <c r="NYB18" s="198"/>
      <c r="NYC18" s="198"/>
      <c r="NYD18" s="198"/>
      <c r="NYE18" s="198"/>
      <c r="NYF18" s="198"/>
      <c r="NYG18" s="198"/>
      <c r="NYH18" s="198"/>
      <c r="NYI18" s="198"/>
      <c r="NYJ18" s="198"/>
      <c r="NYK18" s="198"/>
      <c r="NYL18" s="198"/>
      <c r="NYM18" s="198"/>
      <c r="NYN18" s="198"/>
      <c r="NYO18" s="198"/>
      <c r="NYP18" s="198"/>
      <c r="NYQ18" s="198"/>
      <c r="NYR18" s="198"/>
      <c r="NYS18" s="198"/>
      <c r="NYT18" s="198"/>
      <c r="NYU18" s="198"/>
      <c r="NYV18" s="198"/>
      <c r="NYW18" s="198"/>
      <c r="NYX18" s="198"/>
      <c r="NYY18" s="198"/>
      <c r="NYZ18" s="198"/>
      <c r="NZA18" s="198"/>
      <c r="NZB18" s="198"/>
      <c r="NZC18" s="198"/>
      <c r="NZD18" s="198"/>
      <c r="NZE18" s="198"/>
      <c r="NZF18" s="198"/>
      <c r="NZG18" s="198"/>
      <c r="NZH18" s="198"/>
      <c r="NZI18" s="198"/>
      <c r="NZJ18" s="198"/>
      <c r="NZK18" s="198"/>
      <c r="NZL18" s="198"/>
      <c r="NZM18" s="198"/>
      <c r="NZN18" s="198"/>
      <c r="NZO18" s="198"/>
      <c r="NZP18" s="198"/>
      <c r="NZQ18" s="198"/>
      <c r="NZR18" s="198"/>
      <c r="NZS18" s="198"/>
      <c r="NZT18" s="198"/>
      <c r="NZU18" s="198"/>
      <c r="NZV18" s="198"/>
      <c r="NZW18" s="198"/>
      <c r="NZX18" s="198"/>
      <c r="NZY18" s="198"/>
      <c r="NZZ18" s="198"/>
      <c r="OAA18" s="198"/>
      <c r="OAB18" s="198"/>
      <c r="OAC18" s="198"/>
      <c r="OAD18" s="198"/>
      <c r="OAE18" s="198"/>
      <c r="OAF18" s="198"/>
      <c r="OAG18" s="198"/>
      <c r="OAH18" s="198"/>
      <c r="OAI18" s="198"/>
      <c r="OAJ18" s="198"/>
      <c r="OAK18" s="198"/>
      <c r="OAL18" s="198"/>
      <c r="OAM18" s="198"/>
      <c r="OAN18" s="198"/>
      <c r="OAO18" s="198"/>
      <c r="OAP18" s="198"/>
      <c r="OAQ18" s="198"/>
      <c r="OAR18" s="198"/>
      <c r="OAS18" s="198"/>
      <c r="OAT18" s="198"/>
      <c r="OAU18" s="198"/>
      <c r="OAV18" s="198"/>
      <c r="OAW18" s="198"/>
      <c r="OAX18" s="198"/>
      <c r="OAY18" s="198"/>
      <c r="OAZ18" s="198"/>
      <c r="OBA18" s="198"/>
      <c r="OBB18" s="198"/>
      <c r="OBC18" s="198"/>
      <c r="OBD18" s="198"/>
      <c r="OBE18" s="198"/>
      <c r="OBF18" s="198"/>
      <c r="OBG18" s="198"/>
      <c r="OBH18" s="198"/>
      <c r="OBI18" s="198"/>
      <c r="OBJ18" s="198"/>
      <c r="OBK18" s="198"/>
      <c r="OBL18" s="198"/>
      <c r="OBM18" s="198"/>
      <c r="OBN18" s="198"/>
      <c r="OBO18" s="198"/>
      <c r="OBP18" s="198"/>
      <c r="OBQ18" s="198"/>
      <c r="OBR18" s="198"/>
      <c r="OBS18" s="198"/>
      <c r="OBT18" s="198"/>
      <c r="OBU18" s="198"/>
      <c r="OBV18" s="198"/>
      <c r="OBW18" s="198"/>
      <c r="OBX18" s="198"/>
      <c r="OBY18" s="198"/>
      <c r="OBZ18" s="198"/>
      <c r="OCA18" s="198"/>
      <c r="OCB18" s="198"/>
      <c r="OCC18" s="198"/>
      <c r="OCD18" s="198"/>
      <c r="OCE18" s="198"/>
      <c r="OCF18" s="198"/>
      <c r="OCG18" s="198"/>
      <c r="OCH18" s="198"/>
      <c r="OCI18" s="198"/>
      <c r="OCJ18" s="198"/>
      <c r="OCK18" s="198"/>
      <c r="OCL18" s="198"/>
      <c r="OCM18" s="198"/>
      <c r="OCN18" s="198"/>
      <c r="OCO18" s="198"/>
      <c r="OCP18" s="198"/>
      <c r="OCQ18" s="198"/>
      <c r="OCR18" s="198"/>
      <c r="OCS18" s="198"/>
      <c r="OCT18" s="198"/>
      <c r="OCU18" s="198"/>
      <c r="OCV18" s="198"/>
      <c r="OCW18" s="198"/>
      <c r="OCX18" s="198"/>
      <c r="OCY18" s="198"/>
      <c r="OCZ18" s="198"/>
      <c r="ODA18" s="198"/>
      <c r="ODB18" s="198"/>
      <c r="ODC18" s="198"/>
      <c r="ODD18" s="198"/>
      <c r="ODE18" s="198"/>
      <c r="ODF18" s="198"/>
      <c r="ODG18" s="198"/>
      <c r="ODH18" s="198"/>
      <c r="ODI18" s="198"/>
      <c r="ODJ18" s="198"/>
      <c r="ODK18" s="198"/>
      <c r="ODL18" s="198"/>
      <c r="ODM18" s="198"/>
      <c r="ODN18" s="198"/>
      <c r="ODO18" s="198"/>
      <c r="ODP18" s="198"/>
      <c r="ODQ18" s="198"/>
      <c r="ODR18" s="198"/>
      <c r="ODS18" s="198"/>
      <c r="ODT18" s="198"/>
      <c r="ODU18" s="198"/>
      <c r="ODV18" s="198"/>
      <c r="ODW18" s="198"/>
      <c r="ODX18" s="198"/>
      <c r="ODY18" s="198"/>
      <c r="ODZ18" s="198"/>
      <c r="OEA18" s="198"/>
      <c r="OEB18" s="198"/>
      <c r="OEC18" s="198"/>
      <c r="OED18" s="198"/>
      <c r="OEE18" s="198"/>
      <c r="OEF18" s="198"/>
      <c r="OEG18" s="198"/>
      <c r="OEH18" s="198"/>
      <c r="OEI18" s="198"/>
      <c r="OEJ18" s="198"/>
      <c r="OEK18" s="198"/>
      <c r="OEL18" s="198"/>
      <c r="OEM18" s="198"/>
      <c r="OEN18" s="198"/>
      <c r="OEO18" s="198"/>
      <c r="OEP18" s="198"/>
      <c r="OEQ18" s="198"/>
      <c r="OER18" s="198"/>
      <c r="OES18" s="198"/>
      <c r="OET18" s="198"/>
      <c r="OEU18" s="198"/>
      <c r="OEV18" s="198"/>
      <c r="OEW18" s="198"/>
      <c r="OEX18" s="198"/>
      <c r="OEY18" s="198"/>
      <c r="OEZ18" s="198"/>
      <c r="OFA18" s="198"/>
      <c r="OFB18" s="198"/>
      <c r="OFC18" s="198"/>
      <c r="OFD18" s="198"/>
      <c r="OFE18" s="198"/>
      <c r="OFF18" s="198"/>
      <c r="OFG18" s="198"/>
      <c r="OFH18" s="198"/>
      <c r="OFI18" s="198"/>
      <c r="OFJ18" s="198"/>
      <c r="OFK18" s="198"/>
      <c r="OFL18" s="198"/>
      <c r="OFM18" s="198"/>
      <c r="OFN18" s="198"/>
      <c r="OFO18" s="198"/>
      <c r="OFP18" s="198"/>
      <c r="OFQ18" s="198"/>
      <c r="OFR18" s="198"/>
      <c r="OFS18" s="198"/>
      <c r="OFT18" s="198"/>
      <c r="OFU18" s="198"/>
      <c r="OFV18" s="198"/>
      <c r="OFW18" s="198"/>
      <c r="OFX18" s="198"/>
      <c r="OFY18" s="198"/>
      <c r="OFZ18" s="198"/>
      <c r="OGA18" s="198"/>
      <c r="OGB18" s="198"/>
      <c r="OGC18" s="198"/>
      <c r="OGD18" s="198"/>
      <c r="OGE18" s="198"/>
      <c r="OGF18" s="198"/>
      <c r="OGG18" s="198"/>
      <c r="OGH18" s="198"/>
      <c r="OGI18" s="198"/>
      <c r="OGJ18" s="198"/>
      <c r="OGK18" s="198"/>
      <c r="OGL18" s="198"/>
      <c r="OGM18" s="198"/>
      <c r="OGN18" s="198"/>
      <c r="OGO18" s="198"/>
      <c r="OGP18" s="198"/>
      <c r="OGQ18" s="198"/>
      <c r="OGR18" s="198"/>
      <c r="OGS18" s="198"/>
      <c r="OGT18" s="198"/>
      <c r="OGU18" s="198"/>
      <c r="OGV18" s="198"/>
      <c r="OGW18" s="198"/>
      <c r="OGX18" s="198"/>
      <c r="OGY18" s="198"/>
      <c r="OGZ18" s="198"/>
      <c r="OHA18" s="198"/>
      <c r="OHB18" s="198"/>
      <c r="OHC18" s="198"/>
      <c r="OHD18" s="198"/>
      <c r="OHE18" s="198"/>
      <c r="OHF18" s="198"/>
      <c r="OHG18" s="198"/>
      <c r="OHH18" s="198"/>
      <c r="OHI18" s="198"/>
      <c r="OHJ18" s="198"/>
      <c r="OHK18" s="198"/>
      <c r="OHL18" s="198"/>
      <c r="OHM18" s="198"/>
      <c r="OHN18" s="198"/>
      <c r="OHO18" s="198"/>
      <c r="OHP18" s="198"/>
      <c r="OHQ18" s="198"/>
      <c r="OHR18" s="198"/>
      <c r="OHS18" s="198"/>
      <c r="OHT18" s="198"/>
      <c r="OHU18" s="198"/>
      <c r="OHV18" s="198"/>
      <c r="OHW18" s="198"/>
      <c r="OHX18" s="198"/>
      <c r="OHY18" s="198"/>
      <c r="OHZ18" s="198"/>
      <c r="OIA18" s="198"/>
      <c r="OIB18" s="198"/>
      <c r="OIC18" s="198"/>
      <c r="OID18" s="198"/>
      <c r="OIE18" s="198"/>
      <c r="OIF18" s="198"/>
      <c r="OIG18" s="198"/>
      <c r="OIH18" s="198"/>
      <c r="OII18" s="198"/>
      <c r="OIJ18" s="198"/>
      <c r="OIK18" s="198"/>
      <c r="OIL18" s="198"/>
      <c r="OIM18" s="198"/>
      <c r="OIN18" s="198"/>
      <c r="OIO18" s="198"/>
      <c r="OIP18" s="198"/>
      <c r="OIQ18" s="198"/>
      <c r="OIR18" s="198"/>
      <c r="OIS18" s="198"/>
      <c r="OIT18" s="198"/>
      <c r="OIU18" s="198"/>
      <c r="OIV18" s="198"/>
      <c r="OIW18" s="198"/>
      <c r="OIX18" s="198"/>
      <c r="OIY18" s="198"/>
      <c r="OIZ18" s="198"/>
      <c r="OJA18" s="198"/>
      <c r="OJB18" s="198"/>
      <c r="OJC18" s="198"/>
      <c r="OJD18" s="198"/>
      <c r="OJE18" s="198"/>
      <c r="OJF18" s="198"/>
      <c r="OJG18" s="198"/>
      <c r="OJH18" s="198"/>
      <c r="OJI18" s="198"/>
      <c r="OJJ18" s="198"/>
      <c r="OJK18" s="198"/>
      <c r="OJL18" s="198"/>
      <c r="OJM18" s="198"/>
      <c r="OJN18" s="198"/>
      <c r="OJO18" s="198"/>
      <c r="OJP18" s="198"/>
      <c r="OJQ18" s="198"/>
      <c r="OJR18" s="198"/>
      <c r="OJS18" s="198"/>
      <c r="OJT18" s="198"/>
      <c r="OJU18" s="198"/>
      <c r="OJV18" s="198"/>
      <c r="OJW18" s="198"/>
      <c r="OJX18" s="198"/>
      <c r="OJY18" s="198"/>
      <c r="OJZ18" s="198"/>
      <c r="OKA18" s="198"/>
      <c r="OKB18" s="198"/>
      <c r="OKC18" s="198"/>
      <c r="OKD18" s="198"/>
      <c r="OKE18" s="198"/>
      <c r="OKF18" s="198"/>
      <c r="OKG18" s="198"/>
      <c r="OKH18" s="198"/>
      <c r="OKI18" s="198"/>
      <c r="OKJ18" s="198"/>
      <c r="OKK18" s="198"/>
      <c r="OKL18" s="198"/>
      <c r="OKM18" s="198"/>
      <c r="OKN18" s="198"/>
      <c r="OKO18" s="198"/>
      <c r="OKP18" s="198"/>
      <c r="OKQ18" s="198"/>
      <c r="OKR18" s="198"/>
      <c r="OKS18" s="198"/>
      <c r="OKT18" s="198"/>
      <c r="OKU18" s="198"/>
      <c r="OKV18" s="198"/>
      <c r="OKW18" s="198"/>
      <c r="OKX18" s="198"/>
      <c r="OKY18" s="198"/>
      <c r="OKZ18" s="198"/>
      <c r="OLA18" s="198"/>
      <c r="OLB18" s="198"/>
      <c r="OLC18" s="198"/>
      <c r="OLD18" s="198"/>
      <c r="OLE18" s="198"/>
      <c r="OLF18" s="198"/>
      <c r="OLG18" s="198"/>
      <c r="OLH18" s="198"/>
      <c r="OLI18" s="198"/>
      <c r="OLJ18" s="198"/>
      <c r="OLK18" s="198"/>
      <c r="OLL18" s="198"/>
      <c r="OLM18" s="198"/>
      <c r="OLN18" s="198"/>
      <c r="OLO18" s="198"/>
      <c r="OLP18" s="198"/>
      <c r="OLQ18" s="198"/>
      <c r="OLR18" s="198"/>
      <c r="OLS18" s="198"/>
      <c r="OLT18" s="198"/>
      <c r="OLU18" s="198"/>
      <c r="OLV18" s="198"/>
      <c r="OLW18" s="198"/>
      <c r="OLX18" s="198"/>
      <c r="OLY18" s="198"/>
      <c r="OLZ18" s="198"/>
      <c r="OMA18" s="198"/>
      <c r="OMB18" s="198"/>
      <c r="OMC18" s="198"/>
      <c r="OMD18" s="198"/>
      <c r="OME18" s="198"/>
      <c r="OMF18" s="198"/>
      <c r="OMG18" s="198"/>
      <c r="OMH18" s="198"/>
      <c r="OMI18" s="198"/>
      <c r="OMJ18" s="198"/>
      <c r="OMK18" s="198"/>
      <c r="OML18" s="198"/>
      <c r="OMM18" s="198"/>
      <c r="OMN18" s="198"/>
      <c r="OMO18" s="198"/>
      <c r="OMP18" s="198"/>
      <c r="OMQ18" s="198"/>
      <c r="OMR18" s="198"/>
      <c r="OMS18" s="198"/>
      <c r="OMT18" s="198"/>
      <c r="OMU18" s="198"/>
      <c r="OMV18" s="198"/>
      <c r="OMW18" s="198"/>
      <c r="OMX18" s="198"/>
      <c r="OMY18" s="198"/>
      <c r="OMZ18" s="198"/>
      <c r="ONA18" s="198"/>
      <c r="ONB18" s="198"/>
      <c r="ONC18" s="198"/>
      <c r="OND18" s="198"/>
      <c r="ONE18" s="198"/>
      <c r="ONF18" s="198"/>
      <c r="ONG18" s="198"/>
      <c r="ONH18" s="198"/>
      <c r="ONI18" s="198"/>
      <c r="ONJ18" s="198"/>
      <c r="ONK18" s="198"/>
      <c r="ONL18" s="198"/>
      <c r="ONM18" s="198"/>
      <c r="ONN18" s="198"/>
      <c r="ONO18" s="198"/>
      <c r="ONP18" s="198"/>
      <c r="ONQ18" s="198"/>
      <c r="ONR18" s="198"/>
      <c r="ONS18" s="198"/>
      <c r="ONT18" s="198"/>
      <c r="ONU18" s="198"/>
      <c r="ONV18" s="198"/>
      <c r="ONW18" s="198"/>
      <c r="ONX18" s="198"/>
      <c r="ONY18" s="198"/>
      <c r="ONZ18" s="198"/>
      <c r="OOA18" s="198"/>
      <c r="OOB18" s="198"/>
      <c r="OOC18" s="198"/>
      <c r="OOD18" s="198"/>
      <c r="OOE18" s="198"/>
      <c r="OOF18" s="198"/>
      <c r="OOG18" s="198"/>
      <c r="OOH18" s="198"/>
      <c r="OOI18" s="198"/>
      <c r="OOJ18" s="198"/>
      <c r="OOK18" s="198"/>
      <c r="OOL18" s="198"/>
      <c r="OOM18" s="198"/>
      <c r="OON18" s="198"/>
      <c r="OOO18" s="198"/>
      <c r="OOP18" s="198"/>
      <c r="OOQ18" s="198"/>
      <c r="OOR18" s="198"/>
      <c r="OOS18" s="198"/>
      <c r="OOT18" s="198"/>
      <c r="OOU18" s="198"/>
      <c r="OOV18" s="198"/>
      <c r="OOW18" s="198"/>
      <c r="OOX18" s="198"/>
      <c r="OOY18" s="198"/>
      <c r="OOZ18" s="198"/>
      <c r="OPA18" s="198"/>
      <c r="OPB18" s="198"/>
      <c r="OPC18" s="198"/>
      <c r="OPD18" s="198"/>
      <c r="OPE18" s="198"/>
      <c r="OPF18" s="198"/>
      <c r="OPG18" s="198"/>
      <c r="OPH18" s="198"/>
      <c r="OPI18" s="198"/>
      <c r="OPJ18" s="198"/>
      <c r="OPK18" s="198"/>
      <c r="OPL18" s="198"/>
      <c r="OPM18" s="198"/>
      <c r="OPN18" s="198"/>
      <c r="OPO18" s="198"/>
      <c r="OPP18" s="198"/>
      <c r="OPQ18" s="198"/>
      <c r="OPR18" s="198"/>
      <c r="OPS18" s="198"/>
      <c r="OPT18" s="198"/>
      <c r="OPU18" s="198"/>
      <c r="OPV18" s="198"/>
      <c r="OPW18" s="198"/>
      <c r="OPX18" s="198"/>
      <c r="OPY18" s="198"/>
      <c r="OPZ18" s="198"/>
      <c r="OQA18" s="198"/>
      <c r="OQB18" s="198"/>
      <c r="OQC18" s="198"/>
      <c r="OQD18" s="198"/>
      <c r="OQE18" s="198"/>
      <c r="OQF18" s="198"/>
      <c r="OQG18" s="198"/>
      <c r="OQH18" s="198"/>
      <c r="OQI18" s="198"/>
      <c r="OQJ18" s="198"/>
      <c r="OQK18" s="198"/>
      <c r="OQL18" s="198"/>
      <c r="OQM18" s="198"/>
      <c r="OQN18" s="198"/>
      <c r="OQO18" s="198"/>
      <c r="OQP18" s="198"/>
      <c r="OQQ18" s="198"/>
      <c r="OQR18" s="198"/>
      <c r="OQS18" s="198"/>
      <c r="OQT18" s="198"/>
      <c r="OQU18" s="198"/>
      <c r="OQV18" s="198"/>
      <c r="OQW18" s="198"/>
      <c r="OQX18" s="198"/>
      <c r="OQY18" s="198"/>
      <c r="OQZ18" s="198"/>
      <c r="ORA18" s="198"/>
      <c r="ORB18" s="198"/>
      <c r="ORC18" s="198"/>
      <c r="ORD18" s="198"/>
      <c r="ORE18" s="198"/>
      <c r="ORF18" s="198"/>
      <c r="ORG18" s="198"/>
      <c r="ORH18" s="198"/>
      <c r="ORI18" s="198"/>
      <c r="ORJ18" s="198"/>
      <c r="ORK18" s="198"/>
      <c r="ORL18" s="198"/>
      <c r="ORM18" s="198"/>
      <c r="ORN18" s="198"/>
      <c r="ORO18" s="198"/>
      <c r="ORP18" s="198"/>
      <c r="ORQ18" s="198"/>
      <c r="ORR18" s="198"/>
      <c r="ORS18" s="198"/>
      <c r="ORT18" s="198"/>
      <c r="ORU18" s="198"/>
      <c r="ORV18" s="198"/>
      <c r="ORW18" s="198"/>
      <c r="ORX18" s="198"/>
      <c r="ORY18" s="198"/>
      <c r="ORZ18" s="198"/>
      <c r="OSA18" s="198"/>
      <c r="OSB18" s="198"/>
      <c r="OSC18" s="198"/>
      <c r="OSD18" s="198"/>
      <c r="OSE18" s="198"/>
      <c r="OSF18" s="198"/>
      <c r="OSG18" s="198"/>
      <c r="OSH18" s="198"/>
      <c r="OSI18" s="198"/>
      <c r="OSJ18" s="198"/>
      <c r="OSK18" s="198"/>
      <c r="OSL18" s="198"/>
      <c r="OSM18" s="198"/>
      <c r="OSN18" s="198"/>
      <c r="OSO18" s="198"/>
      <c r="OSP18" s="198"/>
      <c r="OSQ18" s="198"/>
      <c r="OSR18" s="198"/>
      <c r="OSS18" s="198"/>
      <c r="OST18" s="198"/>
      <c r="OSU18" s="198"/>
      <c r="OSV18" s="198"/>
      <c r="OSW18" s="198"/>
      <c r="OSX18" s="198"/>
      <c r="OSY18" s="198"/>
      <c r="OSZ18" s="198"/>
      <c r="OTA18" s="198"/>
      <c r="OTB18" s="198"/>
      <c r="OTC18" s="198"/>
      <c r="OTD18" s="198"/>
      <c r="OTE18" s="198"/>
      <c r="OTF18" s="198"/>
      <c r="OTG18" s="198"/>
      <c r="OTH18" s="198"/>
      <c r="OTI18" s="198"/>
      <c r="OTJ18" s="198"/>
      <c r="OTK18" s="198"/>
      <c r="OTL18" s="198"/>
      <c r="OTM18" s="198"/>
      <c r="OTN18" s="198"/>
      <c r="OTO18" s="198"/>
      <c r="OTP18" s="198"/>
      <c r="OTQ18" s="198"/>
      <c r="OTR18" s="198"/>
      <c r="OTS18" s="198"/>
      <c r="OTT18" s="198"/>
      <c r="OTU18" s="198"/>
      <c r="OTV18" s="198"/>
      <c r="OTW18" s="198"/>
      <c r="OTX18" s="198"/>
      <c r="OTY18" s="198"/>
      <c r="OTZ18" s="198"/>
      <c r="OUA18" s="198"/>
      <c r="OUB18" s="198"/>
      <c r="OUC18" s="198"/>
      <c r="OUD18" s="198"/>
      <c r="OUE18" s="198"/>
      <c r="OUF18" s="198"/>
      <c r="OUG18" s="198"/>
      <c r="OUH18" s="198"/>
      <c r="OUI18" s="198"/>
      <c r="OUJ18" s="198"/>
      <c r="OUK18" s="198"/>
      <c r="OUL18" s="198"/>
      <c r="OUM18" s="198"/>
      <c r="OUN18" s="198"/>
      <c r="OUO18" s="198"/>
      <c r="OUP18" s="198"/>
      <c r="OUQ18" s="198"/>
      <c r="OUR18" s="198"/>
      <c r="OUS18" s="198"/>
      <c r="OUT18" s="198"/>
      <c r="OUU18" s="198"/>
      <c r="OUV18" s="198"/>
      <c r="OUW18" s="198"/>
      <c r="OUX18" s="198"/>
      <c r="OUY18" s="198"/>
      <c r="OUZ18" s="198"/>
      <c r="OVA18" s="198"/>
      <c r="OVB18" s="198"/>
      <c r="OVC18" s="198"/>
      <c r="OVD18" s="198"/>
      <c r="OVE18" s="198"/>
      <c r="OVF18" s="198"/>
      <c r="OVG18" s="198"/>
      <c r="OVH18" s="198"/>
      <c r="OVI18" s="198"/>
      <c r="OVJ18" s="198"/>
      <c r="OVK18" s="198"/>
      <c r="OVL18" s="198"/>
      <c r="OVM18" s="198"/>
      <c r="OVN18" s="198"/>
      <c r="OVO18" s="198"/>
      <c r="OVP18" s="198"/>
      <c r="OVQ18" s="198"/>
      <c r="OVR18" s="198"/>
      <c r="OVS18" s="198"/>
      <c r="OVT18" s="198"/>
      <c r="OVU18" s="198"/>
      <c r="OVV18" s="198"/>
      <c r="OVW18" s="198"/>
      <c r="OVX18" s="198"/>
      <c r="OVY18" s="198"/>
      <c r="OVZ18" s="198"/>
      <c r="OWA18" s="198"/>
      <c r="OWB18" s="198"/>
      <c r="OWC18" s="198"/>
      <c r="OWD18" s="198"/>
      <c r="OWE18" s="198"/>
      <c r="OWF18" s="198"/>
      <c r="OWG18" s="198"/>
      <c r="OWH18" s="198"/>
      <c r="OWI18" s="198"/>
      <c r="OWJ18" s="198"/>
      <c r="OWK18" s="198"/>
      <c r="OWL18" s="198"/>
      <c r="OWM18" s="198"/>
      <c r="OWN18" s="198"/>
      <c r="OWO18" s="198"/>
      <c r="OWP18" s="198"/>
      <c r="OWQ18" s="198"/>
      <c r="OWR18" s="198"/>
      <c r="OWS18" s="198"/>
      <c r="OWT18" s="198"/>
      <c r="OWU18" s="198"/>
      <c r="OWV18" s="198"/>
      <c r="OWW18" s="198"/>
      <c r="OWX18" s="198"/>
      <c r="OWY18" s="198"/>
      <c r="OWZ18" s="198"/>
      <c r="OXA18" s="198"/>
      <c r="OXB18" s="198"/>
      <c r="OXC18" s="198"/>
      <c r="OXD18" s="198"/>
      <c r="OXE18" s="198"/>
      <c r="OXF18" s="198"/>
      <c r="OXG18" s="198"/>
      <c r="OXH18" s="198"/>
      <c r="OXI18" s="198"/>
      <c r="OXJ18" s="198"/>
      <c r="OXK18" s="198"/>
      <c r="OXL18" s="198"/>
      <c r="OXM18" s="198"/>
      <c r="OXN18" s="198"/>
      <c r="OXO18" s="198"/>
      <c r="OXP18" s="198"/>
      <c r="OXQ18" s="198"/>
      <c r="OXR18" s="198"/>
      <c r="OXS18" s="198"/>
      <c r="OXT18" s="198"/>
      <c r="OXU18" s="198"/>
      <c r="OXV18" s="198"/>
      <c r="OXW18" s="198"/>
      <c r="OXX18" s="198"/>
      <c r="OXY18" s="198"/>
      <c r="OXZ18" s="198"/>
      <c r="OYA18" s="198"/>
      <c r="OYB18" s="198"/>
      <c r="OYC18" s="198"/>
      <c r="OYD18" s="198"/>
      <c r="OYE18" s="198"/>
      <c r="OYF18" s="198"/>
      <c r="OYG18" s="198"/>
      <c r="OYH18" s="198"/>
      <c r="OYI18" s="198"/>
      <c r="OYJ18" s="198"/>
      <c r="OYK18" s="198"/>
      <c r="OYL18" s="198"/>
      <c r="OYM18" s="198"/>
      <c r="OYN18" s="198"/>
      <c r="OYO18" s="198"/>
      <c r="OYP18" s="198"/>
      <c r="OYQ18" s="198"/>
      <c r="OYR18" s="198"/>
      <c r="OYS18" s="198"/>
      <c r="OYT18" s="198"/>
      <c r="OYU18" s="198"/>
      <c r="OYV18" s="198"/>
      <c r="OYW18" s="198"/>
      <c r="OYX18" s="198"/>
      <c r="OYY18" s="198"/>
      <c r="OYZ18" s="198"/>
      <c r="OZA18" s="198"/>
      <c r="OZB18" s="198"/>
      <c r="OZC18" s="198"/>
      <c r="OZD18" s="198"/>
      <c r="OZE18" s="198"/>
      <c r="OZF18" s="198"/>
      <c r="OZG18" s="198"/>
      <c r="OZH18" s="198"/>
      <c r="OZI18" s="198"/>
      <c r="OZJ18" s="198"/>
      <c r="OZK18" s="198"/>
      <c r="OZL18" s="198"/>
      <c r="OZM18" s="198"/>
      <c r="OZN18" s="198"/>
      <c r="OZO18" s="198"/>
      <c r="OZP18" s="198"/>
      <c r="OZQ18" s="198"/>
      <c r="OZR18" s="198"/>
      <c r="OZS18" s="198"/>
      <c r="OZT18" s="198"/>
      <c r="OZU18" s="198"/>
      <c r="OZV18" s="198"/>
      <c r="OZW18" s="198"/>
      <c r="OZX18" s="198"/>
      <c r="OZY18" s="198"/>
      <c r="OZZ18" s="198"/>
      <c r="PAA18" s="198"/>
      <c r="PAB18" s="198"/>
      <c r="PAC18" s="198"/>
      <c r="PAD18" s="198"/>
      <c r="PAE18" s="198"/>
      <c r="PAF18" s="198"/>
      <c r="PAG18" s="198"/>
      <c r="PAH18" s="198"/>
      <c r="PAI18" s="198"/>
      <c r="PAJ18" s="198"/>
      <c r="PAK18" s="198"/>
      <c r="PAL18" s="198"/>
      <c r="PAM18" s="198"/>
      <c r="PAN18" s="198"/>
      <c r="PAO18" s="198"/>
      <c r="PAP18" s="198"/>
      <c r="PAQ18" s="198"/>
      <c r="PAR18" s="198"/>
      <c r="PAS18" s="198"/>
      <c r="PAT18" s="198"/>
      <c r="PAU18" s="198"/>
      <c r="PAV18" s="198"/>
      <c r="PAW18" s="198"/>
      <c r="PAX18" s="198"/>
      <c r="PAY18" s="198"/>
      <c r="PAZ18" s="198"/>
      <c r="PBA18" s="198"/>
      <c r="PBB18" s="198"/>
      <c r="PBC18" s="198"/>
      <c r="PBD18" s="198"/>
      <c r="PBE18" s="198"/>
      <c r="PBF18" s="198"/>
      <c r="PBG18" s="198"/>
      <c r="PBH18" s="198"/>
      <c r="PBI18" s="198"/>
      <c r="PBJ18" s="198"/>
      <c r="PBK18" s="198"/>
      <c r="PBL18" s="198"/>
      <c r="PBM18" s="198"/>
      <c r="PBN18" s="198"/>
      <c r="PBO18" s="198"/>
      <c r="PBP18" s="198"/>
      <c r="PBQ18" s="198"/>
      <c r="PBR18" s="198"/>
      <c r="PBS18" s="198"/>
      <c r="PBT18" s="198"/>
      <c r="PBU18" s="198"/>
      <c r="PBV18" s="198"/>
      <c r="PBW18" s="198"/>
      <c r="PBX18" s="198"/>
      <c r="PBY18" s="198"/>
      <c r="PBZ18" s="198"/>
      <c r="PCA18" s="198"/>
      <c r="PCB18" s="198"/>
      <c r="PCC18" s="198"/>
      <c r="PCD18" s="198"/>
      <c r="PCE18" s="198"/>
      <c r="PCF18" s="198"/>
      <c r="PCG18" s="198"/>
      <c r="PCH18" s="198"/>
      <c r="PCI18" s="198"/>
      <c r="PCJ18" s="198"/>
      <c r="PCK18" s="198"/>
      <c r="PCL18" s="198"/>
      <c r="PCM18" s="198"/>
      <c r="PCN18" s="198"/>
      <c r="PCO18" s="198"/>
      <c r="PCP18" s="198"/>
      <c r="PCQ18" s="198"/>
      <c r="PCR18" s="198"/>
      <c r="PCS18" s="198"/>
      <c r="PCT18" s="198"/>
      <c r="PCU18" s="198"/>
      <c r="PCV18" s="198"/>
      <c r="PCW18" s="198"/>
      <c r="PCX18" s="198"/>
      <c r="PCY18" s="198"/>
      <c r="PCZ18" s="198"/>
      <c r="PDA18" s="198"/>
      <c r="PDB18" s="198"/>
      <c r="PDC18" s="198"/>
      <c r="PDD18" s="198"/>
      <c r="PDE18" s="198"/>
      <c r="PDF18" s="198"/>
      <c r="PDG18" s="198"/>
      <c r="PDH18" s="198"/>
      <c r="PDI18" s="198"/>
      <c r="PDJ18" s="198"/>
      <c r="PDK18" s="198"/>
      <c r="PDL18" s="198"/>
      <c r="PDM18" s="198"/>
      <c r="PDN18" s="198"/>
      <c r="PDO18" s="198"/>
      <c r="PDP18" s="198"/>
      <c r="PDQ18" s="198"/>
      <c r="PDR18" s="198"/>
      <c r="PDS18" s="198"/>
      <c r="PDT18" s="198"/>
      <c r="PDU18" s="198"/>
      <c r="PDV18" s="198"/>
      <c r="PDW18" s="198"/>
      <c r="PDX18" s="198"/>
      <c r="PDY18" s="198"/>
      <c r="PDZ18" s="198"/>
      <c r="PEA18" s="198"/>
      <c r="PEB18" s="198"/>
      <c r="PEC18" s="198"/>
      <c r="PED18" s="198"/>
      <c r="PEE18" s="198"/>
      <c r="PEF18" s="198"/>
      <c r="PEG18" s="198"/>
      <c r="PEH18" s="198"/>
      <c r="PEI18" s="198"/>
      <c r="PEJ18" s="198"/>
      <c r="PEK18" s="198"/>
      <c r="PEL18" s="198"/>
      <c r="PEM18" s="198"/>
      <c r="PEN18" s="198"/>
      <c r="PEO18" s="198"/>
      <c r="PEP18" s="198"/>
      <c r="PEQ18" s="198"/>
      <c r="PER18" s="198"/>
      <c r="PES18" s="198"/>
      <c r="PET18" s="198"/>
      <c r="PEU18" s="198"/>
      <c r="PEV18" s="198"/>
      <c r="PEW18" s="198"/>
      <c r="PEX18" s="198"/>
      <c r="PEY18" s="198"/>
      <c r="PEZ18" s="198"/>
      <c r="PFA18" s="198"/>
      <c r="PFB18" s="198"/>
      <c r="PFC18" s="198"/>
      <c r="PFD18" s="198"/>
      <c r="PFE18" s="198"/>
      <c r="PFF18" s="198"/>
      <c r="PFG18" s="198"/>
      <c r="PFH18" s="198"/>
      <c r="PFI18" s="198"/>
      <c r="PFJ18" s="198"/>
      <c r="PFK18" s="198"/>
      <c r="PFL18" s="198"/>
      <c r="PFM18" s="198"/>
      <c r="PFN18" s="198"/>
      <c r="PFO18" s="198"/>
      <c r="PFP18" s="198"/>
      <c r="PFQ18" s="198"/>
      <c r="PFR18" s="198"/>
      <c r="PFS18" s="198"/>
      <c r="PFT18" s="198"/>
      <c r="PFU18" s="198"/>
      <c r="PFV18" s="198"/>
      <c r="PFW18" s="198"/>
      <c r="PFX18" s="198"/>
      <c r="PFY18" s="198"/>
      <c r="PFZ18" s="198"/>
      <c r="PGA18" s="198"/>
      <c r="PGB18" s="198"/>
      <c r="PGC18" s="198"/>
      <c r="PGD18" s="198"/>
      <c r="PGE18" s="198"/>
      <c r="PGF18" s="198"/>
      <c r="PGG18" s="198"/>
      <c r="PGH18" s="198"/>
      <c r="PGI18" s="198"/>
      <c r="PGJ18" s="198"/>
      <c r="PGK18" s="198"/>
      <c r="PGL18" s="198"/>
      <c r="PGM18" s="198"/>
      <c r="PGN18" s="198"/>
      <c r="PGO18" s="198"/>
      <c r="PGP18" s="198"/>
      <c r="PGQ18" s="198"/>
      <c r="PGR18" s="198"/>
      <c r="PGS18" s="198"/>
      <c r="PGT18" s="198"/>
      <c r="PGU18" s="198"/>
      <c r="PGV18" s="198"/>
      <c r="PGW18" s="198"/>
      <c r="PGX18" s="198"/>
      <c r="PGY18" s="198"/>
      <c r="PGZ18" s="198"/>
      <c r="PHA18" s="198"/>
      <c r="PHB18" s="198"/>
      <c r="PHC18" s="198"/>
      <c r="PHD18" s="198"/>
      <c r="PHE18" s="198"/>
      <c r="PHF18" s="198"/>
      <c r="PHG18" s="198"/>
      <c r="PHH18" s="198"/>
      <c r="PHI18" s="198"/>
      <c r="PHJ18" s="198"/>
      <c r="PHK18" s="198"/>
      <c r="PHL18" s="198"/>
      <c r="PHM18" s="198"/>
      <c r="PHN18" s="198"/>
      <c r="PHO18" s="198"/>
      <c r="PHP18" s="198"/>
      <c r="PHQ18" s="198"/>
      <c r="PHR18" s="198"/>
      <c r="PHS18" s="198"/>
      <c r="PHT18" s="198"/>
      <c r="PHU18" s="198"/>
      <c r="PHV18" s="198"/>
      <c r="PHW18" s="198"/>
      <c r="PHX18" s="198"/>
      <c r="PHY18" s="198"/>
      <c r="PHZ18" s="198"/>
      <c r="PIA18" s="198"/>
      <c r="PIB18" s="198"/>
      <c r="PIC18" s="198"/>
      <c r="PID18" s="198"/>
      <c r="PIE18" s="198"/>
      <c r="PIF18" s="198"/>
      <c r="PIG18" s="198"/>
      <c r="PIH18" s="198"/>
      <c r="PII18" s="198"/>
      <c r="PIJ18" s="198"/>
      <c r="PIK18" s="198"/>
      <c r="PIL18" s="198"/>
      <c r="PIM18" s="198"/>
      <c r="PIN18" s="198"/>
      <c r="PIO18" s="198"/>
      <c r="PIP18" s="198"/>
      <c r="PIQ18" s="198"/>
      <c r="PIR18" s="198"/>
      <c r="PIS18" s="198"/>
      <c r="PIT18" s="198"/>
      <c r="PIU18" s="198"/>
      <c r="PIV18" s="198"/>
      <c r="PIW18" s="198"/>
      <c r="PIX18" s="198"/>
      <c r="PIY18" s="198"/>
      <c r="PIZ18" s="198"/>
      <c r="PJA18" s="198"/>
      <c r="PJB18" s="198"/>
      <c r="PJC18" s="198"/>
      <c r="PJD18" s="198"/>
      <c r="PJE18" s="198"/>
      <c r="PJF18" s="198"/>
      <c r="PJG18" s="198"/>
      <c r="PJH18" s="198"/>
      <c r="PJI18" s="198"/>
      <c r="PJJ18" s="198"/>
      <c r="PJK18" s="198"/>
      <c r="PJL18" s="198"/>
      <c r="PJM18" s="198"/>
      <c r="PJN18" s="198"/>
      <c r="PJO18" s="198"/>
      <c r="PJP18" s="198"/>
      <c r="PJQ18" s="198"/>
      <c r="PJR18" s="198"/>
      <c r="PJS18" s="198"/>
      <c r="PJT18" s="198"/>
      <c r="PJU18" s="198"/>
      <c r="PJV18" s="198"/>
      <c r="PJW18" s="198"/>
      <c r="PJX18" s="198"/>
      <c r="PJY18" s="198"/>
      <c r="PJZ18" s="198"/>
      <c r="PKA18" s="198"/>
      <c r="PKB18" s="198"/>
      <c r="PKC18" s="198"/>
      <c r="PKD18" s="198"/>
      <c r="PKE18" s="198"/>
      <c r="PKF18" s="198"/>
      <c r="PKG18" s="198"/>
      <c r="PKH18" s="198"/>
      <c r="PKI18" s="198"/>
      <c r="PKJ18" s="198"/>
      <c r="PKK18" s="198"/>
      <c r="PKL18" s="198"/>
      <c r="PKM18" s="198"/>
      <c r="PKN18" s="198"/>
      <c r="PKO18" s="198"/>
      <c r="PKP18" s="198"/>
      <c r="PKQ18" s="198"/>
      <c r="PKR18" s="198"/>
      <c r="PKS18" s="198"/>
      <c r="PKT18" s="198"/>
      <c r="PKU18" s="198"/>
      <c r="PKV18" s="198"/>
      <c r="PKW18" s="198"/>
      <c r="PKX18" s="198"/>
      <c r="PKY18" s="198"/>
      <c r="PKZ18" s="198"/>
      <c r="PLA18" s="198"/>
      <c r="PLB18" s="198"/>
      <c r="PLC18" s="198"/>
      <c r="PLD18" s="198"/>
      <c r="PLE18" s="198"/>
      <c r="PLF18" s="198"/>
      <c r="PLG18" s="198"/>
      <c r="PLH18" s="198"/>
      <c r="PLI18" s="198"/>
      <c r="PLJ18" s="198"/>
      <c r="PLK18" s="198"/>
      <c r="PLL18" s="198"/>
      <c r="PLM18" s="198"/>
      <c r="PLN18" s="198"/>
      <c r="PLO18" s="198"/>
      <c r="PLP18" s="198"/>
      <c r="PLQ18" s="198"/>
      <c r="PLR18" s="198"/>
      <c r="PLS18" s="198"/>
      <c r="PLT18" s="198"/>
      <c r="PLU18" s="198"/>
      <c r="PLV18" s="198"/>
      <c r="PLW18" s="198"/>
      <c r="PLX18" s="198"/>
      <c r="PLY18" s="198"/>
      <c r="PLZ18" s="198"/>
      <c r="PMA18" s="198"/>
      <c r="PMB18" s="198"/>
      <c r="PMC18" s="198"/>
      <c r="PMD18" s="198"/>
      <c r="PME18" s="198"/>
      <c r="PMF18" s="198"/>
      <c r="PMG18" s="198"/>
      <c r="PMH18" s="198"/>
      <c r="PMI18" s="198"/>
      <c r="PMJ18" s="198"/>
      <c r="PMK18" s="198"/>
      <c r="PML18" s="198"/>
      <c r="PMM18" s="198"/>
      <c r="PMN18" s="198"/>
      <c r="PMO18" s="198"/>
      <c r="PMP18" s="198"/>
      <c r="PMQ18" s="198"/>
      <c r="PMR18" s="198"/>
      <c r="PMS18" s="198"/>
      <c r="PMT18" s="198"/>
      <c r="PMU18" s="198"/>
      <c r="PMV18" s="198"/>
      <c r="PMW18" s="198"/>
      <c r="PMX18" s="198"/>
      <c r="PMY18" s="198"/>
      <c r="PMZ18" s="198"/>
      <c r="PNA18" s="198"/>
      <c r="PNB18" s="198"/>
      <c r="PNC18" s="198"/>
      <c r="PND18" s="198"/>
      <c r="PNE18" s="198"/>
      <c r="PNF18" s="198"/>
      <c r="PNG18" s="198"/>
      <c r="PNH18" s="198"/>
      <c r="PNI18" s="198"/>
      <c r="PNJ18" s="198"/>
      <c r="PNK18" s="198"/>
      <c r="PNL18" s="198"/>
      <c r="PNM18" s="198"/>
      <c r="PNN18" s="198"/>
      <c r="PNO18" s="198"/>
      <c r="PNP18" s="198"/>
      <c r="PNQ18" s="198"/>
      <c r="PNR18" s="198"/>
      <c r="PNS18" s="198"/>
      <c r="PNT18" s="198"/>
      <c r="PNU18" s="198"/>
      <c r="PNV18" s="198"/>
      <c r="PNW18" s="198"/>
      <c r="PNX18" s="198"/>
      <c r="PNY18" s="198"/>
      <c r="PNZ18" s="198"/>
      <c r="POA18" s="198"/>
      <c r="POB18" s="198"/>
      <c r="POC18" s="198"/>
      <c r="POD18" s="198"/>
      <c r="POE18" s="198"/>
      <c r="POF18" s="198"/>
      <c r="POG18" s="198"/>
      <c r="POH18" s="198"/>
      <c r="POI18" s="198"/>
      <c r="POJ18" s="198"/>
      <c r="POK18" s="198"/>
      <c r="POL18" s="198"/>
      <c r="POM18" s="198"/>
      <c r="PON18" s="198"/>
      <c r="POO18" s="198"/>
      <c r="POP18" s="198"/>
      <c r="POQ18" s="198"/>
      <c r="POR18" s="198"/>
      <c r="POS18" s="198"/>
      <c r="POT18" s="198"/>
      <c r="POU18" s="198"/>
      <c r="POV18" s="198"/>
      <c r="POW18" s="198"/>
      <c r="POX18" s="198"/>
      <c r="POY18" s="198"/>
      <c r="POZ18" s="198"/>
      <c r="PPA18" s="198"/>
      <c r="PPB18" s="198"/>
      <c r="PPC18" s="198"/>
      <c r="PPD18" s="198"/>
      <c r="PPE18" s="198"/>
      <c r="PPF18" s="198"/>
      <c r="PPG18" s="198"/>
      <c r="PPH18" s="198"/>
      <c r="PPI18" s="198"/>
      <c r="PPJ18" s="198"/>
      <c r="PPK18" s="198"/>
      <c r="PPL18" s="198"/>
      <c r="PPM18" s="198"/>
      <c r="PPN18" s="198"/>
      <c r="PPO18" s="198"/>
      <c r="PPP18" s="198"/>
      <c r="PPQ18" s="198"/>
      <c r="PPR18" s="198"/>
      <c r="PPS18" s="198"/>
      <c r="PPT18" s="198"/>
      <c r="PPU18" s="198"/>
      <c r="PPV18" s="198"/>
      <c r="PPW18" s="198"/>
      <c r="PPX18" s="198"/>
      <c r="PPY18" s="198"/>
      <c r="PPZ18" s="198"/>
      <c r="PQA18" s="198"/>
      <c r="PQB18" s="198"/>
      <c r="PQC18" s="198"/>
      <c r="PQD18" s="198"/>
      <c r="PQE18" s="198"/>
      <c r="PQF18" s="198"/>
      <c r="PQG18" s="198"/>
      <c r="PQH18" s="198"/>
      <c r="PQI18" s="198"/>
      <c r="PQJ18" s="198"/>
      <c r="PQK18" s="198"/>
      <c r="PQL18" s="198"/>
      <c r="PQM18" s="198"/>
      <c r="PQN18" s="198"/>
      <c r="PQO18" s="198"/>
      <c r="PQP18" s="198"/>
      <c r="PQQ18" s="198"/>
      <c r="PQR18" s="198"/>
      <c r="PQS18" s="198"/>
      <c r="PQT18" s="198"/>
      <c r="PQU18" s="198"/>
      <c r="PQV18" s="198"/>
      <c r="PQW18" s="198"/>
      <c r="PQX18" s="198"/>
      <c r="PQY18" s="198"/>
      <c r="PQZ18" s="198"/>
      <c r="PRA18" s="198"/>
      <c r="PRB18" s="198"/>
      <c r="PRC18" s="198"/>
      <c r="PRD18" s="198"/>
      <c r="PRE18" s="198"/>
      <c r="PRF18" s="198"/>
      <c r="PRG18" s="198"/>
      <c r="PRH18" s="198"/>
      <c r="PRI18" s="198"/>
      <c r="PRJ18" s="198"/>
      <c r="PRK18" s="198"/>
      <c r="PRL18" s="198"/>
      <c r="PRM18" s="198"/>
      <c r="PRN18" s="198"/>
      <c r="PRO18" s="198"/>
      <c r="PRP18" s="198"/>
      <c r="PRQ18" s="198"/>
      <c r="PRR18" s="198"/>
      <c r="PRS18" s="198"/>
      <c r="PRT18" s="198"/>
      <c r="PRU18" s="198"/>
      <c r="PRV18" s="198"/>
      <c r="PRW18" s="198"/>
      <c r="PRX18" s="198"/>
      <c r="PRY18" s="198"/>
      <c r="PRZ18" s="198"/>
      <c r="PSA18" s="198"/>
      <c r="PSB18" s="198"/>
      <c r="PSC18" s="198"/>
      <c r="PSD18" s="198"/>
      <c r="PSE18" s="198"/>
      <c r="PSF18" s="198"/>
      <c r="PSG18" s="198"/>
      <c r="PSH18" s="198"/>
      <c r="PSI18" s="198"/>
      <c r="PSJ18" s="198"/>
      <c r="PSK18" s="198"/>
      <c r="PSL18" s="198"/>
      <c r="PSM18" s="198"/>
      <c r="PSN18" s="198"/>
      <c r="PSO18" s="198"/>
      <c r="PSP18" s="198"/>
      <c r="PSQ18" s="198"/>
      <c r="PSR18" s="198"/>
      <c r="PSS18" s="198"/>
      <c r="PST18" s="198"/>
      <c r="PSU18" s="198"/>
      <c r="PSV18" s="198"/>
      <c r="PSW18" s="198"/>
      <c r="PSX18" s="198"/>
      <c r="PSY18" s="198"/>
      <c r="PSZ18" s="198"/>
      <c r="PTA18" s="198"/>
      <c r="PTB18" s="198"/>
      <c r="PTC18" s="198"/>
      <c r="PTD18" s="198"/>
      <c r="PTE18" s="198"/>
      <c r="PTF18" s="198"/>
      <c r="PTG18" s="198"/>
      <c r="PTH18" s="198"/>
      <c r="PTI18" s="198"/>
      <c r="PTJ18" s="198"/>
      <c r="PTK18" s="198"/>
      <c r="PTL18" s="198"/>
      <c r="PTM18" s="198"/>
      <c r="PTN18" s="198"/>
      <c r="PTO18" s="198"/>
      <c r="PTP18" s="198"/>
      <c r="PTQ18" s="198"/>
      <c r="PTR18" s="198"/>
      <c r="PTS18" s="198"/>
      <c r="PTT18" s="198"/>
      <c r="PTU18" s="198"/>
      <c r="PTV18" s="198"/>
      <c r="PTW18" s="198"/>
      <c r="PTX18" s="198"/>
      <c r="PTY18" s="198"/>
      <c r="PTZ18" s="198"/>
      <c r="PUA18" s="198"/>
      <c r="PUB18" s="198"/>
      <c r="PUC18" s="198"/>
      <c r="PUD18" s="198"/>
      <c r="PUE18" s="198"/>
      <c r="PUF18" s="198"/>
      <c r="PUG18" s="198"/>
      <c r="PUH18" s="198"/>
      <c r="PUI18" s="198"/>
      <c r="PUJ18" s="198"/>
      <c r="PUK18" s="198"/>
      <c r="PUL18" s="198"/>
      <c r="PUM18" s="198"/>
      <c r="PUN18" s="198"/>
      <c r="PUO18" s="198"/>
      <c r="PUP18" s="198"/>
      <c r="PUQ18" s="198"/>
      <c r="PUR18" s="198"/>
      <c r="PUS18" s="198"/>
      <c r="PUT18" s="198"/>
      <c r="PUU18" s="198"/>
      <c r="PUV18" s="198"/>
      <c r="PUW18" s="198"/>
      <c r="PUX18" s="198"/>
      <c r="PUY18" s="198"/>
      <c r="PUZ18" s="198"/>
      <c r="PVA18" s="198"/>
      <c r="PVB18" s="198"/>
      <c r="PVC18" s="198"/>
      <c r="PVD18" s="198"/>
      <c r="PVE18" s="198"/>
      <c r="PVF18" s="198"/>
      <c r="PVG18" s="198"/>
      <c r="PVH18" s="198"/>
      <c r="PVI18" s="198"/>
      <c r="PVJ18" s="198"/>
      <c r="PVK18" s="198"/>
      <c r="PVL18" s="198"/>
      <c r="PVM18" s="198"/>
      <c r="PVN18" s="198"/>
      <c r="PVO18" s="198"/>
      <c r="PVP18" s="198"/>
      <c r="PVQ18" s="198"/>
      <c r="PVR18" s="198"/>
      <c r="PVS18" s="198"/>
      <c r="PVT18" s="198"/>
      <c r="PVU18" s="198"/>
      <c r="PVV18" s="198"/>
      <c r="PVW18" s="198"/>
      <c r="PVX18" s="198"/>
      <c r="PVY18" s="198"/>
      <c r="PVZ18" s="198"/>
      <c r="PWA18" s="198"/>
      <c r="PWB18" s="198"/>
      <c r="PWC18" s="198"/>
      <c r="PWD18" s="198"/>
      <c r="PWE18" s="198"/>
      <c r="PWF18" s="198"/>
      <c r="PWG18" s="198"/>
      <c r="PWH18" s="198"/>
      <c r="PWI18" s="198"/>
      <c r="PWJ18" s="198"/>
      <c r="PWK18" s="198"/>
      <c r="PWL18" s="198"/>
      <c r="PWM18" s="198"/>
      <c r="PWN18" s="198"/>
      <c r="PWO18" s="198"/>
      <c r="PWP18" s="198"/>
      <c r="PWQ18" s="198"/>
      <c r="PWR18" s="198"/>
      <c r="PWS18" s="198"/>
      <c r="PWT18" s="198"/>
      <c r="PWU18" s="198"/>
      <c r="PWV18" s="198"/>
      <c r="PWW18" s="198"/>
      <c r="PWX18" s="198"/>
      <c r="PWY18" s="198"/>
      <c r="PWZ18" s="198"/>
      <c r="PXA18" s="198"/>
      <c r="PXB18" s="198"/>
      <c r="PXC18" s="198"/>
      <c r="PXD18" s="198"/>
      <c r="PXE18" s="198"/>
      <c r="PXF18" s="198"/>
      <c r="PXG18" s="198"/>
      <c r="PXH18" s="198"/>
      <c r="PXI18" s="198"/>
      <c r="PXJ18" s="198"/>
      <c r="PXK18" s="198"/>
      <c r="PXL18" s="198"/>
      <c r="PXM18" s="198"/>
      <c r="PXN18" s="198"/>
      <c r="PXO18" s="198"/>
      <c r="PXP18" s="198"/>
      <c r="PXQ18" s="198"/>
      <c r="PXR18" s="198"/>
      <c r="PXS18" s="198"/>
      <c r="PXT18" s="198"/>
      <c r="PXU18" s="198"/>
      <c r="PXV18" s="198"/>
      <c r="PXW18" s="198"/>
      <c r="PXX18" s="198"/>
      <c r="PXY18" s="198"/>
      <c r="PXZ18" s="198"/>
      <c r="PYA18" s="198"/>
      <c r="PYB18" s="198"/>
      <c r="PYC18" s="198"/>
      <c r="PYD18" s="198"/>
      <c r="PYE18" s="198"/>
      <c r="PYF18" s="198"/>
      <c r="PYG18" s="198"/>
      <c r="PYH18" s="198"/>
      <c r="PYI18" s="198"/>
      <c r="PYJ18" s="198"/>
      <c r="PYK18" s="198"/>
      <c r="PYL18" s="198"/>
      <c r="PYM18" s="198"/>
      <c r="PYN18" s="198"/>
      <c r="PYO18" s="198"/>
      <c r="PYP18" s="198"/>
      <c r="PYQ18" s="198"/>
      <c r="PYR18" s="198"/>
      <c r="PYS18" s="198"/>
      <c r="PYT18" s="198"/>
      <c r="PYU18" s="198"/>
      <c r="PYV18" s="198"/>
      <c r="PYW18" s="198"/>
      <c r="PYX18" s="198"/>
      <c r="PYY18" s="198"/>
      <c r="PYZ18" s="198"/>
      <c r="PZA18" s="198"/>
      <c r="PZB18" s="198"/>
      <c r="PZC18" s="198"/>
      <c r="PZD18" s="198"/>
      <c r="PZE18" s="198"/>
      <c r="PZF18" s="198"/>
      <c r="PZG18" s="198"/>
      <c r="PZH18" s="198"/>
      <c r="PZI18" s="198"/>
      <c r="PZJ18" s="198"/>
      <c r="PZK18" s="198"/>
      <c r="PZL18" s="198"/>
      <c r="PZM18" s="198"/>
      <c r="PZN18" s="198"/>
      <c r="PZO18" s="198"/>
      <c r="PZP18" s="198"/>
      <c r="PZQ18" s="198"/>
      <c r="PZR18" s="198"/>
      <c r="PZS18" s="198"/>
      <c r="PZT18" s="198"/>
      <c r="PZU18" s="198"/>
      <c r="PZV18" s="198"/>
      <c r="PZW18" s="198"/>
      <c r="PZX18" s="198"/>
      <c r="PZY18" s="198"/>
      <c r="PZZ18" s="198"/>
      <c r="QAA18" s="198"/>
      <c r="QAB18" s="198"/>
      <c r="QAC18" s="198"/>
      <c r="QAD18" s="198"/>
      <c r="QAE18" s="198"/>
      <c r="QAF18" s="198"/>
      <c r="QAG18" s="198"/>
      <c r="QAH18" s="198"/>
      <c r="QAI18" s="198"/>
      <c r="QAJ18" s="198"/>
      <c r="QAK18" s="198"/>
      <c r="QAL18" s="198"/>
      <c r="QAM18" s="198"/>
      <c r="QAN18" s="198"/>
      <c r="QAO18" s="198"/>
      <c r="QAP18" s="198"/>
      <c r="QAQ18" s="198"/>
      <c r="QAR18" s="198"/>
      <c r="QAS18" s="198"/>
      <c r="QAT18" s="198"/>
      <c r="QAU18" s="198"/>
      <c r="QAV18" s="198"/>
      <c r="QAW18" s="198"/>
      <c r="QAX18" s="198"/>
      <c r="QAY18" s="198"/>
      <c r="QAZ18" s="198"/>
      <c r="QBA18" s="198"/>
      <c r="QBB18" s="198"/>
      <c r="QBC18" s="198"/>
      <c r="QBD18" s="198"/>
      <c r="QBE18" s="198"/>
      <c r="QBF18" s="198"/>
      <c r="QBG18" s="198"/>
      <c r="QBH18" s="198"/>
      <c r="QBI18" s="198"/>
      <c r="QBJ18" s="198"/>
      <c r="QBK18" s="198"/>
      <c r="QBL18" s="198"/>
      <c r="QBM18" s="198"/>
      <c r="QBN18" s="198"/>
      <c r="QBO18" s="198"/>
      <c r="QBP18" s="198"/>
      <c r="QBQ18" s="198"/>
      <c r="QBR18" s="198"/>
      <c r="QBS18" s="198"/>
      <c r="QBT18" s="198"/>
      <c r="QBU18" s="198"/>
      <c r="QBV18" s="198"/>
      <c r="QBW18" s="198"/>
      <c r="QBX18" s="198"/>
      <c r="QBY18" s="198"/>
      <c r="QBZ18" s="198"/>
      <c r="QCA18" s="198"/>
      <c r="QCB18" s="198"/>
      <c r="QCC18" s="198"/>
      <c r="QCD18" s="198"/>
      <c r="QCE18" s="198"/>
      <c r="QCF18" s="198"/>
      <c r="QCG18" s="198"/>
      <c r="QCH18" s="198"/>
      <c r="QCI18" s="198"/>
      <c r="QCJ18" s="198"/>
      <c r="QCK18" s="198"/>
      <c r="QCL18" s="198"/>
      <c r="QCM18" s="198"/>
      <c r="QCN18" s="198"/>
      <c r="QCO18" s="198"/>
      <c r="QCP18" s="198"/>
      <c r="QCQ18" s="198"/>
      <c r="QCR18" s="198"/>
      <c r="QCS18" s="198"/>
      <c r="QCT18" s="198"/>
      <c r="QCU18" s="198"/>
      <c r="QCV18" s="198"/>
      <c r="QCW18" s="198"/>
      <c r="QCX18" s="198"/>
      <c r="QCY18" s="198"/>
      <c r="QCZ18" s="198"/>
      <c r="QDA18" s="198"/>
      <c r="QDB18" s="198"/>
      <c r="QDC18" s="198"/>
      <c r="QDD18" s="198"/>
      <c r="QDE18" s="198"/>
      <c r="QDF18" s="198"/>
      <c r="QDG18" s="198"/>
      <c r="QDH18" s="198"/>
      <c r="QDI18" s="198"/>
      <c r="QDJ18" s="198"/>
      <c r="QDK18" s="198"/>
      <c r="QDL18" s="198"/>
      <c r="QDM18" s="198"/>
      <c r="QDN18" s="198"/>
      <c r="QDO18" s="198"/>
      <c r="QDP18" s="198"/>
      <c r="QDQ18" s="198"/>
      <c r="QDR18" s="198"/>
      <c r="QDS18" s="198"/>
      <c r="QDT18" s="198"/>
      <c r="QDU18" s="198"/>
      <c r="QDV18" s="198"/>
      <c r="QDW18" s="198"/>
      <c r="QDX18" s="198"/>
      <c r="QDY18" s="198"/>
      <c r="QDZ18" s="198"/>
      <c r="QEA18" s="198"/>
      <c r="QEB18" s="198"/>
      <c r="QEC18" s="198"/>
      <c r="QED18" s="198"/>
      <c r="QEE18" s="198"/>
      <c r="QEF18" s="198"/>
      <c r="QEG18" s="198"/>
      <c r="QEH18" s="198"/>
      <c r="QEI18" s="198"/>
      <c r="QEJ18" s="198"/>
      <c r="QEK18" s="198"/>
      <c r="QEL18" s="198"/>
      <c r="QEM18" s="198"/>
      <c r="QEN18" s="198"/>
      <c r="QEO18" s="198"/>
      <c r="QEP18" s="198"/>
      <c r="QEQ18" s="198"/>
      <c r="QER18" s="198"/>
      <c r="QES18" s="198"/>
      <c r="QET18" s="198"/>
      <c r="QEU18" s="198"/>
      <c r="QEV18" s="198"/>
      <c r="QEW18" s="198"/>
      <c r="QEX18" s="198"/>
      <c r="QEY18" s="198"/>
      <c r="QEZ18" s="198"/>
      <c r="QFA18" s="198"/>
      <c r="QFB18" s="198"/>
      <c r="QFC18" s="198"/>
      <c r="QFD18" s="198"/>
      <c r="QFE18" s="198"/>
      <c r="QFF18" s="198"/>
      <c r="QFG18" s="198"/>
      <c r="QFH18" s="198"/>
      <c r="QFI18" s="198"/>
      <c r="QFJ18" s="198"/>
      <c r="QFK18" s="198"/>
      <c r="QFL18" s="198"/>
      <c r="QFM18" s="198"/>
      <c r="QFN18" s="198"/>
      <c r="QFO18" s="198"/>
      <c r="QFP18" s="198"/>
      <c r="QFQ18" s="198"/>
      <c r="QFR18" s="198"/>
      <c r="QFS18" s="198"/>
      <c r="QFT18" s="198"/>
      <c r="QFU18" s="198"/>
      <c r="QFV18" s="198"/>
      <c r="QFW18" s="198"/>
      <c r="QFX18" s="198"/>
      <c r="QFY18" s="198"/>
      <c r="QFZ18" s="198"/>
      <c r="QGA18" s="198"/>
      <c r="QGB18" s="198"/>
      <c r="QGC18" s="198"/>
      <c r="QGD18" s="198"/>
      <c r="QGE18" s="198"/>
      <c r="QGF18" s="198"/>
      <c r="QGG18" s="198"/>
      <c r="QGH18" s="198"/>
      <c r="QGI18" s="198"/>
      <c r="QGJ18" s="198"/>
      <c r="QGK18" s="198"/>
      <c r="QGL18" s="198"/>
      <c r="QGM18" s="198"/>
      <c r="QGN18" s="198"/>
      <c r="QGO18" s="198"/>
      <c r="QGP18" s="198"/>
      <c r="QGQ18" s="198"/>
      <c r="QGR18" s="198"/>
      <c r="QGS18" s="198"/>
      <c r="QGT18" s="198"/>
      <c r="QGU18" s="198"/>
      <c r="QGV18" s="198"/>
      <c r="QGW18" s="198"/>
      <c r="QGX18" s="198"/>
      <c r="QGY18" s="198"/>
      <c r="QGZ18" s="198"/>
      <c r="QHA18" s="198"/>
      <c r="QHB18" s="198"/>
      <c r="QHC18" s="198"/>
      <c r="QHD18" s="198"/>
      <c r="QHE18" s="198"/>
      <c r="QHF18" s="198"/>
      <c r="QHG18" s="198"/>
      <c r="QHH18" s="198"/>
      <c r="QHI18" s="198"/>
      <c r="QHJ18" s="198"/>
      <c r="QHK18" s="198"/>
      <c r="QHL18" s="198"/>
      <c r="QHM18" s="198"/>
      <c r="QHN18" s="198"/>
      <c r="QHO18" s="198"/>
      <c r="QHP18" s="198"/>
      <c r="QHQ18" s="198"/>
      <c r="QHR18" s="198"/>
      <c r="QHS18" s="198"/>
      <c r="QHT18" s="198"/>
      <c r="QHU18" s="198"/>
      <c r="QHV18" s="198"/>
      <c r="QHW18" s="198"/>
      <c r="QHX18" s="198"/>
      <c r="QHY18" s="198"/>
      <c r="QHZ18" s="198"/>
      <c r="QIA18" s="198"/>
      <c r="QIB18" s="198"/>
      <c r="QIC18" s="198"/>
      <c r="QID18" s="198"/>
      <c r="QIE18" s="198"/>
      <c r="QIF18" s="198"/>
      <c r="QIG18" s="198"/>
      <c r="QIH18" s="198"/>
      <c r="QII18" s="198"/>
      <c r="QIJ18" s="198"/>
      <c r="QIK18" s="198"/>
      <c r="QIL18" s="198"/>
      <c r="QIM18" s="198"/>
      <c r="QIN18" s="198"/>
      <c r="QIO18" s="198"/>
      <c r="QIP18" s="198"/>
      <c r="QIQ18" s="198"/>
      <c r="QIR18" s="198"/>
      <c r="QIS18" s="198"/>
      <c r="QIT18" s="198"/>
      <c r="QIU18" s="198"/>
      <c r="QIV18" s="198"/>
      <c r="QIW18" s="198"/>
      <c r="QIX18" s="198"/>
      <c r="QIY18" s="198"/>
      <c r="QIZ18" s="198"/>
      <c r="QJA18" s="198"/>
      <c r="QJB18" s="198"/>
      <c r="QJC18" s="198"/>
      <c r="QJD18" s="198"/>
      <c r="QJE18" s="198"/>
      <c r="QJF18" s="198"/>
      <c r="QJG18" s="198"/>
      <c r="QJH18" s="198"/>
      <c r="QJI18" s="198"/>
      <c r="QJJ18" s="198"/>
      <c r="QJK18" s="198"/>
      <c r="QJL18" s="198"/>
      <c r="QJM18" s="198"/>
      <c r="QJN18" s="198"/>
      <c r="QJO18" s="198"/>
      <c r="QJP18" s="198"/>
      <c r="QJQ18" s="198"/>
      <c r="QJR18" s="198"/>
      <c r="QJS18" s="198"/>
      <c r="QJT18" s="198"/>
      <c r="QJU18" s="198"/>
      <c r="QJV18" s="198"/>
      <c r="QJW18" s="198"/>
      <c r="QJX18" s="198"/>
      <c r="QJY18" s="198"/>
      <c r="QJZ18" s="198"/>
      <c r="QKA18" s="198"/>
      <c r="QKB18" s="198"/>
      <c r="QKC18" s="198"/>
      <c r="QKD18" s="198"/>
      <c r="QKE18" s="198"/>
      <c r="QKF18" s="198"/>
      <c r="QKG18" s="198"/>
      <c r="QKH18" s="198"/>
      <c r="QKI18" s="198"/>
      <c r="QKJ18" s="198"/>
      <c r="QKK18" s="198"/>
      <c r="QKL18" s="198"/>
      <c r="QKM18" s="198"/>
      <c r="QKN18" s="198"/>
      <c r="QKO18" s="198"/>
      <c r="QKP18" s="198"/>
      <c r="QKQ18" s="198"/>
      <c r="QKR18" s="198"/>
      <c r="QKS18" s="198"/>
      <c r="QKT18" s="198"/>
      <c r="QKU18" s="198"/>
      <c r="QKV18" s="198"/>
      <c r="QKW18" s="198"/>
      <c r="QKX18" s="198"/>
      <c r="QKY18" s="198"/>
      <c r="QKZ18" s="198"/>
      <c r="QLA18" s="198"/>
      <c r="QLB18" s="198"/>
      <c r="QLC18" s="198"/>
      <c r="QLD18" s="198"/>
      <c r="QLE18" s="198"/>
      <c r="QLF18" s="198"/>
      <c r="QLG18" s="198"/>
      <c r="QLH18" s="198"/>
      <c r="QLI18" s="198"/>
      <c r="QLJ18" s="198"/>
      <c r="QLK18" s="198"/>
      <c r="QLL18" s="198"/>
      <c r="QLM18" s="198"/>
      <c r="QLN18" s="198"/>
      <c r="QLO18" s="198"/>
      <c r="QLP18" s="198"/>
      <c r="QLQ18" s="198"/>
      <c r="QLR18" s="198"/>
      <c r="QLS18" s="198"/>
      <c r="QLT18" s="198"/>
      <c r="QLU18" s="198"/>
      <c r="QLV18" s="198"/>
      <c r="QLW18" s="198"/>
      <c r="QLX18" s="198"/>
      <c r="QLY18" s="198"/>
      <c r="QLZ18" s="198"/>
      <c r="QMA18" s="198"/>
      <c r="QMB18" s="198"/>
      <c r="QMC18" s="198"/>
      <c r="QMD18" s="198"/>
      <c r="QME18" s="198"/>
      <c r="QMF18" s="198"/>
      <c r="QMG18" s="198"/>
      <c r="QMH18" s="198"/>
      <c r="QMI18" s="198"/>
      <c r="QMJ18" s="198"/>
      <c r="QMK18" s="198"/>
      <c r="QML18" s="198"/>
      <c r="QMM18" s="198"/>
      <c r="QMN18" s="198"/>
      <c r="QMO18" s="198"/>
      <c r="QMP18" s="198"/>
      <c r="QMQ18" s="198"/>
      <c r="QMR18" s="198"/>
      <c r="QMS18" s="198"/>
      <c r="QMT18" s="198"/>
      <c r="QMU18" s="198"/>
      <c r="QMV18" s="198"/>
      <c r="QMW18" s="198"/>
      <c r="QMX18" s="198"/>
      <c r="QMY18" s="198"/>
      <c r="QMZ18" s="198"/>
      <c r="QNA18" s="198"/>
      <c r="QNB18" s="198"/>
      <c r="QNC18" s="198"/>
      <c r="QND18" s="198"/>
      <c r="QNE18" s="198"/>
      <c r="QNF18" s="198"/>
      <c r="QNG18" s="198"/>
      <c r="QNH18" s="198"/>
      <c r="QNI18" s="198"/>
      <c r="QNJ18" s="198"/>
      <c r="QNK18" s="198"/>
      <c r="QNL18" s="198"/>
      <c r="QNM18" s="198"/>
      <c r="QNN18" s="198"/>
      <c r="QNO18" s="198"/>
      <c r="QNP18" s="198"/>
      <c r="QNQ18" s="198"/>
      <c r="QNR18" s="198"/>
      <c r="QNS18" s="198"/>
      <c r="QNT18" s="198"/>
      <c r="QNU18" s="198"/>
      <c r="QNV18" s="198"/>
      <c r="QNW18" s="198"/>
      <c r="QNX18" s="198"/>
      <c r="QNY18" s="198"/>
      <c r="QNZ18" s="198"/>
      <c r="QOA18" s="198"/>
      <c r="QOB18" s="198"/>
      <c r="QOC18" s="198"/>
      <c r="QOD18" s="198"/>
      <c r="QOE18" s="198"/>
      <c r="QOF18" s="198"/>
      <c r="QOG18" s="198"/>
      <c r="QOH18" s="198"/>
      <c r="QOI18" s="198"/>
      <c r="QOJ18" s="198"/>
      <c r="QOK18" s="198"/>
      <c r="QOL18" s="198"/>
      <c r="QOM18" s="198"/>
      <c r="QON18" s="198"/>
      <c r="QOO18" s="198"/>
      <c r="QOP18" s="198"/>
      <c r="QOQ18" s="198"/>
      <c r="QOR18" s="198"/>
      <c r="QOS18" s="198"/>
      <c r="QOT18" s="198"/>
      <c r="QOU18" s="198"/>
      <c r="QOV18" s="198"/>
      <c r="QOW18" s="198"/>
      <c r="QOX18" s="198"/>
      <c r="QOY18" s="198"/>
      <c r="QOZ18" s="198"/>
      <c r="QPA18" s="198"/>
      <c r="QPB18" s="198"/>
      <c r="QPC18" s="198"/>
      <c r="QPD18" s="198"/>
      <c r="QPE18" s="198"/>
      <c r="QPF18" s="198"/>
      <c r="QPG18" s="198"/>
      <c r="QPH18" s="198"/>
      <c r="QPI18" s="198"/>
      <c r="QPJ18" s="198"/>
      <c r="QPK18" s="198"/>
      <c r="QPL18" s="198"/>
      <c r="QPM18" s="198"/>
      <c r="QPN18" s="198"/>
      <c r="QPO18" s="198"/>
      <c r="QPP18" s="198"/>
      <c r="QPQ18" s="198"/>
      <c r="QPR18" s="198"/>
      <c r="QPS18" s="198"/>
      <c r="QPT18" s="198"/>
      <c r="QPU18" s="198"/>
      <c r="QPV18" s="198"/>
      <c r="QPW18" s="198"/>
      <c r="QPX18" s="198"/>
      <c r="QPY18" s="198"/>
      <c r="QPZ18" s="198"/>
      <c r="QQA18" s="198"/>
      <c r="QQB18" s="198"/>
      <c r="QQC18" s="198"/>
      <c r="QQD18" s="198"/>
      <c r="QQE18" s="198"/>
      <c r="QQF18" s="198"/>
      <c r="QQG18" s="198"/>
      <c r="QQH18" s="198"/>
      <c r="QQI18" s="198"/>
      <c r="QQJ18" s="198"/>
      <c r="QQK18" s="198"/>
      <c r="QQL18" s="198"/>
      <c r="QQM18" s="198"/>
      <c r="QQN18" s="198"/>
      <c r="QQO18" s="198"/>
      <c r="QQP18" s="198"/>
      <c r="QQQ18" s="198"/>
      <c r="QQR18" s="198"/>
      <c r="QQS18" s="198"/>
      <c r="QQT18" s="198"/>
      <c r="QQU18" s="198"/>
      <c r="QQV18" s="198"/>
      <c r="QQW18" s="198"/>
      <c r="QQX18" s="198"/>
      <c r="QQY18" s="198"/>
      <c r="QQZ18" s="198"/>
      <c r="QRA18" s="198"/>
      <c r="QRB18" s="198"/>
      <c r="QRC18" s="198"/>
      <c r="QRD18" s="198"/>
      <c r="QRE18" s="198"/>
      <c r="QRF18" s="198"/>
      <c r="QRG18" s="198"/>
      <c r="QRH18" s="198"/>
      <c r="QRI18" s="198"/>
      <c r="QRJ18" s="198"/>
      <c r="QRK18" s="198"/>
      <c r="QRL18" s="198"/>
      <c r="QRM18" s="198"/>
      <c r="QRN18" s="198"/>
      <c r="QRO18" s="198"/>
      <c r="QRP18" s="198"/>
      <c r="QRQ18" s="198"/>
      <c r="QRR18" s="198"/>
      <c r="QRS18" s="198"/>
      <c r="QRT18" s="198"/>
      <c r="QRU18" s="198"/>
      <c r="QRV18" s="198"/>
      <c r="QRW18" s="198"/>
      <c r="QRX18" s="198"/>
      <c r="QRY18" s="198"/>
      <c r="QRZ18" s="198"/>
      <c r="QSA18" s="198"/>
      <c r="QSB18" s="198"/>
      <c r="QSC18" s="198"/>
      <c r="QSD18" s="198"/>
      <c r="QSE18" s="198"/>
      <c r="QSF18" s="198"/>
      <c r="QSG18" s="198"/>
      <c r="QSH18" s="198"/>
      <c r="QSI18" s="198"/>
      <c r="QSJ18" s="198"/>
      <c r="QSK18" s="198"/>
      <c r="QSL18" s="198"/>
      <c r="QSM18" s="198"/>
      <c r="QSN18" s="198"/>
      <c r="QSO18" s="198"/>
      <c r="QSP18" s="198"/>
      <c r="QSQ18" s="198"/>
      <c r="QSR18" s="198"/>
      <c r="QSS18" s="198"/>
      <c r="QST18" s="198"/>
      <c r="QSU18" s="198"/>
      <c r="QSV18" s="198"/>
      <c r="QSW18" s="198"/>
      <c r="QSX18" s="198"/>
      <c r="QSY18" s="198"/>
      <c r="QSZ18" s="198"/>
      <c r="QTA18" s="198"/>
      <c r="QTB18" s="198"/>
      <c r="QTC18" s="198"/>
      <c r="QTD18" s="198"/>
      <c r="QTE18" s="198"/>
      <c r="QTF18" s="198"/>
      <c r="QTG18" s="198"/>
      <c r="QTH18" s="198"/>
      <c r="QTI18" s="198"/>
      <c r="QTJ18" s="198"/>
      <c r="QTK18" s="198"/>
      <c r="QTL18" s="198"/>
      <c r="QTM18" s="198"/>
      <c r="QTN18" s="198"/>
      <c r="QTO18" s="198"/>
      <c r="QTP18" s="198"/>
      <c r="QTQ18" s="198"/>
      <c r="QTR18" s="198"/>
      <c r="QTS18" s="198"/>
      <c r="QTT18" s="198"/>
      <c r="QTU18" s="198"/>
      <c r="QTV18" s="198"/>
      <c r="QTW18" s="198"/>
      <c r="QTX18" s="198"/>
      <c r="QTY18" s="198"/>
      <c r="QTZ18" s="198"/>
      <c r="QUA18" s="198"/>
      <c r="QUB18" s="198"/>
      <c r="QUC18" s="198"/>
      <c r="QUD18" s="198"/>
      <c r="QUE18" s="198"/>
      <c r="QUF18" s="198"/>
      <c r="QUG18" s="198"/>
      <c r="QUH18" s="198"/>
      <c r="QUI18" s="198"/>
      <c r="QUJ18" s="198"/>
      <c r="QUK18" s="198"/>
      <c r="QUL18" s="198"/>
      <c r="QUM18" s="198"/>
      <c r="QUN18" s="198"/>
      <c r="QUO18" s="198"/>
      <c r="QUP18" s="198"/>
      <c r="QUQ18" s="198"/>
      <c r="QUR18" s="198"/>
      <c r="QUS18" s="198"/>
      <c r="QUT18" s="198"/>
      <c r="QUU18" s="198"/>
      <c r="QUV18" s="198"/>
      <c r="QUW18" s="198"/>
      <c r="QUX18" s="198"/>
      <c r="QUY18" s="198"/>
      <c r="QUZ18" s="198"/>
      <c r="QVA18" s="198"/>
      <c r="QVB18" s="198"/>
      <c r="QVC18" s="198"/>
      <c r="QVD18" s="198"/>
      <c r="QVE18" s="198"/>
      <c r="QVF18" s="198"/>
      <c r="QVG18" s="198"/>
      <c r="QVH18" s="198"/>
      <c r="QVI18" s="198"/>
      <c r="QVJ18" s="198"/>
      <c r="QVK18" s="198"/>
      <c r="QVL18" s="198"/>
      <c r="QVM18" s="198"/>
      <c r="QVN18" s="198"/>
      <c r="QVO18" s="198"/>
      <c r="QVP18" s="198"/>
      <c r="QVQ18" s="198"/>
      <c r="QVR18" s="198"/>
      <c r="QVS18" s="198"/>
      <c r="QVT18" s="198"/>
      <c r="QVU18" s="198"/>
      <c r="QVV18" s="198"/>
      <c r="QVW18" s="198"/>
      <c r="QVX18" s="198"/>
      <c r="QVY18" s="198"/>
      <c r="QVZ18" s="198"/>
      <c r="QWA18" s="198"/>
      <c r="QWB18" s="198"/>
      <c r="QWC18" s="198"/>
      <c r="QWD18" s="198"/>
      <c r="QWE18" s="198"/>
      <c r="QWF18" s="198"/>
      <c r="QWG18" s="198"/>
      <c r="QWH18" s="198"/>
      <c r="QWI18" s="198"/>
      <c r="QWJ18" s="198"/>
      <c r="QWK18" s="198"/>
      <c r="QWL18" s="198"/>
      <c r="QWM18" s="198"/>
      <c r="QWN18" s="198"/>
      <c r="QWO18" s="198"/>
      <c r="QWP18" s="198"/>
      <c r="QWQ18" s="198"/>
      <c r="QWR18" s="198"/>
      <c r="QWS18" s="198"/>
      <c r="QWT18" s="198"/>
      <c r="QWU18" s="198"/>
      <c r="QWV18" s="198"/>
      <c r="QWW18" s="198"/>
      <c r="QWX18" s="198"/>
      <c r="QWY18" s="198"/>
      <c r="QWZ18" s="198"/>
      <c r="QXA18" s="198"/>
      <c r="QXB18" s="198"/>
      <c r="QXC18" s="198"/>
      <c r="QXD18" s="198"/>
      <c r="QXE18" s="198"/>
      <c r="QXF18" s="198"/>
      <c r="QXG18" s="198"/>
      <c r="QXH18" s="198"/>
      <c r="QXI18" s="198"/>
      <c r="QXJ18" s="198"/>
      <c r="QXK18" s="198"/>
      <c r="QXL18" s="198"/>
      <c r="QXM18" s="198"/>
      <c r="QXN18" s="198"/>
      <c r="QXO18" s="198"/>
      <c r="QXP18" s="198"/>
      <c r="QXQ18" s="198"/>
      <c r="QXR18" s="198"/>
      <c r="QXS18" s="198"/>
      <c r="QXT18" s="198"/>
      <c r="QXU18" s="198"/>
      <c r="QXV18" s="198"/>
      <c r="QXW18" s="198"/>
      <c r="QXX18" s="198"/>
      <c r="QXY18" s="198"/>
      <c r="QXZ18" s="198"/>
      <c r="QYA18" s="198"/>
      <c r="QYB18" s="198"/>
      <c r="QYC18" s="198"/>
      <c r="QYD18" s="198"/>
      <c r="QYE18" s="198"/>
      <c r="QYF18" s="198"/>
      <c r="QYG18" s="198"/>
      <c r="QYH18" s="198"/>
      <c r="QYI18" s="198"/>
      <c r="QYJ18" s="198"/>
      <c r="QYK18" s="198"/>
      <c r="QYL18" s="198"/>
      <c r="QYM18" s="198"/>
      <c r="QYN18" s="198"/>
      <c r="QYO18" s="198"/>
      <c r="QYP18" s="198"/>
      <c r="QYQ18" s="198"/>
      <c r="QYR18" s="198"/>
      <c r="QYS18" s="198"/>
      <c r="QYT18" s="198"/>
      <c r="QYU18" s="198"/>
      <c r="QYV18" s="198"/>
      <c r="QYW18" s="198"/>
      <c r="QYX18" s="198"/>
      <c r="QYY18" s="198"/>
      <c r="QYZ18" s="198"/>
      <c r="QZA18" s="198"/>
      <c r="QZB18" s="198"/>
      <c r="QZC18" s="198"/>
      <c r="QZD18" s="198"/>
      <c r="QZE18" s="198"/>
      <c r="QZF18" s="198"/>
      <c r="QZG18" s="198"/>
      <c r="QZH18" s="198"/>
      <c r="QZI18" s="198"/>
      <c r="QZJ18" s="198"/>
      <c r="QZK18" s="198"/>
      <c r="QZL18" s="198"/>
      <c r="QZM18" s="198"/>
      <c r="QZN18" s="198"/>
      <c r="QZO18" s="198"/>
      <c r="QZP18" s="198"/>
      <c r="QZQ18" s="198"/>
      <c r="QZR18" s="198"/>
      <c r="QZS18" s="198"/>
      <c r="QZT18" s="198"/>
      <c r="QZU18" s="198"/>
      <c r="QZV18" s="198"/>
      <c r="QZW18" s="198"/>
      <c r="QZX18" s="198"/>
      <c r="QZY18" s="198"/>
      <c r="QZZ18" s="198"/>
      <c r="RAA18" s="198"/>
      <c r="RAB18" s="198"/>
      <c r="RAC18" s="198"/>
      <c r="RAD18" s="198"/>
      <c r="RAE18" s="198"/>
      <c r="RAF18" s="198"/>
      <c r="RAG18" s="198"/>
      <c r="RAH18" s="198"/>
      <c r="RAI18" s="198"/>
      <c r="RAJ18" s="198"/>
      <c r="RAK18" s="198"/>
      <c r="RAL18" s="198"/>
      <c r="RAM18" s="198"/>
      <c r="RAN18" s="198"/>
      <c r="RAO18" s="198"/>
      <c r="RAP18" s="198"/>
      <c r="RAQ18" s="198"/>
      <c r="RAR18" s="198"/>
      <c r="RAS18" s="198"/>
      <c r="RAT18" s="198"/>
      <c r="RAU18" s="198"/>
      <c r="RAV18" s="198"/>
      <c r="RAW18" s="198"/>
      <c r="RAX18" s="198"/>
      <c r="RAY18" s="198"/>
      <c r="RAZ18" s="198"/>
      <c r="RBA18" s="198"/>
      <c r="RBB18" s="198"/>
      <c r="RBC18" s="198"/>
      <c r="RBD18" s="198"/>
      <c r="RBE18" s="198"/>
      <c r="RBF18" s="198"/>
      <c r="RBG18" s="198"/>
      <c r="RBH18" s="198"/>
      <c r="RBI18" s="198"/>
      <c r="RBJ18" s="198"/>
      <c r="RBK18" s="198"/>
      <c r="RBL18" s="198"/>
      <c r="RBM18" s="198"/>
      <c r="RBN18" s="198"/>
      <c r="RBO18" s="198"/>
      <c r="RBP18" s="198"/>
      <c r="RBQ18" s="198"/>
      <c r="RBR18" s="198"/>
      <c r="RBS18" s="198"/>
      <c r="RBT18" s="198"/>
      <c r="RBU18" s="198"/>
      <c r="RBV18" s="198"/>
      <c r="RBW18" s="198"/>
      <c r="RBX18" s="198"/>
      <c r="RBY18" s="198"/>
      <c r="RBZ18" s="198"/>
      <c r="RCA18" s="198"/>
      <c r="RCB18" s="198"/>
      <c r="RCC18" s="198"/>
      <c r="RCD18" s="198"/>
      <c r="RCE18" s="198"/>
      <c r="RCF18" s="198"/>
      <c r="RCG18" s="198"/>
      <c r="RCH18" s="198"/>
      <c r="RCI18" s="198"/>
      <c r="RCJ18" s="198"/>
      <c r="RCK18" s="198"/>
      <c r="RCL18" s="198"/>
      <c r="RCM18" s="198"/>
      <c r="RCN18" s="198"/>
      <c r="RCO18" s="198"/>
      <c r="RCP18" s="198"/>
      <c r="RCQ18" s="198"/>
      <c r="RCR18" s="198"/>
      <c r="RCS18" s="198"/>
      <c r="RCT18" s="198"/>
      <c r="RCU18" s="198"/>
      <c r="RCV18" s="198"/>
      <c r="RCW18" s="198"/>
      <c r="RCX18" s="198"/>
      <c r="RCY18" s="198"/>
      <c r="RCZ18" s="198"/>
      <c r="RDA18" s="198"/>
      <c r="RDB18" s="198"/>
      <c r="RDC18" s="198"/>
      <c r="RDD18" s="198"/>
      <c r="RDE18" s="198"/>
      <c r="RDF18" s="198"/>
      <c r="RDG18" s="198"/>
      <c r="RDH18" s="198"/>
      <c r="RDI18" s="198"/>
      <c r="RDJ18" s="198"/>
      <c r="RDK18" s="198"/>
      <c r="RDL18" s="198"/>
      <c r="RDM18" s="198"/>
      <c r="RDN18" s="198"/>
      <c r="RDO18" s="198"/>
      <c r="RDP18" s="198"/>
      <c r="RDQ18" s="198"/>
      <c r="RDR18" s="198"/>
      <c r="RDS18" s="198"/>
      <c r="RDT18" s="198"/>
      <c r="RDU18" s="198"/>
      <c r="RDV18" s="198"/>
      <c r="RDW18" s="198"/>
      <c r="RDX18" s="198"/>
      <c r="RDY18" s="198"/>
      <c r="RDZ18" s="198"/>
      <c r="REA18" s="198"/>
      <c r="REB18" s="198"/>
      <c r="REC18" s="198"/>
      <c r="RED18" s="198"/>
      <c r="REE18" s="198"/>
      <c r="REF18" s="198"/>
      <c r="REG18" s="198"/>
      <c r="REH18" s="198"/>
      <c r="REI18" s="198"/>
      <c r="REJ18" s="198"/>
      <c r="REK18" s="198"/>
      <c r="REL18" s="198"/>
      <c r="REM18" s="198"/>
      <c r="REN18" s="198"/>
      <c r="REO18" s="198"/>
      <c r="REP18" s="198"/>
      <c r="REQ18" s="198"/>
      <c r="RER18" s="198"/>
      <c r="RES18" s="198"/>
      <c r="RET18" s="198"/>
      <c r="REU18" s="198"/>
      <c r="REV18" s="198"/>
      <c r="REW18" s="198"/>
      <c r="REX18" s="198"/>
      <c r="REY18" s="198"/>
      <c r="REZ18" s="198"/>
      <c r="RFA18" s="198"/>
      <c r="RFB18" s="198"/>
      <c r="RFC18" s="198"/>
      <c r="RFD18" s="198"/>
      <c r="RFE18" s="198"/>
      <c r="RFF18" s="198"/>
      <c r="RFG18" s="198"/>
      <c r="RFH18" s="198"/>
      <c r="RFI18" s="198"/>
      <c r="RFJ18" s="198"/>
      <c r="RFK18" s="198"/>
      <c r="RFL18" s="198"/>
      <c r="RFM18" s="198"/>
      <c r="RFN18" s="198"/>
      <c r="RFO18" s="198"/>
      <c r="RFP18" s="198"/>
      <c r="RFQ18" s="198"/>
      <c r="RFR18" s="198"/>
      <c r="RFS18" s="198"/>
      <c r="RFT18" s="198"/>
      <c r="RFU18" s="198"/>
      <c r="RFV18" s="198"/>
      <c r="RFW18" s="198"/>
      <c r="RFX18" s="198"/>
      <c r="RFY18" s="198"/>
      <c r="RFZ18" s="198"/>
      <c r="RGA18" s="198"/>
      <c r="RGB18" s="198"/>
      <c r="RGC18" s="198"/>
      <c r="RGD18" s="198"/>
      <c r="RGE18" s="198"/>
      <c r="RGF18" s="198"/>
      <c r="RGG18" s="198"/>
      <c r="RGH18" s="198"/>
      <c r="RGI18" s="198"/>
      <c r="RGJ18" s="198"/>
      <c r="RGK18" s="198"/>
      <c r="RGL18" s="198"/>
      <c r="RGM18" s="198"/>
      <c r="RGN18" s="198"/>
      <c r="RGO18" s="198"/>
      <c r="RGP18" s="198"/>
      <c r="RGQ18" s="198"/>
      <c r="RGR18" s="198"/>
      <c r="RGS18" s="198"/>
      <c r="RGT18" s="198"/>
      <c r="RGU18" s="198"/>
      <c r="RGV18" s="198"/>
      <c r="RGW18" s="198"/>
      <c r="RGX18" s="198"/>
      <c r="RGY18" s="198"/>
      <c r="RGZ18" s="198"/>
      <c r="RHA18" s="198"/>
      <c r="RHB18" s="198"/>
      <c r="RHC18" s="198"/>
      <c r="RHD18" s="198"/>
      <c r="RHE18" s="198"/>
      <c r="RHF18" s="198"/>
      <c r="RHG18" s="198"/>
      <c r="RHH18" s="198"/>
      <c r="RHI18" s="198"/>
      <c r="RHJ18" s="198"/>
      <c r="RHK18" s="198"/>
      <c r="RHL18" s="198"/>
      <c r="RHM18" s="198"/>
      <c r="RHN18" s="198"/>
      <c r="RHO18" s="198"/>
      <c r="RHP18" s="198"/>
      <c r="RHQ18" s="198"/>
      <c r="RHR18" s="198"/>
      <c r="RHS18" s="198"/>
      <c r="RHT18" s="198"/>
      <c r="RHU18" s="198"/>
      <c r="RHV18" s="198"/>
      <c r="RHW18" s="198"/>
      <c r="RHX18" s="198"/>
      <c r="RHY18" s="198"/>
      <c r="RHZ18" s="198"/>
      <c r="RIA18" s="198"/>
      <c r="RIB18" s="198"/>
      <c r="RIC18" s="198"/>
      <c r="RID18" s="198"/>
      <c r="RIE18" s="198"/>
      <c r="RIF18" s="198"/>
      <c r="RIG18" s="198"/>
      <c r="RIH18" s="198"/>
      <c r="RII18" s="198"/>
      <c r="RIJ18" s="198"/>
      <c r="RIK18" s="198"/>
      <c r="RIL18" s="198"/>
      <c r="RIM18" s="198"/>
      <c r="RIN18" s="198"/>
      <c r="RIO18" s="198"/>
      <c r="RIP18" s="198"/>
      <c r="RIQ18" s="198"/>
      <c r="RIR18" s="198"/>
      <c r="RIS18" s="198"/>
      <c r="RIT18" s="198"/>
      <c r="RIU18" s="198"/>
      <c r="RIV18" s="198"/>
      <c r="RIW18" s="198"/>
      <c r="RIX18" s="198"/>
      <c r="RIY18" s="198"/>
      <c r="RIZ18" s="198"/>
      <c r="RJA18" s="198"/>
      <c r="RJB18" s="198"/>
      <c r="RJC18" s="198"/>
      <c r="RJD18" s="198"/>
      <c r="RJE18" s="198"/>
      <c r="RJF18" s="198"/>
      <c r="RJG18" s="198"/>
      <c r="RJH18" s="198"/>
      <c r="RJI18" s="198"/>
      <c r="RJJ18" s="198"/>
      <c r="RJK18" s="198"/>
      <c r="RJL18" s="198"/>
      <c r="RJM18" s="198"/>
      <c r="RJN18" s="198"/>
      <c r="RJO18" s="198"/>
      <c r="RJP18" s="198"/>
      <c r="RJQ18" s="198"/>
      <c r="RJR18" s="198"/>
      <c r="RJS18" s="198"/>
      <c r="RJT18" s="198"/>
      <c r="RJU18" s="198"/>
      <c r="RJV18" s="198"/>
      <c r="RJW18" s="198"/>
      <c r="RJX18" s="198"/>
      <c r="RJY18" s="198"/>
      <c r="RJZ18" s="198"/>
      <c r="RKA18" s="198"/>
      <c r="RKB18" s="198"/>
      <c r="RKC18" s="198"/>
      <c r="RKD18" s="198"/>
      <c r="RKE18" s="198"/>
      <c r="RKF18" s="198"/>
      <c r="RKG18" s="198"/>
      <c r="RKH18" s="198"/>
      <c r="RKI18" s="198"/>
      <c r="RKJ18" s="198"/>
      <c r="RKK18" s="198"/>
      <c r="RKL18" s="198"/>
      <c r="RKM18" s="198"/>
      <c r="RKN18" s="198"/>
      <c r="RKO18" s="198"/>
      <c r="RKP18" s="198"/>
      <c r="RKQ18" s="198"/>
      <c r="RKR18" s="198"/>
      <c r="RKS18" s="198"/>
      <c r="RKT18" s="198"/>
      <c r="RKU18" s="198"/>
      <c r="RKV18" s="198"/>
      <c r="RKW18" s="198"/>
      <c r="RKX18" s="198"/>
      <c r="RKY18" s="198"/>
      <c r="RKZ18" s="198"/>
      <c r="RLA18" s="198"/>
      <c r="RLB18" s="198"/>
      <c r="RLC18" s="198"/>
      <c r="RLD18" s="198"/>
      <c r="RLE18" s="198"/>
      <c r="RLF18" s="198"/>
      <c r="RLG18" s="198"/>
      <c r="RLH18" s="198"/>
      <c r="RLI18" s="198"/>
      <c r="RLJ18" s="198"/>
      <c r="RLK18" s="198"/>
      <c r="RLL18" s="198"/>
      <c r="RLM18" s="198"/>
      <c r="RLN18" s="198"/>
      <c r="RLO18" s="198"/>
      <c r="RLP18" s="198"/>
      <c r="RLQ18" s="198"/>
      <c r="RLR18" s="198"/>
      <c r="RLS18" s="198"/>
      <c r="RLT18" s="198"/>
      <c r="RLU18" s="198"/>
      <c r="RLV18" s="198"/>
      <c r="RLW18" s="198"/>
      <c r="RLX18" s="198"/>
      <c r="RLY18" s="198"/>
      <c r="RLZ18" s="198"/>
      <c r="RMA18" s="198"/>
      <c r="RMB18" s="198"/>
      <c r="RMC18" s="198"/>
      <c r="RMD18" s="198"/>
      <c r="RME18" s="198"/>
      <c r="RMF18" s="198"/>
      <c r="RMG18" s="198"/>
      <c r="RMH18" s="198"/>
      <c r="RMI18" s="198"/>
      <c r="RMJ18" s="198"/>
      <c r="RMK18" s="198"/>
      <c r="RML18" s="198"/>
      <c r="RMM18" s="198"/>
      <c r="RMN18" s="198"/>
      <c r="RMO18" s="198"/>
      <c r="RMP18" s="198"/>
      <c r="RMQ18" s="198"/>
      <c r="RMR18" s="198"/>
      <c r="RMS18" s="198"/>
      <c r="RMT18" s="198"/>
      <c r="RMU18" s="198"/>
      <c r="RMV18" s="198"/>
      <c r="RMW18" s="198"/>
      <c r="RMX18" s="198"/>
      <c r="RMY18" s="198"/>
      <c r="RMZ18" s="198"/>
      <c r="RNA18" s="198"/>
      <c r="RNB18" s="198"/>
      <c r="RNC18" s="198"/>
      <c r="RND18" s="198"/>
      <c r="RNE18" s="198"/>
      <c r="RNF18" s="198"/>
      <c r="RNG18" s="198"/>
      <c r="RNH18" s="198"/>
      <c r="RNI18" s="198"/>
      <c r="RNJ18" s="198"/>
      <c r="RNK18" s="198"/>
      <c r="RNL18" s="198"/>
      <c r="RNM18" s="198"/>
      <c r="RNN18" s="198"/>
      <c r="RNO18" s="198"/>
      <c r="RNP18" s="198"/>
      <c r="RNQ18" s="198"/>
      <c r="RNR18" s="198"/>
      <c r="RNS18" s="198"/>
      <c r="RNT18" s="198"/>
      <c r="RNU18" s="198"/>
      <c r="RNV18" s="198"/>
      <c r="RNW18" s="198"/>
      <c r="RNX18" s="198"/>
      <c r="RNY18" s="198"/>
      <c r="RNZ18" s="198"/>
      <c r="ROA18" s="198"/>
      <c r="ROB18" s="198"/>
      <c r="ROC18" s="198"/>
      <c r="ROD18" s="198"/>
      <c r="ROE18" s="198"/>
      <c r="ROF18" s="198"/>
      <c r="ROG18" s="198"/>
      <c r="ROH18" s="198"/>
      <c r="ROI18" s="198"/>
      <c r="ROJ18" s="198"/>
      <c r="ROK18" s="198"/>
      <c r="ROL18" s="198"/>
      <c r="ROM18" s="198"/>
      <c r="RON18" s="198"/>
      <c r="ROO18" s="198"/>
      <c r="ROP18" s="198"/>
      <c r="ROQ18" s="198"/>
      <c r="ROR18" s="198"/>
      <c r="ROS18" s="198"/>
      <c r="ROT18" s="198"/>
      <c r="ROU18" s="198"/>
      <c r="ROV18" s="198"/>
      <c r="ROW18" s="198"/>
      <c r="ROX18" s="198"/>
      <c r="ROY18" s="198"/>
      <c r="ROZ18" s="198"/>
      <c r="RPA18" s="198"/>
      <c r="RPB18" s="198"/>
      <c r="RPC18" s="198"/>
      <c r="RPD18" s="198"/>
      <c r="RPE18" s="198"/>
      <c r="RPF18" s="198"/>
      <c r="RPG18" s="198"/>
      <c r="RPH18" s="198"/>
      <c r="RPI18" s="198"/>
      <c r="RPJ18" s="198"/>
      <c r="RPK18" s="198"/>
      <c r="RPL18" s="198"/>
      <c r="RPM18" s="198"/>
      <c r="RPN18" s="198"/>
      <c r="RPO18" s="198"/>
      <c r="RPP18" s="198"/>
      <c r="RPQ18" s="198"/>
      <c r="RPR18" s="198"/>
      <c r="RPS18" s="198"/>
      <c r="RPT18" s="198"/>
      <c r="RPU18" s="198"/>
      <c r="RPV18" s="198"/>
      <c r="RPW18" s="198"/>
      <c r="RPX18" s="198"/>
      <c r="RPY18" s="198"/>
      <c r="RPZ18" s="198"/>
      <c r="RQA18" s="198"/>
      <c r="RQB18" s="198"/>
      <c r="RQC18" s="198"/>
      <c r="RQD18" s="198"/>
      <c r="RQE18" s="198"/>
      <c r="RQF18" s="198"/>
      <c r="RQG18" s="198"/>
      <c r="RQH18" s="198"/>
      <c r="RQI18" s="198"/>
      <c r="RQJ18" s="198"/>
      <c r="RQK18" s="198"/>
      <c r="RQL18" s="198"/>
      <c r="RQM18" s="198"/>
      <c r="RQN18" s="198"/>
      <c r="RQO18" s="198"/>
      <c r="RQP18" s="198"/>
      <c r="RQQ18" s="198"/>
      <c r="RQR18" s="198"/>
      <c r="RQS18" s="198"/>
      <c r="RQT18" s="198"/>
      <c r="RQU18" s="198"/>
      <c r="RQV18" s="198"/>
      <c r="RQW18" s="198"/>
      <c r="RQX18" s="198"/>
      <c r="RQY18" s="198"/>
      <c r="RQZ18" s="198"/>
      <c r="RRA18" s="198"/>
      <c r="RRB18" s="198"/>
      <c r="RRC18" s="198"/>
      <c r="RRD18" s="198"/>
      <c r="RRE18" s="198"/>
      <c r="RRF18" s="198"/>
      <c r="RRG18" s="198"/>
      <c r="RRH18" s="198"/>
      <c r="RRI18" s="198"/>
      <c r="RRJ18" s="198"/>
      <c r="RRK18" s="198"/>
      <c r="RRL18" s="198"/>
      <c r="RRM18" s="198"/>
      <c r="RRN18" s="198"/>
      <c r="RRO18" s="198"/>
      <c r="RRP18" s="198"/>
      <c r="RRQ18" s="198"/>
      <c r="RRR18" s="198"/>
      <c r="RRS18" s="198"/>
      <c r="RRT18" s="198"/>
      <c r="RRU18" s="198"/>
      <c r="RRV18" s="198"/>
      <c r="RRW18" s="198"/>
      <c r="RRX18" s="198"/>
      <c r="RRY18" s="198"/>
      <c r="RRZ18" s="198"/>
      <c r="RSA18" s="198"/>
      <c r="RSB18" s="198"/>
      <c r="RSC18" s="198"/>
      <c r="RSD18" s="198"/>
      <c r="RSE18" s="198"/>
      <c r="RSF18" s="198"/>
      <c r="RSG18" s="198"/>
      <c r="RSH18" s="198"/>
      <c r="RSI18" s="198"/>
      <c r="RSJ18" s="198"/>
      <c r="RSK18" s="198"/>
      <c r="RSL18" s="198"/>
      <c r="RSM18" s="198"/>
      <c r="RSN18" s="198"/>
      <c r="RSO18" s="198"/>
      <c r="RSP18" s="198"/>
      <c r="RSQ18" s="198"/>
      <c r="RSR18" s="198"/>
      <c r="RSS18" s="198"/>
      <c r="RST18" s="198"/>
      <c r="RSU18" s="198"/>
      <c r="RSV18" s="198"/>
      <c r="RSW18" s="198"/>
      <c r="RSX18" s="198"/>
      <c r="RSY18" s="198"/>
      <c r="RSZ18" s="198"/>
      <c r="RTA18" s="198"/>
      <c r="RTB18" s="198"/>
      <c r="RTC18" s="198"/>
      <c r="RTD18" s="198"/>
      <c r="RTE18" s="198"/>
      <c r="RTF18" s="198"/>
      <c r="RTG18" s="198"/>
      <c r="RTH18" s="198"/>
      <c r="RTI18" s="198"/>
      <c r="RTJ18" s="198"/>
      <c r="RTK18" s="198"/>
      <c r="RTL18" s="198"/>
      <c r="RTM18" s="198"/>
      <c r="RTN18" s="198"/>
      <c r="RTO18" s="198"/>
      <c r="RTP18" s="198"/>
      <c r="RTQ18" s="198"/>
      <c r="RTR18" s="198"/>
      <c r="RTS18" s="198"/>
      <c r="RTT18" s="198"/>
      <c r="RTU18" s="198"/>
      <c r="RTV18" s="198"/>
      <c r="RTW18" s="198"/>
      <c r="RTX18" s="198"/>
      <c r="RTY18" s="198"/>
      <c r="RTZ18" s="198"/>
      <c r="RUA18" s="198"/>
      <c r="RUB18" s="198"/>
      <c r="RUC18" s="198"/>
      <c r="RUD18" s="198"/>
      <c r="RUE18" s="198"/>
      <c r="RUF18" s="198"/>
      <c r="RUG18" s="198"/>
      <c r="RUH18" s="198"/>
      <c r="RUI18" s="198"/>
      <c r="RUJ18" s="198"/>
      <c r="RUK18" s="198"/>
      <c r="RUL18" s="198"/>
      <c r="RUM18" s="198"/>
      <c r="RUN18" s="198"/>
      <c r="RUO18" s="198"/>
      <c r="RUP18" s="198"/>
      <c r="RUQ18" s="198"/>
      <c r="RUR18" s="198"/>
      <c r="RUS18" s="198"/>
      <c r="RUT18" s="198"/>
      <c r="RUU18" s="198"/>
      <c r="RUV18" s="198"/>
      <c r="RUW18" s="198"/>
      <c r="RUX18" s="198"/>
      <c r="RUY18" s="198"/>
      <c r="RUZ18" s="198"/>
      <c r="RVA18" s="198"/>
      <c r="RVB18" s="198"/>
      <c r="RVC18" s="198"/>
      <c r="RVD18" s="198"/>
      <c r="RVE18" s="198"/>
      <c r="RVF18" s="198"/>
      <c r="RVG18" s="198"/>
      <c r="RVH18" s="198"/>
      <c r="RVI18" s="198"/>
      <c r="RVJ18" s="198"/>
      <c r="RVK18" s="198"/>
      <c r="RVL18" s="198"/>
      <c r="RVM18" s="198"/>
      <c r="RVN18" s="198"/>
      <c r="RVO18" s="198"/>
      <c r="RVP18" s="198"/>
      <c r="RVQ18" s="198"/>
      <c r="RVR18" s="198"/>
      <c r="RVS18" s="198"/>
      <c r="RVT18" s="198"/>
      <c r="RVU18" s="198"/>
      <c r="RVV18" s="198"/>
      <c r="RVW18" s="198"/>
      <c r="RVX18" s="198"/>
      <c r="RVY18" s="198"/>
      <c r="RVZ18" s="198"/>
      <c r="RWA18" s="198"/>
      <c r="RWB18" s="198"/>
      <c r="RWC18" s="198"/>
      <c r="RWD18" s="198"/>
      <c r="RWE18" s="198"/>
      <c r="RWF18" s="198"/>
      <c r="RWG18" s="198"/>
      <c r="RWH18" s="198"/>
      <c r="RWI18" s="198"/>
      <c r="RWJ18" s="198"/>
      <c r="RWK18" s="198"/>
      <c r="RWL18" s="198"/>
      <c r="RWM18" s="198"/>
      <c r="RWN18" s="198"/>
      <c r="RWO18" s="198"/>
      <c r="RWP18" s="198"/>
      <c r="RWQ18" s="198"/>
      <c r="RWR18" s="198"/>
      <c r="RWS18" s="198"/>
      <c r="RWT18" s="198"/>
      <c r="RWU18" s="198"/>
      <c r="RWV18" s="198"/>
      <c r="RWW18" s="198"/>
      <c r="RWX18" s="198"/>
      <c r="RWY18" s="198"/>
      <c r="RWZ18" s="198"/>
      <c r="RXA18" s="198"/>
      <c r="RXB18" s="198"/>
      <c r="RXC18" s="198"/>
      <c r="RXD18" s="198"/>
      <c r="RXE18" s="198"/>
      <c r="RXF18" s="198"/>
      <c r="RXG18" s="198"/>
      <c r="RXH18" s="198"/>
      <c r="RXI18" s="198"/>
      <c r="RXJ18" s="198"/>
      <c r="RXK18" s="198"/>
      <c r="RXL18" s="198"/>
      <c r="RXM18" s="198"/>
      <c r="RXN18" s="198"/>
      <c r="RXO18" s="198"/>
      <c r="RXP18" s="198"/>
      <c r="RXQ18" s="198"/>
      <c r="RXR18" s="198"/>
      <c r="RXS18" s="198"/>
      <c r="RXT18" s="198"/>
      <c r="RXU18" s="198"/>
      <c r="RXV18" s="198"/>
      <c r="RXW18" s="198"/>
      <c r="RXX18" s="198"/>
      <c r="RXY18" s="198"/>
      <c r="RXZ18" s="198"/>
      <c r="RYA18" s="198"/>
      <c r="RYB18" s="198"/>
      <c r="RYC18" s="198"/>
      <c r="RYD18" s="198"/>
      <c r="RYE18" s="198"/>
      <c r="RYF18" s="198"/>
      <c r="RYG18" s="198"/>
      <c r="RYH18" s="198"/>
      <c r="RYI18" s="198"/>
      <c r="RYJ18" s="198"/>
      <c r="RYK18" s="198"/>
      <c r="RYL18" s="198"/>
      <c r="RYM18" s="198"/>
      <c r="RYN18" s="198"/>
      <c r="RYO18" s="198"/>
      <c r="RYP18" s="198"/>
      <c r="RYQ18" s="198"/>
      <c r="RYR18" s="198"/>
      <c r="RYS18" s="198"/>
      <c r="RYT18" s="198"/>
      <c r="RYU18" s="198"/>
      <c r="RYV18" s="198"/>
      <c r="RYW18" s="198"/>
      <c r="RYX18" s="198"/>
      <c r="RYY18" s="198"/>
      <c r="RYZ18" s="198"/>
      <c r="RZA18" s="198"/>
      <c r="RZB18" s="198"/>
      <c r="RZC18" s="198"/>
      <c r="RZD18" s="198"/>
      <c r="RZE18" s="198"/>
      <c r="RZF18" s="198"/>
      <c r="RZG18" s="198"/>
      <c r="RZH18" s="198"/>
      <c r="RZI18" s="198"/>
      <c r="RZJ18" s="198"/>
      <c r="RZK18" s="198"/>
      <c r="RZL18" s="198"/>
      <c r="RZM18" s="198"/>
      <c r="RZN18" s="198"/>
      <c r="RZO18" s="198"/>
      <c r="RZP18" s="198"/>
      <c r="RZQ18" s="198"/>
      <c r="RZR18" s="198"/>
      <c r="RZS18" s="198"/>
      <c r="RZT18" s="198"/>
      <c r="RZU18" s="198"/>
      <c r="RZV18" s="198"/>
      <c r="RZW18" s="198"/>
      <c r="RZX18" s="198"/>
      <c r="RZY18" s="198"/>
      <c r="RZZ18" s="198"/>
      <c r="SAA18" s="198"/>
      <c r="SAB18" s="198"/>
      <c r="SAC18" s="198"/>
      <c r="SAD18" s="198"/>
      <c r="SAE18" s="198"/>
      <c r="SAF18" s="198"/>
      <c r="SAG18" s="198"/>
      <c r="SAH18" s="198"/>
      <c r="SAI18" s="198"/>
      <c r="SAJ18" s="198"/>
      <c r="SAK18" s="198"/>
      <c r="SAL18" s="198"/>
      <c r="SAM18" s="198"/>
      <c r="SAN18" s="198"/>
      <c r="SAO18" s="198"/>
      <c r="SAP18" s="198"/>
      <c r="SAQ18" s="198"/>
      <c r="SAR18" s="198"/>
      <c r="SAS18" s="198"/>
      <c r="SAT18" s="198"/>
      <c r="SAU18" s="198"/>
      <c r="SAV18" s="198"/>
      <c r="SAW18" s="198"/>
      <c r="SAX18" s="198"/>
      <c r="SAY18" s="198"/>
      <c r="SAZ18" s="198"/>
      <c r="SBA18" s="198"/>
      <c r="SBB18" s="198"/>
      <c r="SBC18" s="198"/>
      <c r="SBD18" s="198"/>
      <c r="SBE18" s="198"/>
      <c r="SBF18" s="198"/>
      <c r="SBG18" s="198"/>
      <c r="SBH18" s="198"/>
      <c r="SBI18" s="198"/>
      <c r="SBJ18" s="198"/>
      <c r="SBK18" s="198"/>
      <c r="SBL18" s="198"/>
      <c r="SBM18" s="198"/>
      <c r="SBN18" s="198"/>
      <c r="SBO18" s="198"/>
      <c r="SBP18" s="198"/>
      <c r="SBQ18" s="198"/>
      <c r="SBR18" s="198"/>
      <c r="SBS18" s="198"/>
      <c r="SBT18" s="198"/>
      <c r="SBU18" s="198"/>
      <c r="SBV18" s="198"/>
      <c r="SBW18" s="198"/>
      <c r="SBX18" s="198"/>
      <c r="SBY18" s="198"/>
      <c r="SBZ18" s="198"/>
      <c r="SCA18" s="198"/>
      <c r="SCB18" s="198"/>
      <c r="SCC18" s="198"/>
      <c r="SCD18" s="198"/>
      <c r="SCE18" s="198"/>
      <c r="SCF18" s="198"/>
      <c r="SCG18" s="198"/>
      <c r="SCH18" s="198"/>
      <c r="SCI18" s="198"/>
      <c r="SCJ18" s="198"/>
      <c r="SCK18" s="198"/>
      <c r="SCL18" s="198"/>
      <c r="SCM18" s="198"/>
      <c r="SCN18" s="198"/>
      <c r="SCO18" s="198"/>
      <c r="SCP18" s="198"/>
      <c r="SCQ18" s="198"/>
      <c r="SCR18" s="198"/>
      <c r="SCS18" s="198"/>
      <c r="SCT18" s="198"/>
      <c r="SCU18" s="198"/>
      <c r="SCV18" s="198"/>
      <c r="SCW18" s="198"/>
      <c r="SCX18" s="198"/>
      <c r="SCY18" s="198"/>
      <c r="SCZ18" s="198"/>
      <c r="SDA18" s="198"/>
      <c r="SDB18" s="198"/>
      <c r="SDC18" s="198"/>
      <c r="SDD18" s="198"/>
      <c r="SDE18" s="198"/>
      <c r="SDF18" s="198"/>
      <c r="SDG18" s="198"/>
      <c r="SDH18" s="198"/>
      <c r="SDI18" s="198"/>
      <c r="SDJ18" s="198"/>
      <c r="SDK18" s="198"/>
      <c r="SDL18" s="198"/>
      <c r="SDM18" s="198"/>
      <c r="SDN18" s="198"/>
      <c r="SDO18" s="198"/>
      <c r="SDP18" s="198"/>
      <c r="SDQ18" s="198"/>
      <c r="SDR18" s="198"/>
      <c r="SDS18" s="198"/>
      <c r="SDT18" s="198"/>
      <c r="SDU18" s="198"/>
      <c r="SDV18" s="198"/>
      <c r="SDW18" s="198"/>
      <c r="SDX18" s="198"/>
      <c r="SDY18" s="198"/>
      <c r="SDZ18" s="198"/>
      <c r="SEA18" s="198"/>
      <c r="SEB18" s="198"/>
      <c r="SEC18" s="198"/>
      <c r="SED18" s="198"/>
      <c r="SEE18" s="198"/>
      <c r="SEF18" s="198"/>
      <c r="SEG18" s="198"/>
      <c r="SEH18" s="198"/>
      <c r="SEI18" s="198"/>
      <c r="SEJ18" s="198"/>
      <c r="SEK18" s="198"/>
      <c r="SEL18" s="198"/>
      <c r="SEM18" s="198"/>
      <c r="SEN18" s="198"/>
      <c r="SEO18" s="198"/>
      <c r="SEP18" s="198"/>
      <c r="SEQ18" s="198"/>
      <c r="SER18" s="198"/>
      <c r="SES18" s="198"/>
      <c r="SET18" s="198"/>
      <c r="SEU18" s="198"/>
      <c r="SEV18" s="198"/>
      <c r="SEW18" s="198"/>
      <c r="SEX18" s="198"/>
      <c r="SEY18" s="198"/>
      <c r="SEZ18" s="198"/>
      <c r="SFA18" s="198"/>
      <c r="SFB18" s="198"/>
      <c r="SFC18" s="198"/>
      <c r="SFD18" s="198"/>
      <c r="SFE18" s="198"/>
      <c r="SFF18" s="198"/>
      <c r="SFG18" s="198"/>
      <c r="SFH18" s="198"/>
      <c r="SFI18" s="198"/>
      <c r="SFJ18" s="198"/>
      <c r="SFK18" s="198"/>
      <c r="SFL18" s="198"/>
      <c r="SFM18" s="198"/>
      <c r="SFN18" s="198"/>
      <c r="SFO18" s="198"/>
      <c r="SFP18" s="198"/>
      <c r="SFQ18" s="198"/>
      <c r="SFR18" s="198"/>
      <c r="SFS18" s="198"/>
      <c r="SFT18" s="198"/>
      <c r="SFU18" s="198"/>
      <c r="SFV18" s="198"/>
      <c r="SFW18" s="198"/>
      <c r="SFX18" s="198"/>
      <c r="SFY18" s="198"/>
      <c r="SFZ18" s="198"/>
      <c r="SGA18" s="198"/>
      <c r="SGB18" s="198"/>
      <c r="SGC18" s="198"/>
      <c r="SGD18" s="198"/>
      <c r="SGE18" s="198"/>
      <c r="SGF18" s="198"/>
      <c r="SGG18" s="198"/>
      <c r="SGH18" s="198"/>
      <c r="SGI18" s="198"/>
      <c r="SGJ18" s="198"/>
      <c r="SGK18" s="198"/>
      <c r="SGL18" s="198"/>
      <c r="SGM18" s="198"/>
      <c r="SGN18" s="198"/>
      <c r="SGO18" s="198"/>
      <c r="SGP18" s="198"/>
      <c r="SGQ18" s="198"/>
      <c r="SGR18" s="198"/>
      <c r="SGS18" s="198"/>
      <c r="SGT18" s="198"/>
      <c r="SGU18" s="198"/>
      <c r="SGV18" s="198"/>
      <c r="SGW18" s="198"/>
      <c r="SGX18" s="198"/>
      <c r="SGY18" s="198"/>
      <c r="SGZ18" s="198"/>
      <c r="SHA18" s="198"/>
      <c r="SHB18" s="198"/>
      <c r="SHC18" s="198"/>
      <c r="SHD18" s="198"/>
      <c r="SHE18" s="198"/>
      <c r="SHF18" s="198"/>
      <c r="SHG18" s="198"/>
      <c r="SHH18" s="198"/>
      <c r="SHI18" s="198"/>
      <c r="SHJ18" s="198"/>
      <c r="SHK18" s="198"/>
      <c r="SHL18" s="198"/>
      <c r="SHM18" s="198"/>
      <c r="SHN18" s="198"/>
      <c r="SHO18" s="198"/>
      <c r="SHP18" s="198"/>
      <c r="SHQ18" s="198"/>
      <c r="SHR18" s="198"/>
      <c r="SHS18" s="198"/>
      <c r="SHT18" s="198"/>
      <c r="SHU18" s="198"/>
      <c r="SHV18" s="198"/>
      <c r="SHW18" s="198"/>
      <c r="SHX18" s="198"/>
      <c r="SHY18" s="198"/>
      <c r="SHZ18" s="198"/>
      <c r="SIA18" s="198"/>
      <c r="SIB18" s="198"/>
      <c r="SIC18" s="198"/>
      <c r="SID18" s="198"/>
      <c r="SIE18" s="198"/>
      <c r="SIF18" s="198"/>
      <c r="SIG18" s="198"/>
      <c r="SIH18" s="198"/>
      <c r="SII18" s="198"/>
      <c r="SIJ18" s="198"/>
      <c r="SIK18" s="198"/>
      <c r="SIL18" s="198"/>
      <c r="SIM18" s="198"/>
      <c r="SIN18" s="198"/>
      <c r="SIO18" s="198"/>
      <c r="SIP18" s="198"/>
      <c r="SIQ18" s="198"/>
      <c r="SIR18" s="198"/>
      <c r="SIS18" s="198"/>
      <c r="SIT18" s="198"/>
      <c r="SIU18" s="198"/>
      <c r="SIV18" s="198"/>
      <c r="SIW18" s="198"/>
      <c r="SIX18" s="198"/>
      <c r="SIY18" s="198"/>
      <c r="SIZ18" s="198"/>
      <c r="SJA18" s="198"/>
      <c r="SJB18" s="198"/>
      <c r="SJC18" s="198"/>
      <c r="SJD18" s="198"/>
      <c r="SJE18" s="198"/>
      <c r="SJF18" s="198"/>
      <c r="SJG18" s="198"/>
      <c r="SJH18" s="198"/>
      <c r="SJI18" s="198"/>
      <c r="SJJ18" s="198"/>
      <c r="SJK18" s="198"/>
      <c r="SJL18" s="198"/>
      <c r="SJM18" s="198"/>
      <c r="SJN18" s="198"/>
      <c r="SJO18" s="198"/>
      <c r="SJP18" s="198"/>
      <c r="SJQ18" s="198"/>
      <c r="SJR18" s="198"/>
      <c r="SJS18" s="198"/>
      <c r="SJT18" s="198"/>
      <c r="SJU18" s="198"/>
      <c r="SJV18" s="198"/>
      <c r="SJW18" s="198"/>
      <c r="SJX18" s="198"/>
      <c r="SJY18" s="198"/>
      <c r="SJZ18" s="198"/>
      <c r="SKA18" s="198"/>
      <c r="SKB18" s="198"/>
      <c r="SKC18" s="198"/>
      <c r="SKD18" s="198"/>
      <c r="SKE18" s="198"/>
      <c r="SKF18" s="198"/>
      <c r="SKG18" s="198"/>
      <c r="SKH18" s="198"/>
      <c r="SKI18" s="198"/>
      <c r="SKJ18" s="198"/>
      <c r="SKK18" s="198"/>
      <c r="SKL18" s="198"/>
      <c r="SKM18" s="198"/>
      <c r="SKN18" s="198"/>
      <c r="SKO18" s="198"/>
      <c r="SKP18" s="198"/>
      <c r="SKQ18" s="198"/>
      <c r="SKR18" s="198"/>
      <c r="SKS18" s="198"/>
      <c r="SKT18" s="198"/>
      <c r="SKU18" s="198"/>
      <c r="SKV18" s="198"/>
      <c r="SKW18" s="198"/>
      <c r="SKX18" s="198"/>
      <c r="SKY18" s="198"/>
      <c r="SKZ18" s="198"/>
      <c r="SLA18" s="198"/>
      <c r="SLB18" s="198"/>
      <c r="SLC18" s="198"/>
      <c r="SLD18" s="198"/>
      <c r="SLE18" s="198"/>
      <c r="SLF18" s="198"/>
      <c r="SLG18" s="198"/>
      <c r="SLH18" s="198"/>
      <c r="SLI18" s="198"/>
      <c r="SLJ18" s="198"/>
      <c r="SLK18" s="198"/>
      <c r="SLL18" s="198"/>
      <c r="SLM18" s="198"/>
      <c r="SLN18" s="198"/>
      <c r="SLO18" s="198"/>
      <c r="SLP18" s="198"/>
      <c r="SLQ18" s="198"/>
      <c r="SLR18" s="198"/>
      <c r="SLS18" s="198"/>
      <c r="SLT18" s="198"/>
      <c r="SLU18" s="198"/>
      <c r="SLV18" s="198"/>
      <c r="SLW18" s="198"/>
      <c r="SLX18" s="198"/>
      <c r="SLY18" s="198"/>
      <c r="SLZ18" s="198"/>
      <c r="SMA18" s="198"/>
      <c r="SMB18" s="198"/>
      <c r="SMC18" s="198"/>
      <c r="SMD18" s="198"/>
      <c r="SME18" s="198"/>
      <c r="SMF18" s="198"/>
      <c r="SMG18" s="198"/>
      <c r="SMH18" s="198"/>
      <c r="SMI18" s="198"/>
      <c r="SMJ18" s="198"/>
      <c r="SMK18" s="198"/>
      <c r="SML18" s="198"/>
      <c r="SMM18" s="198"/>
      <c r="SMN18" s="198"/>
      <c r="SMO18" s="198"/>
      <c r="SMP18" s="198"/>
      <c r="SMQ18" s="198"/>
      <c r="SMR18" s="198"/>
      <c r="SMS18" s="198"/>
      <c r="SMT18" s="198"/>
      <c r="SMU18" s="198"/>
      <c r="SMV18" s="198"/>
      <c r="SMW18" s="198"/>
      <c r="SMX18" s="198"/>
      <c r="SMY18" s="198"/>
      <c r="SMZ18" s="198"/>
      <c r="SNA18" s="198"/>
      <c r="SNB18" s="198"/>
      <c r="SNC18" s="198"/>
      <c r="SND18" s="198"/>
      <c r="SNE18" s="198"/>
      <c r="SNF18" s="198"/>
      <c r="SNG18" s="198"/>
      <c r="SNH18" s="198"/>
      <c r="SNI18" s="198"/>
      <c r="SNJ18" s="198"/>
      <c r="SNK18" s="198"/>
      <c r="SNL18" s="198"/>
      <c r="SNM18" s="198"/>
      <c r="SNN18" s="198"/>
      <c r="SNO18" s="198"/>
      <c r="SNP18" s="198"/>
      <c r="SNQ18" s="198"/>
      <c r="SNR18" s="198"/>
      <c r="SNS18" s="198"/>
      <c r="SNT18" s="198"/>
      <c r="SNU18" s="198"/>
      <c r="SNV18" s="198"/>
      <c r="SNW18" s="198"/>
      <c r="SNX18" s="198"/>
      <c r="SNY18" s="198"/>
      <c r="SNZ18" s="198"/>
      <c r="SOA18" s="198"/>
      <c r="SOB18" s="198"/>
      <c r="SOC18" s="198"/>
      <c r="SOD18" s="198"/>
      <c r="SOE18" s="198"/>
      <c r="SOF18" s="198"/>
      <c r="SOG18" s="198"/>
      <c r="SOH18" s="198"/>
      <c r="SOI18" s="198"/>
      <c r="SOJ18" s="198"/>
      <c r="SOK18" s="198"/>
      <c r="SOL18" s="198"/>
      <c r="SOM18" s="198"/>
      <c r="SON18" s="198"/>
      <c r="SOO18" s="198"/>
      <c r="SOP18" s="198"/>
      <c r="SOQ18" s="198"/>
      <c r="SOR18" s="198"/>
      <c r="SOS18" s="198"/>
      <c r="SOT18" s="198"/>
      <c r="SOU18" s="198"/>
      <c r="SOV18" s="198"/>
      <c r="SOW18" s="198"/>
      <c r="SOX18" s="198"/>
      <c r="SOY18" s="198"/>
      <c r="SOZ18" s="198"/>
      <c r="SPA18" s="198"/>
      <c r="SPB18" s="198"/>
      <c r="SPC18" s="198"/>
      <c r="SPD18" s="198"/>
      <c r="SPE18" s="198"/>
      <c r="SPF18" s="198"/>
      <c r="SPG18" s="198"/>
      <c r="SPH18" s="198"/>
      <c r="SPI18" s="198"/>
      <c r="SPJ18" s="198"/>
      <c r="SPK18" s="198"/>
      <c r="SPL18" s="198"/>
      <c r="SPM18" s="198"/>
      <c r="SPN18" s="198"/>
      <c r="SPO18" s="198"/>
      <c r="SPP18" s="198"/>
      <c r="SPQ18" s="198"/>
      <c r="SPR18" s="198"/>
      <c r="SPS18" s="198"/>
      <c r="SPT18" s="198"/>
      <c r="SPU18" s="198"/>
      <c r="SPV18" s="198"/>
      <c r="SPW18" s="198"/>
      <c r="SPX18" s="198"/>
      <c r="SPY18" s="198"/>
      <c r="SPZ18" s="198"/>
      <c r="SQA18" s="198"/>
      <c r="SQB18" s="198"/>
      <c r="SQC18" s="198"/>
      <c r="SQD18" s="198"/>
      <c r="SQE18" s="198"/>
      <c r="SQF18" s="198"/>
      <c r="SQG18" s="198"/>
      <c r="SQH18" s="198"/>
      <c r="SQI18" s="198"/>
      <c r="SQJ18" s="198"/>
      <c r="SQK18" s="198"/>
      <c r="SQL18" s="198"/>
      <c r="SQM18" s="198"/>
      <c r="SQN18" s="198"/>
      <c r="SQO18" s="198"/>
      <c r="SQP18" s="198"/>
      <c r="SQQ18" s="198"/>
      <c r="SQR18" s="198"/>
      <c r="SQS18" s="198"/>
      <c r="SQT18" s="198"/>
      <c r="SQU18" s="198"/>
      <c r="SQV18" s="198"/>
      <c r="SQW18" s="198"/>
      <c r="SQX18" s="198"/>
      <c r="SQY18" s="198"/>
      <c r="SQZ18" s="198"/>
      <c r="SRA18" s="198"/>
      <c r="SRB18" s="198"/>
      <c r="SRC18" s="198"/>
      <c r="SRD18" s="198"/>
      <c r="SRE18" s="198"/>
      <c r="SRF18" s="198"/>
      <c r="SRG18" s="198"/>
      <c r="SRH18" s="198"/>
      <c r="SRI18" s="198"/>
      <c r="SRJ18" s="198"/>
      <c r="SRK18" s="198"/>
      <c r="SRL18" s="198"/>
      <c r="SRM18" s="198"/>
      <c r="SRN18" s="198"/>
      <c r="SRO18" s="198"/>
      <c r="SRP18" s="198"/>
      <c r="SRQ18" s="198"/>
      <c r="SRR18" s="198"/>
      <c r="SRS18" s="198"/>
      <c r="SRT18" s="198"/>
      <c r="SRU18" s="198"/>
      <c r="SRV18" s="198"/>
      <c r="SRW18" s="198"/>
      <c r="SRX18" s="198"/>
      <c r="SRY18" s="198"/>
      <c r="SRZ18" s="198"/>
      <c r="SSA18" s="198"/>
      <c r="SSB18" s="198"/>
      <c r="SSC18" s="198"/>
      <c r="SSD18" s="198"/>
      <c r="SSE18" s="198"/>
      <c r="SSF18" s="198"/>
      <c r="SSG18" s="198"/>
      <c r="SSH18" s="198"/>
      <c r="SSI18" s="198"/>
      <c r="SSJ18" s="198"/>
      <c r="SSK18" s="198"/>
      <c r="SSL18" s="198"/>
      <c r="SSM18" s="198"/>
      <c r="SSN18" s="198"/>
      <c r="SSO18" s="198"/>
      <c r="SSP18" s="198"/>
      <c r="SSQ18" s="198"/>
      <c r="SSR18" s="198"/>
      <c r="SSS18" s="198"/>
      <c r="SST18" s="198"/>
      <c r="SSU18" s="198"/>
      <c r="SSV18" s="198"/>
      <c r="SSW18" s="198"/>
      <c r="SSX18" s="198"/>
      <c r="SSY18" s="198"/>
      <c r="SSZ18" s="198"/>
      <c r="STA18" s="198"/>
      <c r="STB18" s="198"/>
      <c r="STC18" s="198"/>
      <c r="STD18" s="198"/>
      <c r="STE18" s="198"/>
      <c r="STF18" s="198"/>
      <c r="STG18" s="198"/>
      <c r="STH18" s="198"/>
      <c r="STI18" s="198"/>
      <c r="STJ18" s="198"/>
      <c r="STK18" s="198"/>
      <c r="STL18" s="198"/>
      <c r="STM18" s="198"/>
      <c r="STN18" s="198"/>
      <c r="STO18" s="198"/>
      <c r="STP18" s="198"/>
      <c r="STQ18" s="198"/>
      <c r="STR18" s="198"/>
      <c r="STS18" s="198"/>
      <c r="STT18" s="198"/>
      <c r="STU18" s="198"/>
      <c r="STV18" s="198"/>
      <c r="STW18" s="198"/>
      <c r="STX18" s="198"/>
      <c r="STY18" s="198"/>
      <c r="STZ18" s="198"/>
      <c r="SUA18" s="198"/>
      <c r="SUB18" s="198"/>
      <c r="SUC18" s="198"/>
      <c r="SUD18" s="198"/>
      <c r="SUE18" s="198"/>
      <c r="SUF18" s="198"/>
      <c r="SUG18" s="198"/>
      <c r="SUH18" s="198"/>
      <c r="SUI18" s="198"/>
      <c r="SUJ18" s="198"/>
      <c r="SUK18" s="198"/>
      <c r="SUL18" s="198"/>
      <c r="SUM18" s="198"/>
      <c r="SUN18" s="198"/>
      <c r="SUO18" s="198"/>
      <c r="SUP18" s="198"/>
      <c r="SUQ18" s="198"/>
      <c r="SUR18" s="198"/>
      <c r="SUS18" s="198"/>
      <c r="SUT18" s="198"/>
      <c r="SUU18" s="198"/>
      <c r="SUV18" s="198"/>
      <c r="SUW18" s="198"/>
      <c r="SUX18" s="198"/>
      <c r="SUY18" s="198"/>
      <c r="SUZ18" s="198"/>
      <c r="SVA18" s="198"/>
      <c r="SVB18" s="198"/>
      <c r="SVC18" s="198"/>
      <c r="SVD18" s="198"/>
      <c r="SVE18" s="198"/>
      <c r="SVF18" s="198"/>
      <c r="SVG18" s="198"/>
      <c r="SVH18" s="198"/>
      <c r="SVI18" s="198"/>
      <c r="SVJ18" s="198"/>
      <c r="SVK18" s="198"/>
      <c r="SVL18" s="198"/>
      <c r="SVM18" s="198"/>
      <c r="SVN18" s="198"/>
      <c r="SVO18" s="198"/>
      <c r="SVP18" s="198"/>
      <c r="SVQ18" s="198"/>
      <c r="SVR18" s="198"/>
      <c r="SVS18" s="198"/>
      <c r="SVT18" s="198"/>
      <c r="SVU18" s="198"/>
      <c r="SVV18" s="198"/>
      <c r="SVW18" s="198"/>
      <c r="SVX18" s="198"/>
      <c r="SVY18" s="198"/>
      <c r="SVZ18" s="198"/>
      <c r="SWA18" s="198"/>
      <c r="SWB18" s="198"/>
      <c r="SWC18" s="198"/>
      <c r="SWD18" s="198"/>
      <c r="SWE18" s="198"/>
      <c r="SWF18" s="198"/>
      <c r="SWG18" s="198"/>
      <c r="SWH18" s="198"/>
      <c r="SWI18" s="198"/>
      <c r="SWJ18" s="198"/>
      <c r="SWK18" s="198"/>
      <c r="SWL18" s="198"/>
      <c r="SWM18" s="198"/>
      <c r="SWN18" s="198"/>
      <c r="SWO18" s="198"/>
      <c r="SWP18" s="198"/>
      <c r="SWQ18" s="198"/>
      <c r="SWR18" s="198"/>
      <c r="SWS18" s="198"/>
      <c r="SWT18" s="198"/>
      <c r="SWU18" s="198"/>
      <c r="SWV18" s="198"/>
      <c r="SWW18" s="198"/>
      <c r="SWX18" s="198"/>
      <c r="SWY18" s="198"/>
      <c r="SWZ18" s="198"/>
      <c r="SXA18" s="198"/>
      <c r="SXB18" s="198"/>
      <c r="SXC18" s="198"/>
      <c r="SXD18" s="198"/>
      <c r="SXE18" s="198"/>
      <c r="SXF18" s="198"/>
      <c r="SXG18" s="198"/>
      <c r="SXH18" s="198"/>
      <c r="SXI18" s="198"/>
      <c r="SXJ18" s="198"/>
      <c r="SXK18" s="198"/>
      <c r="SXL18" s="198"/>
      <c r="SXM18" s="198"/>
      <c r="SXN18" s="198"/>
      <c r="SXO18" s="198"/>
      <c r="SXP18" s="198"/>
      <c r="SXQ18" s="198"/>
      <c r="SXR18" s="198"/>
      <c r="SXS18" s="198"/>
      <c r="SXT18" s="198"/>
      <c r="SXU18" s="198"/>
      <c r="SXV18" s="198"/>
      <c r="SXW18" s="198"/>
      <c r="SXX18" s="198"/>
      <c r="SXY18" s="198"/>
      <c r="SXZ18" s="198"/>
      <c r="SYA18" s="198"/>
      <c r="SYB18" s="198"/>
      <c r="SYC18" s="198"/>
      <c r="SYD18" s="198"/>
      <c r="SYE18" s="198"/>
      <c r="SYF18" s="198"/>
      <c r="SYG18" s="198"/>
      <c r="SYH18" s="198"/>
      <c r="SYI18" s="198"/>
      <c r="SYJ18" s="198"/>
      <c r="SYK18" s="198"/>
      <c r="SYL18" s="198"/>
      <c r="SYM18" s="198"/>
      <c r="SYN18" s="198"/>
      <c r="SYO18" s="198"/>
      <c r="SYP18" s="198"/>
      <c r="SYQ18" s="198"/>
      <c r="SYR18" s="198"/>
      <c r="SYS18" s="198"/>
      <c r="SYT18" s="198"/>
      <c r="SYU18" s="198"/>
      <c r="SYV18" s="198"/>
      <c r="SYW18" s="198"/>
      <c r="SYX18" s="198"/>
      <c r="SYY18" s="198"/>
      <c r="SYZ18" s="198"/>
      <c r="SZA18" s="198"/>
      <c r="SZB18" s="198"/>
      <c r="SZC18" s="198"/>
      <c r="SZD18" s="198"/>
      <c r="SZE18" s="198"/>
      <c r="SZF18" s="198"/>
      <c r="SZG18" s="198"/>
      <c r="SZH18" s="198"/>
      <c r="SZI18" s="198"/>
      <c r="SZJ18" s="198"/>
      <c r="SZK18" s="198"/>
      <c r="SZL18" s="198"/>
      <c r="SZM18" s="198"/>
      <c r="SZN18" s="198"/>
      <c r="SZO18" s="198"/>
      <c r="SZP18" s="198"/>
      <c r="SZQ18" s="198"/>
      <c r="SZR18" s="198"/>
      <c r="SZS18" s="198"/>
      <c r="SZT18" s="198"/>
      <c r="SZU18" s="198"/>
      <c r="SZV18" s="198"/>
      <c r="SZW18" s="198"/>
      <c r="SZX18" s="198"/>
      <c r="SZY18" s="198"/>
      <c r="SZZ18" s="198"/>
      <c r="TAA18" s="198"/>
      <c r="TAB18" s="198"/>
      <c r="TAC18" s="198"/>
      <c r="TAD18" s="198"/>
      <c r="TAE18" s="198"/>
      <c r="TAF18" s="198"/>
      <c r="TAG18" s="198"/>
      <c r="TAH18" s="198"/>
      <c r="TAI18" s="198"/>
      <c r="TAJ18" s="198"/>
      <c r="TAK18" s="198"/>
      <c r="TAL18" s="198"/>
      <c r="TAM18" s="198"/>
      <c r="TAN18" s="198"/>
      <c r="TAO18" s="198"/>
      <c r="TAP18" s="198"/>
      <c r="TAQ18" s="198"/>
      <c r="TAR18" s="198"/>
      <c r="TAS18" s="198"/>
      <c r="TAT18" s="198"/>
      <c r="TAU18" s="198"/>
      <c r="TAV18" s="198"/>
      <c r="TAW18" s="198"/>
      <c r="TAX18" s="198"/>
      <c r="TAY18" s="198"/>
      <c r="TAZ18" s="198"/>
      <c r="TBA18" s="198"/>
      <c r="TBB18" s="198"/>
      <c r="TBC18" s="198"/>
      <c r="TBD18" s="198"/>
      <c r="TBE18" s="198"/>
      <c r="TBF18" s="198"/>
      <c r="TBG18" s="198"/>
      <c r="TBH18" s="198"/>
      <c r="TBI18" s="198"/>
      <c r="TBJ18" s="198"/>
      <c r="TBK18" s="198"/>
      <c r="TBL18" s="198"/>
      <c r="TBM18" s="198"/>
      <c r="TBN18" s="198"/>
      <c r="TBO18" s="198"/>
      <c r="TBP18" s="198"/>
      <c r="TBQ18" s="198"/>
      <c r="TBR18" s="198"/>
      <c r="TBS18" s="198"/>
      <c r="TBT18" s="198"/>
      <c r="TBU18" s="198"/>
      <c r="TBV18" s="198"/>
      <c r="TBW18" s="198"/>
      <c r="TBX18" s="198"/>
      <c r="TBY18" s="198"/>
      <c r="TBZ18" s="198"/>
      <c r="TCA18" s="198"/>
      <c r="TCB18" s="198"/>
      <c r="TCC18" s="198"/>
      <c r="TCD18" s="198"/>
      <c r="TCE18" s="198"/>
      <c r="TCF18" s="198"/>
      <c r="TCG18" s="198"/>
      <c r="TCH18" s="198"/>
      <c r="TCI18" s="198"/>
      <c r="TCJ18" s="198"/>
      <c r="TCK18" s="198"/>
      <c r="TCL18" s="198"/>
      <c r="TCM18" s="198"/>
      <c r="TCN18" s="198"/>
      <c r="TCO18" s="198"/>
      <c r="TCP18" s="198"/>
      <c r="TCQ18" s="198"/>
      <c r="TCR18" s="198"/>
      <c r="TCS18" s="198"/>
      <c r="TCT18" s="198"/>
      <c r="TCU18" s="198"/>
      <c r="TCV18" s="198"/>
      <c r="TCW18" s="198"/>
      <c r="TCX18" s="198"/>
      <c r="TCY18" s="198"/>
      <c r="TCZ18" s="198"/>
      <c r="TDA18" s="198"/>
      <c r="TDB18" s="198"/>
      <c r="TDC18" s="198"/>
      <c r="TDD18" s="198"/>
      <c r="TDE18" s="198"/>
      <c r="TDF18" s="198"/>
      <c r="TDG18" s="198"/>
      <c r="TDH18" s="198"/>
      <c r="TDI18" s="198"/>
      <c r="TDJ18" s="198"/>
      <c r="TDK18" s="198"/>
      <c r="TDL18" s="198"/>
      <c r="TDM18" s="198"/>
      <c r="TDN18" s="198"/>
      <c r="TDO18" s="198"/>
      <c r="TDP18" s="198"/>
      <c r="TDQ18" s="198"/>
      <c r="TDR18" s="198"/>
      <c r="TDS18" s="198"/>
      <c r="TDT18" s="198"/>
      <c r="TDU18" s="198"/>
      <c r="TDV18" s="198"/>
      <c r="TDW18" s="198"/>
      <c r="TDX18" s="198"/>
      <c r="TDY18" s="198"/>
      <c r="TDZ18" s="198"/>
      <c r="TEA18" s="198"/>
      <c r="TEB18" s="198"/>
      <c r="TEC18" s="198"/>
      <c r="TED18" s="198"/>
      <c r="TEE18" s="198"/>
      <c r="TEF18" s="198"/>
      <c r="TEG18" s="198"/>
      <c r="TEH18" s="198"/>
      <c r="TEI18" s="198"/>
      <c r="TEJ18" s="198"/>
      <c r="TEK18" s="198"/>
      <c r="TEL18" s="198"/>
      <c r="TEM18" s="198"/>
      <c r="TEN18" s="198"/>
      <c r="TEO18" s="198"/>
      <c r="TEP18" s="198"/>
      <c r="TEQ18" s="198"/>
      <c r="TER18" s="198"/>
      <c r="TES18" s="198"/>
      <c r="TET18" s="198"/>
      <c r="TEU18" s="198"/>
      <c r="TEV18" s="198"/>
      <c r="TEW18" s="198"/>
      <c r="TEX18" s="198"/>
      <c r="TEY18" s="198"/>
      <c r="TEZ18" s="198"/>
      <c r="TFA18" s="198"/>
      <c r="TFB18" s="198"/>
      <c r="TFC18" s="198"/>
      <c r="TFD18" s="198"/>
      <c r="TFE18" s="198"/>
      <c r="TFF18" s="198"/>
      <c r="TFG18" s="198"/>
      <c r="TFH18" s="198"/>
      <c r="TFI18" s="198"/>
      <c r="TFJ18" s="198"/>
      <c r="TFK18" s="198"/>
      <c r="TFL18" s="198"/>
      <c r="TFM18" s="198"/>
      <c r="TFN18" s="198"/>
      <c r="TFO18" s="198"/>
      <c r="TFP18" s="198"/>
      <c r="TFQ18" s="198"/>
      <c r="TFR18" s="198"/>
      <c r="TFS18" s="198"/>
      <c r="TFT18" s="198"/>
      <c r="TFU18" s="198"/>
      <c r="TFV18" s="198"/>
      <c r="TFW18" s="198"/>
      <c r="TFX18" s="198"/>
      <c r="TFY18" s="198"/>
      <c r="TFZ18" s="198"/>
      <c r="TGA18" s="198"/>
      <c r="TGB18" s="198"/>
      <c r="TGC18" s="198"/>
      <c r="TGD18" s="198"/>
      <c r="TGE18" s="198"/>
      <c r="TGF18" s="198"/>
      <c r="TGG18" s="198"/>
      <c r="TGH18" s="198"/>
      <c r="TGI18" s="198"/>
      <c r="TGJ18" s="198"/>
      <c r="TGK18" s="198"/>
      <c r="TGL18" s="198"/>
      <c r="TGM18" s="198"/>
      <c r="TGN18" s="198"/>
      <c r="TGO18" s="198"/>
      <c r="TGP18" s="198"/>
      <c r="TGQ18" s="198"/>
      <c r="TGR18" s="198"/>
      <c r="TGS18" s="198"/>
      <c r="TGT18" s="198"/>
      <c r="TGU18" s="198"/>
      <c r="TGV18" s="198"/>
      <c r="TGW18" s="198"/>
      <c r="TGX18" s="198"/>
      <c r="TGY18" s="198"/>
      <c r="TGZ18" s="198"/>
      <c r="THA18" s="198"/>
      <c r="THB18" s="198"/>
      <c r="THC18" s="198"/>
      <c r="THD18" s="198"/>
      <c r="THE18" s="198"/>
      <c r="THF18" s="198"/>
      <c r="THG18" s="198"/>
      <c r="THH18" s="198"/>
      <c r="THI18" s="198"/>
      <c r="THJ18" s="198"/>
      <c r="THK18" s="198"/>
      <c r="THL18" s="198"/>
      <c r="THM18" s="198"/>
      <c r="THN18" s="198"/>
      <c r="THO18" s="198"/>
      <c r="THP18" s="198"/>
      <c r="THQ18" s="198"/>
      <c r="THR18" s="198"/>
      <c r="THS18" s="198"/>
      <c r="THT18" s="198"/>
      <c r="THU18" s="198"/>
      <c r="THV18" s="198"/>
      <c r="THW18" s="198"/>
      <c r="THX18" s="198"/>
      <c r="THY18" s="198"/>
      <c r="THZ18" s="198"/>
      <c r="TIA18" s="198"/>
      <c r="TIB18" s="198"/>
      <c r="TIC18" s="198"/>
      <c r="TID18" s="198"/>
      <c r="TIE18" s="198"/>
      <c r="TIF18" s="198"/>
      <c r="TIG18" s="198"/>
      <c r="TIH18" s="198"/>
      <c r="TII18" s="198"/>
      <c r="TIJ18" s="198"/>
      <c r="TIK18" s="198"/>
      <c r="TIL18" s="198"/>
      <c r="TIM18" s="198"/>
      <c r="TIN18" s="198"/>
      <c r="TIO18" s="198"/>
      <c r="TIP18" s="198"/>
      <c r="TIQ18" s="198"/>
      <c r="TIR18" s="198"/>
      <c r="TIS18" s="198"/>
      <c r="TIT18" s="198"/>
      <c r="TIU18" s="198"/>
      <c r="TIV18" s="198"/>
      <c r="TIW18" s="198"/>
      <c r="TIX18" s="198"/>
      <c r="TIY18" s="198"/>
      <c r="TIZ18" s="198"/>
      <c r="TJA18" s="198"/>
      <c r="TJB18" s="198"/>
      <c r="TJC18" s="198"/>
      <c r="TJD18" s="198"/>
      <c r="TJE18" s="198"/>
      <c r="TJF18" s="198"/>
      <c r="TJG18" s="198"/>
      <c r="TJH18" s="198"/>
      <c r="TJI18" s="198"/>
      <c r="TJJ18" s="198"/>
      <c r="TJK18" s="198"/>
      <c r="TJL18" s="198"/>
      <c r="TJM18" s="198"/>
      <c r="TJN18" s="198"/>
      <c r="TJO18" s="198"/>
      <c r="TJP18" s="198"/>
      <c r="TJQ18" s="198"/>
      <c r="TJR18" s="198"/>
      <c r="TJS18" s="198"/>
      <c r="TJT18" s="198"/>
      <c r="TJU18" s="198"/>
      <c r="TJV18" s="198"/>
      <c r="TJW18" s="198"/>
      <c r="TJX18" s="198"/>
      <c r="TJY18" s="198"/>
      <c r="TJZ18" s="198"/>
      <c r="TKA18" s="198"/>
      <c r="TKB18" s="198"/>
      <c r="TKC18" s="198"/>
      <c r="TKD18" s="198"/>
      <c r="TKE18" s="198"/>
      <c r="TKF18" s="198"/>
      <c r="TKG18" s="198"/>
      <c r="TKH18" s="198"/>
      <c r="TKI18" s="198"/>
      <c r="TKJ18" s="198"/>
      <c r="TKK18" s="198"/>
      <c r="TKL18" s="198"/>
      <c r="TKM18" s="198"/>
      <c r="TKN18" s="198"/>
      <c r="TKO18" s="198"/>
      <c r="TKP18" s="198"/>
      <c r="TKQ18" s="198"/>
      <c r="TKR18" s="198"/>
      <c r="TKS18" s="198"/>
      <c r="TKT18" s="198"/>
      <c r="TKU18" s="198"/>
      <c r="TKV18" s="198"/>
      <c r="TKW18" s="198"/>
      <c r="TKX18" s="198"/>
      <c r="TKY18" s="198"/>
      <c r="TKZ18" s="198"/>
      <c r="TLA18" s="198"/>
      <c r="TLB18" s="198"/>
      <c r="TLC18" s="198"/>
      <c r="TLD18" s="198"/>
      <c r="TLE18" s="198"/>
      <c r="TLF18" s="198"/>
      <c r="TLG18" s="198"/>
      <c r="TLH18" s="198"/>
      <c r="TLI18" s="198"/>
      <c r="TLJ18" s="198"/>
      <c r="TLK18" s="198"/>
      <c r="TLL18" s="198"/>
      <c r="TLM18" s="198"/>
      <c r="TLN18" s="198"/>
      <c r="TLO18" s="198"/>
      <c r="TLP18" s="198"/>
      <c r="TLQ18" s="198"/>
      <c r="TLR18" s="198"/>
      <c r="TLS18" s="198"/>
      <c r="TLT18" s="198"/>
      <c r="TLU18" s="198"/>
      <c r="TLV18" s="198"/>
      <c r="TLW18" s="198"/>
      <c r="TLX18" s="198"/>
      <c r="TLY18" s="198"/>
      <c r="TLZ18" s="198"/>
      <c r="TMA18" s="198"/>
      <c r="TMB18" s="198"/>
      <c r="TMC18" s="198"/>
      <c r="TMD18" s="198"/>
      <c r="TME18" s="198"/>
      <c r="TMF18" s="198"/>
      <c r="TMG18" s="198"/>
      <c r="TMH18" s="198"/>
      <c r="TMI18" s="198"/>
      <c r="TMJ18" s="198"/>
      <c r="TMK18" s="198"/>
      <c r="TML18" s="198"/>
      <c r="TMM18" s="198"/>
      <c r="TMN18" s="198"/>
      <c r="TMO18" s="198"/>
      <c r="TMP18" s="198"/>
      <c r="TMQ18" s="198"/>
      <c r="TMR18" s="198"/>
      <c r="TMS18" s="198"/>
      <c r="TMT18" s="198"/>
      <c r="TMU18" s="198"/>
      <c r="TMV18" s="198"/>
      <c r="TMW18" s="198"/>
      <c r="TMX18" s="198"/>
      <c r="TMY18" s="198"/>
      <c r="TMZ18" s="198"/>
      <c r="TNA18" s="198"/>
      <c r="TNB18" s="198"/>
      <c r="TNC18" s="198"/>
      <c r="TND18" s="198"/>
      <c r="TNE18" s="198"/>
      <c r="TNF18" s="198"/>
      <c r="TNG18" s="198"/>
      <c r="TNH18" s="198"/>
      <c r="TNI18" s="198"/>
      <c r="TNJ18" s="198"/>
      <c r="TNK18" s="198"/>
      <c r="TNL18" s="198"/>
      <c r="TNM18" s="198"/>
      <c r="TNN18" s="198"/>
      <c r="TNO18" s="198"/>
      <c r="TNP18" s="198"/>
      <c r="TNQ18" s="198"/>
      <c r="TNR18" s="198"/>
      <c r="TNS18" s="198"/>
      <c r="TNT18" s="198"/>
      <c r="TNU18" s="198"/>
      <c r="TNV18" s="198"/>
      <c r="TNW18" s="198"/>
      <c r="TNX18" s="198"/>
      <c r="TNY18" s="198"/>
      <c r="TNZ18" s="198"/>
      <c r="TOA18" s="198"/>
      <c r="TOB18" s="198"/>
      <c r="TOC18" s="198"/>
      <c r="TOD18" s="198"/>
      <c r="TOE18" s="198"/>
      <c r="TOF18" s="198"/>
      <c r="TOG18" s="198"/>
      <c r="TOH18" s="198"/>
      <c r="TOI18" s="198"/>
      <c r="TOJ18" s="198"/>
      <c r="TOK18" s="198"/>
      <c r="TOL18" s="198"/>
      <c r="TOM18" s="198"/>
      <c r="TON18" s="198"/>
      <c r="TOO18" s="198"/>
      <c r="TOP18" s="198"/>
      <c r="TOQ18" s="198"/>
      <c r="TOR18" s="198"/>
      <c r="TOS18" s="198"/>
      <c r="TOT18" s="198"/>
      <c r="TOU18" s="198"/>
      <c r="TOV18" s="198"/>
      <c r="TOW18" s="198"/>
      <c r="TOX18" s="198"/>
      <c r="TOY18" s="198"/>
      <c r="TOZ18" s="198"/>
      <c r="TPA18" s="198"/>
      <c r="TPB18" s="198"/>
      <c r="TPC18" s="198"/>
      <c r="TPD18" s="198"/>
      <c r="TPE18" s="198"/>
      <c r="TPF18" s="198"/>
      <c r="TPG18" s="198"/>
      <c r="TPH18" s="198"/>
      <c r="TPI18" s="198"/>
      <c r="TPJ18" s="198"/>
      <c r="TPK18" s="198"/>
      <c r="TPL18" s="198"/>
      <c r="TPM18" s="198"/>
      <c r="TPN18" s="198"/>
      <c r="TPO18" s="198"/>
      <c r="TPP18" s="198"/>
      <c r="TPQ18" s="198"/>
      <c r="TPR18" s="198"/>
      <c r="TPS18" s="198"/>
      <c r="TPT18" s="198"/>
      <c r="TPU18" s="198"/>
      <c r="TPV18" s="198"/>
      <c r="TPW18" s="198"/>
      <c r="TPX18" s="198"/>
      <c r="TPY18" s="198"/>
      <c r="TPZ18" s="198"/>
      <c r="TQA18" s="198"/>
      <c r="TQB18" s="198"/>
      <c r="TQC18" s="198"/>
      <c r="TQD18" s="198"/>
      <c r="TQE18" s="198"/>
      <c r="TQF18" s="198"/>
      <c r="TQG18" s="198"/>
      <c r="TQH18" s="198"/>
      <c r="TQI18" s="198"/>
      <c r="TQJ18" s="198"/>
      <c r="TQK18" s="198"/>
      <c r="TQL18" s="198"/>
      <c r="TQM18" s="198"/>
      <c r="TQN18" s="198"/>
      <c r="TQO18" s="198"/>
      <c r="TQP18" s="198"/>
      <c r="TQQ18" s="198"/>
      <c r="TQR18" s="198"/>
      <c r="TQS18" s="198"/>
      <c r="TQT18" s="198"/>
      <c r="TQU18" s="198"/>
      <c r="TQV18" s="198"/>
      <c r="TQW18" s="198"/>
      <c r="TQX18" s="198"/>
      <c r="TQY18" s="198"/>
      <c r="TQZ18" s="198"/>
      <c r="TRA18" s="198"/>
      <c r="TRB18" s="198"/>
      <c r="TRC18" s="198"/>
      <c r="TRD18" s="198"/>
      <c r="TRE18" s="198"/>
      <c r="TRF18" s="198"/>
      <c r="TRG18" s="198"/>
      <c r="TRH18" s="198"/>
      <c r="TRI18" s="198"/>
      <c r="TRJ18" s="198"/>
      <c r="TRK18" s="198"/>
      <c r="TRL18" s="198"/>
      <c r="TRM18" s="198"/>
      <c r="TRN18" s="198"/>
      <c r="TRO18" s="198"/>
      <c r="TRP18" s="198"/>
      <c r="TRQ18" s="198"/>
      <c r="TRR18" s="198"/>
      <c r="TRS18" s="198"/>
      <c r="TRT18" s="198"/>
      <c r="TRU18" s="198"/>
      <c r="TRV18" s="198"/>
      <c r="TRW18" s="198"/>
      <c r="TRX18" s="198"/>
      <c r="TRY18" s="198"/>
      <c r="TRZ18" s="198"/>
      <c r="TSA18" s="198"/>
      <c r="TSB18" s="198"/>
      <c r="TSC18" s="198"/>
      <c r="TSD18" s="198"/>
      <c r="TSE18" s="198"/>
      <c r="TSF18" s="198"/>
      <c r="TSG18" s="198"/>
      <c r="TSH18" s="198"/>
      <c r="TSI18" s="198"/>
      <c r="TSJ18" s="198"/>
      <c r="TSK18" s="198"/>
      <c r="TSL18" s="198"/>
      <c r="TSM18" s="198"/>
      <c r="TSN18" s="198"/>
      <c r="TSO18" s="198"/>
      <c r="TSP18" s="198"/>
      <c r="TSQ18" s="198"/>
      <c r="TSR18" s="198"/>
      <c r="TSS18" s="198"/>
      <c r="TST18" s="198"/>
      <c r="TSU18" s="198"/>
      <c r="TSV18" s="198"/>
      <c r="TSW18" s="198"/>
      <c r="TSX18" s="198"/>
      <c r="TSY18" s="198"/>
      <c r="TSZ18" s="198"/>
      <c r="TTA18" s="198"/>
      <c r="TTB18" s="198"/>
      <c r="TTC18" s="198"/>
      <c r="TTD18" s="198"/>
      <c r="TTE18" s="198"/>
      <c r="TTF18" s="198"/>
      <c r="TTG18" s="198"/>
      <c r="TTH18" s="198"/>
      <c r="TTI18" s="198"/>
      <c r="TTJ18" s="198"/>
      <c r="TTK18" s="198"/>
      <c r="TTL18" s="198"/>
      <c r="TTM18" s="198"/>
      <c r="TTN18" s="198"/>
      <c r="TTO18" s="198"/>
      <c r="TTP18" s="198"/>
      <c r="TTQ18" s="198"/>
      <c r="TTR18" s="198"/>
      <c r="TTS18" s="198"/>
      <c r="TTT18" s="198"/>
      <c r="TTU18" s="198"/>
      <c r="TTV18" s="198"/>
      <c r="TTW18" s="198"/>
      <c r="TTX18" s="198"/>
      <c r="TTY18" s="198"/>
      <c r="TTZ18" s="198"/>
      <c r="TUA18" s="198"/>
      <c r="TUB18" s="198"/>
      <c r="TUC18" s="198"/>
      <c r="TUD18" s="198"/>
      <c r="TUE18" s="198"/>
      <c r="TUF18" s="198"/>
      <c r="TUG18" s="198"/>
      <c r="TUH18" s="198"/>
      <c r="TUI18" s="198"/>
      <c r="TUJ18" s="198"/>
      <c r="TUK18" s="198"/>
      <c r="TUL18" s="198"/>
      <c r="TUM18" s="198"/>
      <c r="TUN18" s="198"/>
      <c r="TUO18" s="198"/>
      <c r="TUP18" s="198"/>
      <c r="TUQ18" s="198"/>
      <c r="TUR18" s="198"/>
      <c r="TUS18" s="198"/>
      <c r="TUT18" s="198"/>
      <c r="TUU18" s="198"/>
      <c r="TUV18" s="198"/>
      <c r="TUW18" s="198"/>
      <c r="TUX18" s="198"/>
      <c r="TUY18" s="198"/>
      <c r="TUZ18" s="198"/>
      <c r="TVA18" s="198"/>
      <c r="TVB18" s="198"/>
      <c r="TVC18" s="198"/>
      <c r="TVD18" s="198"/>
      <c r="TVE18" s="198"/>
      <c r="TVF18" s="198"/>
      <c r="TVG18" s="198"/>
      <c r="TVH18" s="198"/>
      <c r="TVI18" s="198"/>
      <c r="TVJ18" s="198"/>
      <c r="TVK18" s="198"/>
      <c r="TVL18" s="198"/>
      <c r="TVM18" s="198"/>
      <c r="TVN18" s="198"/>
      <c r="TVO18" s="198"/>
      <c r="TVP18" s="198"/>
      <c r="TVQ18" s="198"/>
      <c r="TVR18" s="198"/>
      <c r="TVS18" s="198"/>
      <c r="TVT18" s="198"/>
      <c r="TVU18" s="198"/>
      <c r="TVV18" s="198"/>
      <c r="TVW18" s="198"/>
      <c r="TVX18" s="198"/>
      <c r="TVY18" s="198"/>
      <c r="TVZ18" s="198"/>
      <c r="TWA18" s="198"/>
      <c r="TWB18" s="198"/>
      <c r="TWC18" s="198"/>
      <c r="TWD18" s="198"/>
      <c r="TWE18" s="198"/>
      <c r="TWF18" s="198"/>
      <c r="TWG18" s="198"/>
      <c r="TWH18" s="198"/>
      <c r="TWI18" s="198"/>
      <c r="TWJ18" s="198"/>
      <c r="TWK18" s="198"/>
      <c r="TWL18" s="198"/>
      <c r="TWM18" s="198"/>
      <c r="TWN18" s="198"/>
      <c r="TWO18" s="198"/>
      <c r="TWP18" s="198"/>
      <c r="TWQ18" s="198"/>
      <c r="TWR18" s="198"/>
      <c r="TWS18" s="198"/>
      <c r="TWT18" s="198"/>
      <c r="TWU18" s="198"/>
      <c r="TWV18" s="198"/>
      <c r="TWW18" s="198"/>
      <c r="TWX18" s="198"/>
      <c r="TWY18" s="198"/>
      <c r="TWZ18" s="198"/>
      <c r="TXA18" s="198"/>
      <c r="TXB18" s="198"/>
      <c r="TXC18" s="198"/>
      <c r="TXD18" s="198"/>
      <c r="TXE18" s="198"/>
      <c r="TXF18" s="198"/>
      <c r="TXG18" s="198"/>
      <c r="TXH18" s="198"/>
      <c r="TXI18" s="198"/>
      <c r="TXJ18" s="198"/>
      <c r="TXK18" s="198"/>
      <c r="TXL18" s="198"/>
      <c r="TXM18" s="198"/>
      <c r="TXN18" s="198"/>
      <c r="TXO18" s="198"/>
      <c r="TXP18" s="198"/>
      <c r="TXQ18" s="198"/>
      <c r="TXR18" s="198"/>
      <c r="TXS18" s="198"/>
      <c r="TXT18" s="198"/>
      <c r="TXU18" s="198"/>
      <c r="TXV18" s="198"/>
      <c r="TXW18" s="198"/>
      <c r="TXX18" s="198"/>
      <c r="TXY18" s="198"/>
      <c r="TXZ18" s="198"/>
      <c r="TYA18" s="198"/>
      <c r="TYB18" s="198"/>
      <c r="TYC18" s="198"/>
      <c r="TYD18" s="198"/>
      <c r="TYE18" s="198"/>
      <c r="TYF18" s="198"/>
      <c r="TYG18" s="198"/>
      <c r="TYH18" s="198"/>
      <c r="TYI18" s="198"/>
      <c r="TYJ18" s="198"/>
      <c r="TYK18" s="198"/>
      <c r="TYL18" s="198"/>
      <c r="TYM18" s="198"/>
      <c r="TYN18" s="198"/>
      <c r="TYO18" s="198"/>
      <c r="TYP18" s="198"/>
      <c r="TYQ18" s="198"/>
      <c r="TYR18" s="198"/>
      <c r="TYS18" s="198"/>
      <c r="TYT18" s="198"/>
      <c r="TYU18" s="198"/>
      <c r="TYV18" s="198"/>
      <c r="TYW18" s="198"/>
      <c r="TYX18" s="198"/>
      <c r="TYY18" s="198"/>
      <c r="TYZ18" s="198"/>
      <c r="TZA18" s="198"/>
      <c r="TZB18" s="198"/>
      <c r="TZC18" s="198"/>
      <c r="TZD18" s="198"/>
      <c r="TZE18" s="198"/>
      <c r="TZF18" s="198"/>
      <c r="TZG18" s="198"/>
      <c r="TZH18" s="198"/>
      <c r="TZI18" s="198"/>
      <c r="TZJ18" s="198"/>
      <c r="TZK18" s="198"/>
      <c r="TZL18" s="198"/>
      <c r="TZM18" s="198"/>
      <c r="TZN18" s="198"/>
      <c r="TZO18" s="198"/>
      <c r="TZP18" s="198"/>
      <c r="TZQ18" s="198"/>
      <c r="TZR18" s="198"/>
      <c r="TZS18" s="198"/>
      <c r="TZT18" s="198"/>
      <c r="TZU18" s="198"/>
      <c r="TZV18" s="198"/>
      <c r="TZW18" s="198"/>
      <c r="TZX18" s="198"/>
      <c r="TZY18" s="198"/>
      <c r="TZZ18" s="198"/>
      <c r="UAA18" s="198"/>
      <c r="UAB18" s="198"/>
      <c r="UAC18" s="198"/>
      <c r="UAD18" s="198"/>
      <c r="UAE18" s="198"/>
      <c r="UAF18" s="198"/>
      <c r="UAG18" s="198"/>
      <c r="UAH18" s="198"/>
      <c r="UAI18" s="198"/>
      <c r="UAJ18" s="198"/>
      <c r="UAK18" s="198"/>
      <c r="UAL18" s="198"/>
      <c r="UAM18" s="198"/>
      <c r="UAN18" s="198"/>
      <c r="UAO18" s="198"/>
      <c r="UAP18" s="198"/>
      <c r="UAQ18" s="198"/>
      <c r="UAR18" s="198"/>
      <c r="UAS18" s="198"/>
      <c r="UAT18" s="198"/>
      <c r="UAU18" s="198"/>
      <c r="UAV18" s="198"/>
      <c r="UAW18" s="198"/>
      <c r="UAX18" s="198"/>
      <c r="UAY18" s="198"/>
      <c r="UAZ18" s="198"/>
      <c r="UBA18" s="198"/>
      <c r="UBB18" s="198"/>
      <c r="UBC18" s="198"/>
      <c r="UBD18" s="198"/>
      <c r="UBE18" s="198"/>
      <c r="UBF18" s="198"/>
      <c r="UBG18" s="198"/>
      <c r="UBH18" s="198"/>
      <c r="UBI18" s="198"/>
      <c r="UBJ18" s="198"/>
      <c r="UBK18" s="198"/>
      <c r="UBL18" s="198"/>
      <c r="UBM18" s="198"/>
      <c r="UBN18" s="198"/>
      <c r="UBO18" s="198"/>
      <c r="UBP18" s="198"/>
      <c r="UBQ18" s="198"/>
      <c r="UBR18" s="198"/>
      <c r="UBS18" s="198"/>
      <c r="UBT18" s="198"/>
      <c r="UBU18" s="198"/>
      <c r="UBV18" s="198"/>
      <c r="UBW18" s="198"/>
      <c r="UBX18" s="198"/>
      <c r="UBY18" s="198"/>
      <c r="UBZ18" s="198"/>
      <c r="UCA18" s="198"/>
      <c r="UCB18" s="198"/>
      <c r="UCC18" s="198"/>
      <c r="UCD18" s="198"/>
      <c r="UCE18" s="198"/>
      <c r="UCF18" s="198"/>
      <c r="UCG18" s="198"/>
      <c r="UCH18" s="198"/>
      <c r="UCI18" s="198"/>
      <c r="UCJ18" s="198"/>
      <c r="UCK18" s="198"/>
      <c r="UCL18" s="198"/>
      <c r="UCM18" s="198"/>
      <c r="UCN18" s="198"/>
      <c r="UCO18" s="198"/>
      <c r="UCP18" s="198"/>
      <c r="UCQ18" s="198"/>
      <c r="UCR18" s="198"/>
      <c r="UCS18" s="198"/>
      <c r="UCT18" s="198"/>
      <c r="UCU18" s="198"/>
      <c r="UCV18" s="198"/>
      <c r="UCW18" s="198"/>
      <c r="UCX18" s="198"/>
      <c r="UCY18" s="198"/>
      <c r="UCZ18" s="198"/>
      <c r="UDA18" s="198"/>
      <c r="UDB18" s="198"/>
      <c r="UDC18" s="198"/>
      <c r="UDD18" s="198"/>
      <c r="UDE18" s="198"/>
      <c r="UDF18" s="198"/>
      <c r="UDG18" s="198"/>
      <c r="UDH18" s="198"/>
      <c r="UDI18" s="198"/>
      <c r="UDJ18" s="198"/>
      <c r="UDK18" s="198"/>
      <c r="UDL18" s="198"/>
      <c r="UDM18" s="198"/>
      <c r="UDN18" s="198"/>
      <c r="UDO18" s="198"/>
      <c r="UDP18" s="198"/>
      <c r="UDQ18" s="198"/>
      <c r="UDR18" s="198"/>
      <c r="UDS18" s="198"/>
      <c r="UDT18" s="198"/>
      <c r="UDU18" s="198"/>
      <c r="UDV18" s="198"/>
      <c r="UDW18" s="198"/>
      <c r="UDX18" s="198"/>
      <c r="UDY18" s="198"/>
      <c r="UDZ18" s="198"/>
      <c r="UEA18" s="198"/>
      <c r="UEB18" s="198"/>
      <c r="UEC18" s="198"/>
      <c r="UED18" s="198"/>
      <c r="UEE18" s="198"/>
      <c r="UEF18" s="198"/>
      <c r="UEG18" s="198"/>
      <c r="UEH18" s="198"/>
      <c r="UEI18" s="198"/>
      <c r="UEJ18" s="198"/>
      <c r="UEK18" s="198"/>
      <c r="UEL18" s="198"/>
      <c r="UEM18" s="198"/>
      <c r="UEN18" s="198"/>
      <c r="UEO18" s="198"/>
      <c r="UEP18" s="198"/>
      <c r="UEQ18" s="198"/>
      <c r="UER18" s="198"/>
      <c r="UES18" s="198"/>
      <c r="UET18" s="198"/>
      <c r="UEU18" s="198"/>
      <c r="UEV18" s="198"/>
      <c r="UEW18" s="198"/>
      <c r="UEX18" s="198"/>
      <c r="UEY18" s="198"/>
      <c r="UEZ18" s="198"/>
      <c r="UFA18" s="198"/>
      <c r="UFB18" s="198"/>
      <c r="UFC18" s="198"/>
      <c r="UFD18" s="198"/>
      <c r="UFE18" s="198"/>
      <c r="UFF18" s="198"/>
      <c r="UFG18" s="198"/>
      <c r="UFH18" s="198"/>
      <c r="UFI18" s="198"/>
      <c r="UFJ18" s="198"/>
      <c r="UFK18" s="198"/>
      <c r="UFL18" s="198"/>
      <c r="UFM18" s="198"/>
      <c r="UFN18" s="198"/>
      <c r="UFO18" s="198"/>
      <c r="UFP18" s="198"/>
      <c r="UFQ18" s="198"/>
      <c r="UFR18" s="198"/>
      <c r="UFS18" s="198"/>
      <c r="UFT18" s="198"/>
      <c r="UFU18" s="198"/>
      <c r="UFV18" s="198"/>
      <c r="UFW18" s="198"/>
      <c r="UFX18" s="198"/>
      <c r="UFY18" s="198"/>
      <c r="UFZ18" s="198"/>
      <c r="UGA18" s="198"/>
      <c r="UGB18" s="198"/>
      <c r="UGC18" s="198"/>
      <c r="UGD18" s="198"/>
      <c r="UGE18" s="198"/>
      <c r="UGF18" s="198"/>
      <c r="UGG18" s="198"/>
      <c r="UGH18" s="198"/>
      <c r="UGI18" s="198"/>
      <c r="UGJ18" s="198"/>
      <c r="UGK18" s="198"/>
      <c r="UGL18" s="198"/>
      <c r="UGM18" s="198"/>
      <c r="UGN18" s="198"/>
      <c r="UGO18" s="198"/>
      <c r="UGP18" s="198"/>
      <c r="UGQ18" s="198"/>
      <c r="UGR18" s="198"/>
      <c r="UGS18" s="198"/>
      <c r="UGT18" s="198"/>
      <c r="UGU18" s="198"/>
      <c r="UGV18" s="198"/>
      <c r="UGW18" s="198"/>
      <c r="UGX18" s="198"/>
      <c r="UGY18" s="198"/>
      <c r="UGZ18" s="198"/>
      <c r="UHA18" s="198"/>
      <c r="UHB18" s="198"/>
      <c r="UHC18" s="198"/>
      <c r="UHD18" s="198"/>
      <c r="UHE18" s="198"/>
      <c r="UHF18" s="198"/>
      <c r="UHG18" s="198"/>
      <c r="UHH18" s="198"/>
      <c r="UHI18" s="198"/>
      <c r="UHJ18" s="198"/>
      <c r="UHK18" s="198"/>
      <c r="UHL18" s="198"/>
      <c r="UHM18" s="198"/>
      <c r="UHN18" s="198"/>
      <c r="UHO18" s="198"/>
      <c r="UHP18" s="198"/>
      <c r="UHQ18" s="198"/>
      <c r="UHR18" s="198"/>
      <c r="UHS18" s="198"/>
      <c r="UHT18" s="198"/>
      <c r="UHU18" s="198"/>
      <c r="UHV18" s="198"/>
      <c r="UHW18" s="198"/>
      <c r="UHX18" s="198"/>
      <c r="UHY18" s="198"/>
      <c r="UHZ18" s="198"/>
      <c r="UIA18" s="198"/>
      <c r="UIB18" s="198"/>
      <c r="UIC18" s="198"/>
      <c r="UID18" s="198"/>
      <c r="UIE18" s="198"/>
      <c r="UIF18" s="198"/>
      <c r="UIG18" s="198"/>
      <c r="UIH18" s="198"/>
      <c r="UII18" s="198"/>
      <c r="UIJ18" s="198"/>
      <c r="UIK18" s="198"/>
      <c r="UIL18" s="198"/>
      <c r="UIM18" s="198"/>
      <c r="UIN18" s="198"/>
      <c r="UIO18" s="198"/>
      <c r="UIP18" s="198"/>
      <c r="UIQ18" s="198"/>
      <c r="UIR18" s="198"/>
      <c r="UIS18" s="198"/>
      <c r="UIT18" s="198"/>
      <c r="UIU18" s="198"/>
      <c r="UIV18" s="198"/>
      <c r="UIW18" s="198"/>
      <c r="UIX18" s="198"/>
      <c r="UIY18" s="198"/>
      <c r="UIZ18" s="198"/>
      <c r="UJA18" s="198"/>
      <c r="UJB18" s="198"/>
      <c r="UJC18" s="198"/>
      <c r="UJD18" s="198"/>
      <c r="UJE18" s="198"/>
      <c r="UJF18" s="198"/>
      <c r="UJG18" s="198"/>
      <c r="UJH18" s="198"/>
      <c r="UJI18" s="198"/>
      <c r="UJJ18" s="198"/>
      <c r="UJK18" s="198"/>
      <c r="UJL18" s="198"/>
      <c r="UJM18" s="198"/>
      <c r="UJN18" s="198"/>
      <c r="UJO18" s="198"/>
      <c r="UJP18" s="198"/>
      <c r="UJQ18" s="198"/>
      <c r="UJR18" s="198"/>
      <c r="UJS18" s="198"/>
      <c r="UJT18" s="198"/>
      <c r="UJU18" s="198"/>
      <c r="UJV18" s="198"/>
      <c r="UJW18" s="198"/>
      <c r="UJX18" s="198"/>
      <c r="UJY18" s="198"/>
      <c r="UJZ18" s="198"/>
      <c r="UKA18" s="198"/>
      <c r="UKB18" s="198"/>
      <c r="UKC18" s="198"/>
      <c r="UKD18" s="198"/>
      <c r="UKE18" s="198"/>
      <c r="UKF18" s="198"/>
      <c r="UKG18" s="198"/>
      <c r="UKH18" s="198"/>
      <c r="UKI18" s="198"/>
      <c r="UKJ18" s="198"/>
      <c r="UKK18" s="198"/>
      <c r="UKL18" s="198"/>
      <c r="UKM18" s="198"/>
      <c r="UKN18" s="198"/>
      <c r="UKO18" s="198"/>
      <c r="UKP18" s="198"/>
      <c r="UKQ18" s="198"/>
      <c r="UKR18" s="198"/>
      <c r="UKS18" s="198"/>
      <c r="UKT18" s="198"/>
      <c r="UKU18" s="198"/>
      <c r="UKV18" s="198"/>
      <c r="UKW18" s="198"/>
      <c r="UKX18" s="198"/>
      <c r="UKY18" s="198"/>
      <c r="UKZ18" s="198"/>
      <c r="ULA18" s="198"/>
      <c r="ULB18" s="198"/>
      <c r="ULC18" s="198"/>
      <c r="ULD18" s="198"/>
      <c r="ULE18" s="198"/>
      <c r="ULF18" s="198"/>
      <c r="ULG18" s="198"/>
      <c r="ULH18" s="198"/>
      <c r="ULI18" s="198"/>
      <c r="ULJ18" s="198"/>
      <c r="ULK18" s="198"/>
      <c r="ULL18" s="198"/>
      <c r="ULM18" s="198"/>
      <c r="ULN18" s="198"/>
      <c r="ULO18" s="198"/>
      <c r="ULP18" s="198"/>
      <c r="ULQ18" s="198"/>
      <c r="ULR18" s="198"/>
      <c r="ULS18" s="198"/>
      <c r="ULT18" s="198"/>
      <c r="ULU18" s="198"/>
      <c r="ULV18" s="198"/>
      <c r="ULW18" s="198"/>
      <c r="ULX18" s="198"/>
      <c r="ULY18" s="198"/>
      <c r="ULZ18" s="198"/>
      <c r="UMA18" s="198"/>
      <c r="UMB18" s="198"/>
      <c r="UMC18" s="198"/>
      <c r="UMD18" s="198"/>
      <c r="UME18" s="198"/>
      <c r="UMF18" s="198"/>
      <c r="UMG18" s="198"/>
      <c r="UMH18" s="198"/>
      <c r="UMI18" s="198"/>
      <c r="UMJ18" s="198"/>
      <c r="UMK18" s="198"/>
      <c r="UML18" s="198"/>
      <c r="UMM18" s="198"/>
      <c r="UMN18" s="198"/>
      <c r="UMO18" s="198"/>
      <c r="UMP18" s="198"/>
      <c r="UMQ18" s="198"/>
      <c r="UMR18" s="198"/>
      <c r="UMS18" s="198"/>
      <c r="UMT18" s="198"/>
      <c r="UMU18" s="198"/>
      <c r="UMV18" s="198"/>
      <c r="UMW18" s="198"/>
      <c r="UMX18" s="198"/>
      <c r="UMY18" s="198"/>
      <c r="UMZ18" s="198"/>
      <c r="UNA18" s="198"/>
      <c r="UNB18" s="198"/>
      <c r="UNC18" s="198"/>
      <c r="UND18" s="198"/>
      <c r="UNE18" s="198"/>
      <c r="UNF18" s="198"/>
      <c r="UNG18" s="198"/>
      <c r="UNH18" s="198"/>
      <c r="UNI18" s="198"/>
      <c r="UNJ18" s="198"/>
      <c r="UNK18" s="198"/>
      <c r="UNL18" s="198"/>
      <c r="UNM18" s="198"/>
      <c r="UNN18" s="198"/>
      <c r="UNO18" s="198"/>
      <c r="UNP18" s="198"/>
      <c r="UNQ18" s="198"/>
      <c r="UNR18" s="198"/>
      <c r="UNS18" s="198"/>
      <c r="UNT18" s="198"/>
      <c r="UNU18" s="198"/>
      <c r="UNV18" s="198"/>
      <c r="UNW18" s="198"/>
      <c r="UNX18" s="198"/>
      <c r="UNY18" s="198"/>
      <c r="UNZ18" s="198"/>
      <c r="UOA18" s="198"/>
      <c r="UOB18" s="198"/>
      <c r="UOC18" s="198"/>
      <c r="UOD18" s="198"/>
      <c r="UOE18" s="198"/>
      <c r="UOF18" s="198"/>
      <c r="UOG18" s="198"/>
      <c r="UOH18" s="198"/>
      <c r="UOI18" s="198"/>
      <c r="UOJ18" s="198"/>
      <c r="UOK18" s="198"/>
      <c r="UOL18" s="198"/>
      <c r="UOM18" s="198"/>
      <c r="UON18" s="198"/>
      <c r="UOO18" s="198"/>
      <c r="UOP18" s="198"/>
      <c r="UOQ18" s="198"/>
      <c r="UOR18" s="198"/>
      <c r="UOS18" s="198"/>
      <c r="UOT18" s="198"/>
      <c r="UOU18" s="198"/>
      <c r="UOV18" s="198"/>
      <c r="UOW18" s="198"/>
      <c r="UOX18" s="198"/>
      <c r="UOY18" s="198"/>
      <c r="UOZ18" s="198"/>
      <c r="UPA18" s="198"/>
      <c r="UPB18" s="198"/>
      <c r="UPC18" s="198"/>
      <c r="UPD18" s="198"/>
      <c r="UPE18" s="198"/>
      <c r="UPF18" s="198"/>
      <c r="UPG18" s="198"/>
      <c r="UPH18" s="198"/>
      <c r="UPI18" s="198"/>
      <c r="UPJ18" s="198"/>
      <c r="UPK18" s="198"/>
      <c r="UPL18" s="198"/>
      <c r="UPM18" s="198"/>
      <c r="UPN18" s="198"/>
      <c r="UPO18" s="198"/>
      <c r="UPP18" s="198"/>
      <c r="UPQ18" s="198"/>
      <c r="UPR18" s="198"/>
      <c r="UPS18" s="198"/>
      <c r="UPT18" s="198"/>
      <c r="UPU18" s="198"/>
      <c r="UPV18" s="198"/>
      <c r="UPW18" s="198"/>
      <c r="UPX18" s="198"/>
      <c r="UPY18" s="198"/>
      <c r="UPZ18" s="198"/>
      <c r="UQA18" s="198"/>
      <c r="UQB18" s="198"/>
      <c r="UQC18" s="198"/>
      <c r="UQD18" s="198"/>
      <c r="UQE18" s="198"/>
      <c r="UQF18" s="198"/>
      <c r="UQG18" s="198"/>
      <c r="UQH18" s="198"/>
      <c r="UQI18" s="198"/>
      <c r="UQJ18" s="198"/>
      <c r="UQK18" s="198"/>
      <c r="UQL18" s="198"/>
      <c r="UQM18" s="198"/>
      <c r="UQN18" s="198"/>
      <c r="UQO18" s="198"/>
      <c r="UQP18" s="198"/>
      <c r="UQQ18" s="198"/>
      <c r="UQR18" s="198"/>
      <c r="UQS18" s="198"/>
      <c r="UQT18" s="198"/>
      <c r="UQU18" s="198"/>
      <c r="UQV18" s="198"/>
      <c r="UQW18" s="198"/>
      <c r="UQX18" s="198"/>
      <c r="UQY18" s="198"/>
      <c r="UQZ18" s="198"/>
      <c r="URA18" s="198"/>
      <c r="URB18" s="198"/>
      <c r="URC18" s="198"/>
      <c r="URD18" s="198"/>
      <c r="URE18" s="198"/>
      <c r="URF18" s="198"/>
      <c r="URG18" s="198"/>
      <c r="URH18" s="198"/>
      <c r="URI18" s="198"/>
      <c r="URJ18" s="198"/>
      <c r="URK18" s="198"/>
      <c r="URL18" s="198"/>
      <c r="URM18" s="198"/>
      <c r="URN18" s="198"/>
      <c r="URO18" s="198"/>
      <c r="URP18" s="198"/>
      <c r="URQ18" s="198"/>
      <c r="URR18" s="198"/>
      <c r="URS18" s="198"/>
      <c r="URT18" s="198"/>
      <c r="URU18" s="198"/>
      <c r="URV18" s="198"/>
      <c r="URW18" s="198"/>
      <c r="URX18" s="198"/>
      <c r="URY18" s="198"/>
      <c r="URZ18" s="198"/>
      <c r="USA18" s="198"/>
      <c r="USB18" s="198"/>
      <c r="USC18" s="198"/>
      <c r="USD18" s="198"/>
      <c r="USE18" s="198"/>
      <c r="USF18" s="198"/>
      <c r="USG18" s="198"/>
      <c r="USH18" s="198"/>
      <c r="USI18" s="198"/>
      <c r="USJ18" s="198"/>
      <c r="USK18" s="198"/>
      <c r="USL18" s="198"/>
      <c r="USM18" s="198"/>
      <c r="USN18" s="198"/>
      <c r="USO18" s="198"/>
      <c r="USP18" s="198"/>
      <c r="USQ18" s="198"/>
      <c r="USR18" s="198"/>
      <c r="USS18" s="198"/>
      <c r="UST18" s="198"/>
      <c r="USU18" s="198"/>
      <c r="USV18" s="198"/>
      <c r="USW18" s="198"/>
      <c r="USX18" s="198"/>
      <c r="USY18" s="198"/>
      <c r="USZ18" s="198"/>
      <c r="UTA18" s="198"/>
      <c r="UTB18" s="198"/>
      <c r="UTC18" s="198"/>
      <c r="UTD18" s="198"/>
      <c r="UTE18" s="198"/>
      <c r="UTF18" s="198"/>
      <c r="UTG18" s="198"/>
      <c r="UTH18" s="198"/>
      <c r="UTI18" s="198"/>
      <c r="UTJ18" s="198"/>
      <c r="UTK18" s="198"/>
      <c r="UTL18" s="198"/>
      <c r="UTM18" s="198"/>
      <c r="UTN18" s="198"/>
      <c r="UTO18" s="198"/>
      <c r="UTP18" s="198"/>
      <c r="UTQ18" s="198"/>
      <c r="UTR18" s="198"/>
      <c r="UTS18" s="198"/>
      <c r="UTT18" s="198"/>
      <c r="UTU18" s="198"/>
      <c r="UTV18" s="198"/>
      <c r="UTW18" s="198"/>
      <c r="UTX18" s="198"/>
      <c r="UTY18" s="198"/>
      <c r="UTZ18" s="198"/>
      <c r="UUA18" s="198"/>
      <c r="UUB18" s="198"/>
      <c r="UUC18" s="198"/>
      <c r="UUD18" s="198"/>
      <c r="UUE18" s="198"/>
      <c r="UUF18" s="198"/>
      <c r="UUG18" s="198"/>
      <c r="UUH18" s="198"/>
      <c r="UUI18" s="198"/>
      <c r="UUJ18" s="198"/>
      <c r="UUK18" s="198"/>
      <c r="UUL18" s="198"/>
      <c r="UUM18" s="198"/>
      <c r="UUN18" s="198"/>
      <c r="UUO18" s="198"/>
      <c r="UUP18" s="198"/>
      <c r="UUQ18" s="198"/>
      <c r="UUR18" s="198"/>
      <c r="UUS18" s="198"/>
      <c r="UUT18" s="198"/>
      <c r="UUU18" s="198"/>
      <c r="UUV18" s="198"/>
      <c r="UUW18" s="198"/>
      <c r="UUX18" s="198"/>
      <c r="UUY18" s="198"/>
      <c r="UUZ18" s="198"/>
      <c r="UVA18" s="198"/>
      <c r="UVB18" s="198"/>
      <c r="UVC18" s="198"/>
      <c r="UVD18" s="198"/>
      <c r="UVE18" s="198"/>
      <c r="UVF18" s="198"/>
      <c r="UVG18" s="198"/>
      <c r="UVH18" s="198"/>
      <c r="UVI18" s="198"/>
      <c r="UVJ18" s="198"/>
      <c r="UVK18" s="198"/>
      <c r="UVL18" s="198"/>
      <c r="UVM18" s="198"/>
      <c r="UVN18" s="198"/>
      <c r="UVO18" s="198"/>
      <c r="UVP18" s="198"/>
      <c r="UVQ18" s="198"/>
      <c r="UVR18" s="198"/>
      <c r="UVS18" s="198"/>
      <c r="UVT18" s="198"/>
      <c r="UVU18" s="198"/>
      <c r="UVV18" s="198"/>
      <c r="UVW18" s="198"/>
      <c r="UVX18" s="198"/>
      <c r="UVY18" s="198"/>
      <c r="UVZ18" s="198"/>
      <c r="UWA18" s="198"/>
      <c r="UWB18" s="198"/>
      <c r="UWC18" s="198"/>
      <c r="UWD18" s="198"/>
      <c r="UWE18" s="198"/>
      <c r="UWF18" s="198"/>
      <c r="UWG18" s="198"/>
      <c r="UWH18" s="198"/>
      <c r="UWI18" s="198"/>
      <c r="UWJ18" s="198"/>
      <c r="UWK18" s="198"/>
      <c r="UWL18" s="198"/>
      <c r="UWM18" s="198"/>
      <c r="UWN18" s="198"/>
      <c r="UWO18" s="198"/>
      <c r="UWP18" s="198"/>
      <c r="UWQ18" s="198"/>
      <c r="UWR18" s="198"/>
      <c r="UWS18" s="198"/>
      <c r="UWT18" s="198"/>
      <c r="UWU18" s="198"/>
      <c r="UWV18" s="198"/>
      <c r="UWW18" s="198"/>
      <c r="UWX18" s="198"/>
      <c r="UWY18" s="198"/>
      <c r="UWZ18" s="198"/>
      <c r="UXA18" s="198"/>
      <c r="UXB18" s="198"/>
      <c r="UXC18" s="198"/>
      <c r="UXD18" s="198"/>
      <c r="UXE18" s="198"/>
      <c r="UXF18" s="198"/>
      <c r="UXG18" s="198"/>
      <c r="UXH18" s="198"/>
      <c r="UXI18" s="198"/>
      <c r="UXJ18" s="198"/>
      <c r="UXK18" s="198"/>
      <c r="UXL18" s="198"/>
      <c r="UXM18" s="198"/>
      <c r="UXN18" s="198"/>
      <c r="UXO18" s="198"/>
      <c r="UXP18" s="198"/>
      <c r="UXQ18" s="198"/>
      <c r="UXR18" s="198"/>
      <c r="UXS18" s="198"/>
      <c r="UXT18" s="198"/>
      <c r="UXU18" s="198"/>
      <c r="UXV18" s="198"/>
      <c r="UXW18" s="198"/>
      <c r="UXX18" s="198"/>
      <c r="UXY18" s="198"/>
      <c r="UXZ18" s="198"/>
      <c r="UYA18" s="198"/>
      <c r="UYB18" s="198"/>
      <c r="UYC18" s="198"/>
      <c r="UYD18" s="198"/>
      <c r="UYE18" s="198"/>
      <c r="UYF18" s="198"/>
      <c r="UYG18" s="198"/>
      <c r="UYH18" s="198"/>
      <c r="UYI18" s="198"/>
      <c r="UYJ18" s="198"/>
      <c r="UYK18" s="198"/>
      <c r="UYL18" s="198"/>
      <c r="UYM18" s="198"/>
      <c r="UYN18" s="198"/>
      <c r="UYO18" s="198"/>
      <c r="UYP18" s="198"/>
      <c r="UYQ18" s="198"/>
      <c r="UYR18" s="198"/>
      <c r="UYS18" s="198"/>
      <c r="UYT18" s="198"/>
      <c r="UYU18" s="198"/>
      <c r="UYV18" s="198"/>
      <c r="UYW18" s="198"/>
      <c r="UYX18" s="198"/>
      <c r="UYY18" s="198"/>
      <c r="UYZ18" s="198"/>
      <c r="UZA18" s="198"/>
      <c r="UZB18" s="198"/>
      <c r="UZC18" s="198"/>
      <c r="UZD18" s="198"/>
      <c r="UZE18" s="198"/>
      <c r="UZF18" s="198"/>
      <c r="UZG18" s="198"/>
      <c r="UZH18" s="198"/>
      <c r="UZI18" s="198"/>
      <c r="UZJ18" s="198"/>
      <c r="UZK18" s="198"/>
      <c r="UZL18" s="198"/>
      <c r="UZM18" s="198"/>
      <c r="UZN18" s="198"/>
      <c r="UZO18" s="198"/>
      <c r="UZP18" s="198"/>
      <c r="UZQ18" s="198"/>
      <c r="UZR18" s="198"/>
      <c r="UZS18" s="198"/>
      <c r="UZT18" s="198"/>
      <c r="UZU18" s="198"/>
      <c r="UZV18" s="198"/>
      <c r="UZW18" s="198"/>
      <c r="UZX18" s="198"/>
      <c r="UZY18" s="198"/>
      <c r="UZZ18" s="198"/>
      <c r="VAA18" s="198"/>
      <c r="VAB18" s="198"/>
      <c r="VAC18" s="198"/>
      <c r="VAD18" s="198"/>
      <c r="VAE18" s="198"/>
      <c r="VAF18" s="198"/>
      <c r="VAG18" s="198"/>
      <c r="VAH18" s="198"/>
      <c r="VAI18" s="198"/>
      <c r="VAJ18" s="198"/>
      <c r="VAK18" s="198"/>
      <c r="VAL18" s="198"/>
      <c r="VAM18" s="198"/>
      <c r="VAN18" s="198"/>
      <c r="VAO18" s="198"/>
      <c r="VAP18" s="198"/>
      <c r="VAQ18" s="198"/>
      <c r="VAR18" s="198"/>
      <c r="VAS18" s="198"/>
      <c r="VAT18" s="198"/>
      <c r="VAU18" s="198"/>
      <c r="VAV18" s="198"/>
      <c r="VAW18" s="198"/>
      <c r="VAX18" s="198"/>
      <c r="VAY18" s="198"/>
      <c r="VAZ18" s="198"/>
      <c r="VBA18" s="198"/>
      <c r="VBB18" s="198"/>
      <c r="VBC18" s="198"/>
      <c r="VBD18" s="198"/>
      <c r="VBE18" s="198"/>
      <c r="VBF18" s="198"/>
      <c r="VBG18" s="198"/>
      <c r="VBH18" s="198"/>
      <c r="VBI18" s="198"/>
      <c r="VBJ18" s="198"/>
      <c r="VBK18" s="198"/>
      <c r="VBL18" s="198"/>
      <c r="VBM18" s="198"/>
      <c r="VBN18" s="198"/>
      <c r="VBO18" s="198"/>
      <c r="VBP18" s="198"/>
      <c r="VBQ18" s="198"/>
      <c r="VBR18" s="198"/>
      <c r="VBS18" s="198"/>
      <c r="VBT18" s="198"/>
      <c r="VBU18" s="198"/>
      <c r="VBV18" s="198"/>
      <c r="VBW18" s="198"/>
      <c r="VBX18" s="198"/>
      <c r="VBY18" s="198"/>
      <c r="VBZ18" s="198"/>
      <c r="VCA18" s="198"/>
      <c r="VCB18" s="198"/>
      <c r="VCC18" s="198"/>
      <c r="VCD18" s="198"/>
      <c r="VCE18" s="198"/>
      <c r="VCF18" s="198"/>
      <c r="VCG18" s="198"/>
      <c r="VCH18" s="198"/>
      <c r="VCI18" s="198"/>
      <c r="VCJ18" s="198"/>
      <c r="VCK18" s="198"/>
      <c r="VCL18" s="198"/>
      <c r="VCM18" s="198"/>
      <c r="VCN18" s="198"/>
      <c r="VCO18" s="198"/>
      <c r="VCP18" s="198"/>
      <c r="VCQ18" s="198"/>
      <c r="VCR18" s="198"/>
      <c r="VCS18" s="198"/>
      <c r="VCT18" s="198"/>
      <c r="VCU18" s="198"/>
      <c r="VCV18" s="198"/>
      <c r="VCW18" s="198"/>
      <c r="VCX18" s="198"/>
      <c r="VCY18" s="198"/>
      <c r="VCZ18" s="198"/>
      <c r="VDA18" s="198"/>
      <c r="VDB18" s="198"/>
      <c r="VDC18" s="198"/>
      <c r="VDD18" s="198"/>
      <c r="VDE18" s="198"/>
      <c r="VDF18" s="198"/>
      <c r="VDG18" s="198"/>
      <c r="VDH18" s="198"/>
      <c r="VDI18" s="198"/>
      <c r="VDJ18" s="198"/>
      <c r="VDK18" s="198"/>
      <c r="VDL18" s="198"/>
      <c r="VDM18" s="198"/>
      <c r="VDN18" s="198"/>
      <c r="VDO18" s="198"/>
      <c r="VDP18" s="198"/>
      <c r="VDQ18" s="198"/>
      <c r="VDR18" s="198"/>
      <c r="VDS18" s="198"/>
      <c r="VDT18" s="198"/>
      <c r="VDU18" s="198"/>
      <c r="VDV18" s="198"/>
      <c r="VDW18" s="198"/>
      <c r="VDX18" s="198"/>
      <c r="VDY18" s="198"/>
      <c r="VDZ18" s="198"/>
      <c r="VEA18" s="198"/>
      <c r="VEB18" s="198"/>
      <c r="VEC18" s="198"/>
      <c r="VED18" s="198"/>
      <c r="VEE18" s="198"/>
      <c r="VEF18" s="198"/>
      <c r="VEG18" s="198"/>
      <c r="VEH18" s="198"/>
      <c r="VEI18" s="198"/>
      <c r="VEJ18" s="198"/>
      <c r="VEK18" s="198"/>
      <c r="VEL18" s="198"/>
      <c r="VEM18" s="198"/>
      <c r="VEN18" s="198"/>
      <c r="VEO18" s="198"/>
      <c r="VEP18" s="198"/>
      <c r="VEQ18" s="198"/>
      <c r="VER18" s="198"/>
      <c r="VES18" s="198"/>
      <c r="VET18" s="198"/>
      <c r="VEU18" s="198"/>
      <c r="VEV18" s="198"/>
      <c r="VEW18" s="198"/>
      <c r="VEX18" s="198"/>
      <c r="VEY18" s="198"/>
      <c r="VEZ18" s="198"/>
      <c r="VFA18" s="198"/>
      <c r="VFB18" s="198"/>
      <c r="VFC18" s="198"/>
      <c r="VFD18" s="198"/>
      <c r="VFE18" s="198"/>
      <c r="VFF18" s="198"/>
      <c r="VFG18" s="198"/>
      <c r="VFH18" s="198"/>
      <c r="VFI18" s="198"/>
      <c r="VFJ18" s="198"/>
      <c r="VFK18" s="198"/>
      <c r="VFL18" s="198"/>
      <c r="VFM18" s="198"/>
      <c r="VFN18" s="198"/>
      <c r="VFO18" s="198"/>
      <c r="VFP18" s="198"/>
      <c r="VFQ18" s="198"/>
      <c r="VFR18" s="198"/>
      <c r="VFS18" s="198"/>
      <c r="VFT18" s="198"/>
      <c r="VFU18" s="198"/>
      <c r="VFV18" s="198"/>
      <c r="VFW18" s="198"/>
      <c r="VFX18" s="198"/>
      <c r="VFY18" s="198"/>
      <c r="VFZ18" s="198"/>
      <c r="VGA18" s="198"/>
      <c r="VGB18" s="198"/>
      <c r="VGC18" s="198"/>
      <c r="VGD18" s="198"/>
      <c r="VGE18" s="198"/>
      <c r="VGF18" s="198"/>
      <c r="VGG18" s="198"/>
      <c r="VGH18" s="198"/>
      <c r="VGI18" s="198"/>
      <c r="VGJ18" s="198"/>
      <c r="VGK18" s="198"/>
      <c r="VGL18" s="198"/>
      <c r="VGM18" s="198"/>
      <c r="VGN18" s="198"/>
      <c r="VGO18" s="198"/>
      <c r="VGP18" s="198"/>
      <c r="VGQ18" s="198"/>
      <c r="VGR18" s="198"/>
      <c r="VGS18" s="198"/>
      <c r="VGT18" s="198"/>
      <c r="VGU18" s="198"/>
      <c r="VGV18" s="198"/>
      <c r="VGW18" s="198"/>
      <c r="VGX18" s="198"/>
      <c r="VGY18" s="198"/>
      <c r="VGZ18" s="198"/>
      <c r="VHA18" s="198"/>
      <c r="VHB18" s="198"/>
      <c r="VHC18" s="198"/>
      <c r="VHD18" s="198"/>
      <c r="VHE18" s="198"/>
      <c r="VHF18" s="198"/>
      <c r="VHG18" s="198"/>
      <c r="VHH18" s="198"/>
      <c r="VHI18" s="198"/>
      <c r="VHJ18" s="198"/>
      <c r="VHK18" s="198"/>
      <c r="VHL18" s="198"/>
      <c r="VHM18" s="198"/>
      <c r="VHN18" s="198"/>
      <c r="VHO18" s="198"/>
      <c r="VHP18" s="198"/>
      <c r="VHQ18" s="198"/>
      <c r="VHR18" s="198"/>
      <c r="VHS18" s="198"/>
      <c r="VHT18" s="198"/>
      <c r="VHU18" s="198"/>
      <c r="VHV18" s="198"/>
      <c r="VHW18" s="198"/>
      <c r="VHX18" s="198"/>
      <c r="VHY18" s="198"/>
      <c r="VHZ18" s="198"/>
      <c r="VIA18" s="198"/>
      <c r="VIB18" s="198"/>
      <c r="VIC18" s="198"/>
      <c r="VID18" s="198"/>
      <c r="VIE18" s="198"/>
      <c r="VIF18" s="198"/>
      <c r="VIG18" s="198"/>
      <c r="VIH18" s="198"/>
      <c r="VII18" s="198"/>
      <c r="VIJ18" s="198"/>
      <c r="VIK18" s="198"/>
      <c r="VIL18" s="198"/>
      <c r="VIM18" s="198"/>
      <c r="VIN18" s="198"/>
      <c r="VIO18" s="198"/>
      <c r="VIP18" s="198"/>
      <c r="VIQ18" s="198"/>
      <c r="VIR18" s="198"/>
      <c r="VIS18" s="198"/>
      <c r="VIT18" s="198"/>
      <c r="VIU18" s="198"/>
      <c r="VIV18" s="198"/>
      <c r="VIW18" s="198"/>
      <c r="VIX18" s="198"/>
      <c r="VIY18" s="198"/>
      <c r="VIZ18" s="198"/>
      <c r="VJA18" s="198"/>
      <c r="VJB18" s="198"/>
      <c r="VJC18" s="198"/>
      <c r="VJD18" s="198"/>
      <c r="VJE18" s="198"/>
      <c r="VJF18" s="198"/>
      <c r="VJG18" s="198"/>
      <c r="VJH18" s="198"/>
      <c r="VJI18" s="198"/>
      <c r="VJJ18" s="198"/>
      <c r="VJK18" s="198"/>
      <c r="VJL18" s="198"/>
      <c r="VJM18" s="198"/>
      <c r="VJN18" s="198"/>
      <c r="VJO18" s="198"/>
      <c r="VJP18" s="198"/>
      <c r="VJQ18" s="198"/>
      <c r="VJR18" s="198"/>
      <c r="VJS18" s="198"/>
      <c r="VJT18" s="198"/>
      <c r="VJU18" s="198"/>
      <c r="VJV18" s="198"/>
      <c r="VJW18" s="198"/>
      <c r="VJX18" s="198"/>
      <c r="VJY18" s="198"/>
      <c r="VJZ18" s="198"/>
      <c r="VKA18" s="198"/>
      <c r="VKB18" s="198"/>
      <c r="VKC18" s="198"/>
      <c r="VKD18" s="198"/>
      <c r="VKE18" s="198"/>
      <c r="VKF18" s="198"/>
      <c r="VKG18" s="198"/>
      <c r="VKH18" s="198"/>
      <c r="VKI18" s="198"/>
      <c r="VKJ18" s="198"/>
      <c r="VKK18" s="198"/>
      <c r="VKL18" s="198"/>
      <c r="VKM18" s="198"/>
      <c r="VKN18" s="198"/>
      <c r="VKO18" s="198"/>
      <c r="VKP18" s="198"/>
      <c r="VKQ18" s="198"/>
      <c r="VKR18" s="198"/>
      <c r="VKS18" s="198"/>
      <c r="VKT18" s="198"/>
      <c r="VKU18" s="198"/>
      <c r="VKV18" s="198"/>
      <c r="VKW18" s="198"/>
      <c r="VKX18" s="198"/>
      <c r="VKY18" s="198"/>
      <c r="VKZ18" s="198"/>
      <c r="VLA18" s="198"/>
      <c r="VLB18" s="198"/>
      <c r="VLC18" s="198"/>
      <c r="VLD18" s="198"/>
      <c r="VLE18" s="198"/>
      <c r="VLF18" s="198"/>
      <c r="VLG18" s="198"/>
      <c r="VLH18" s="198"/>
      <c r="VLI18" s="198"/>
      <c r="VLJ18" s="198"/>
      <c r="VLK18" s="198"/>
      <c r="VLL18" s="198"/>
      <c r="VLM18" s="198"/>
      <c r="VLN18" s="198"/>
      <c r="VLO18" s="198"/>
      <c r="VLP18" s="198"/>
      <c r="VLQ18" s="198"/>
      <c r="VLR18" s="198"/>
      <c r="VLS18" s="198"/>
      <c r="VLT18" s="198"/>
      <c r="VLU18" s="198"/>
      <c r="VLV18" s="198"/>
      <c r="VLW18" s="198"/>
      <c r="VLX18" s="198"/>
      <c r="VLY18" s="198"/>
      <c r="VLZ18" s="198"/>
      <c r="VMA18" s="198"/>
      <c r="VMB18" s="198"/>
      <c r="VMC18" s="198"/>
      <c r="VMD18" s="198"/>
      <c r="VME18" s="198"/>
      <c r="VMF18" s="198"/>
      <c r="VMG18" s="198"/>
      <c r="VMH18" s="198"/>
      <c r="VMI18" s="198"/>
      <c r="VMJ18" s="198"/>
      <c r="VMK18" s="198"/>
      <c r="VML18" s="198"/>
      <c r="VMM18" s="198"/>
      <c r="VMN18" s="198"/>
      <c r="VMO18" s="198"/>
      <c r="VMP18" s="198"/>
      <c r="VMQ18" s="198"/>
      <c r="VMR18" s="198"/>
      <c r="VMS18" s="198"/>
      <c r="VMT18" s="198"/>
      <c r="VMU18" s="198"/>
      <c r="VMV18" s="198"/>
      <c r="VMW18" s="198"/>
      <c r="VMX18" s="198"/>
      <c r="VMY18" s="198"/>
      <c r="VMZ18" s="198"/>
      <c r="VNA18" s="198"/>
      <c r="VNB18" s="198"/>
      <c r="VNC18" s="198"/>
      <c r="VND18" s="198"/>
      <c r="VNE18" s="198"/>
      <c r="VNF18" s="198"/>
      <c r="VNG18" s="198"/>
      <c r="VNH18" s="198"/>
      <c r="VNI18" s="198"/>
      <c r="VNJ18" s="198"/>
      <c r="VNK18" s="198"/>
      <c r="VNL18" s="198"/>
      <c r="VNM18" s="198"/>
      <c r="VNN18" s="198"/>
      <c r="VNO18" s="198"/>
      <c r="VNP18" s="198"/>
      <c r="VNQ18" s="198"/>
      <c r="VNR18" s="198"/>
      <c r="VNS18" s="198"/>
      <c r="VNT18" s="198"/>
      <c r="VNU18" s="198"/>
      <c r="VNV18" s="198"/>
      <c r="VNW18" s="198"/>
      <c r="VNX18" s="198"/>
      <c r="VNY18" s="198"/>
      <c r="VNZ18" s="198"/>
      <c r="VOA18" s="198"/>
      <c r="VOB18" s="198"/>
      <c r="VOC18" s="198"/>
      <c r="VOD18" s="198"/>
      <c r="VOE18" s="198"/>
      <c r="VOF18" s="198"/>
      <c r="VOG18" s="198"/>
      <c r="VOH18" s="198"/>
      <c r="VOI18" s="198"/>
      <c r="VOJ18" s="198"/>
      <c r="VOK18" s="198"/>
      <c r="VOL18" s="198"/>
      <c r="VOM18" s="198"/>
      <c r="VON18" s="198"/>
      <c r="VOO18" s="198"/>
      <c r="VOP18" s="198"/>
      <c r="VOQ18" s="198"/>
      <c r="VOR18" s="198"/>
      <c r="VOS18" s="198"/>
      <c r="VOT18" s="198"/>
      <c r="VOU18" s="198"/>
      <c r="VOV18" s="198"/>
      <c r="VOW18" s="198"/>
      <c r="VOX18" s="198"/>
      <c r="VOY18" s="198"/>
      <c r="VOZ18" s="198"/>
      <c r="VPA18" s="198"/>
      <c r="VPB18" s="198"/>
      <c r="VPC18" s="198"/>
      <c r="VPD18" s="198"/>
      <c r="VPE18" s="198"/>
      <c r="VPF18" s="198"/>
      <c r="VPG18" s="198"/>
      <c r="VPH18" s="198"/>
      <c r="VPI18" s="198"/>
      <c r="VPJ18" s="198"/>
      <c r="VPK18" s="198"/>
      <c r="VPL18" s="198"/>
      <c r="VPM18" s="198"/>
      <c r="VPN18" s="198"/>
      <c r="VPO18" s="198"/>
      <c r="VPP18" s="198"/>
      <c r="VPQ18" s="198"/>
      <c r="VPR18" s="198"/>
      <c r="VPS18" s="198"/>
      <c r="VPT18" s="198"/>
      <c r="VPU18" s="198"/>
      <c r="VPV18" s="198"/>
      <c r="VPW18" s="198"/>
      <c r="VPX18" s="198"/>
      <c r="VPY18" s="198"/>
      <c r="VPZ18" s="198"/>
      <c r="VQA18" s="198"/>
      <c r="VQB18" s="198"/>
      <c r="VQC18" s="198"/>
      <c r="VQD18" s="198"/>
      <c r="VQE18" s="198"/>
      <c r="VQF18" s="198"/>
      <c r="VQG18" s="198"/>
      <c r="VQH18" s="198"/>
      <c r="VQI18" s="198"/>
      <c r="VQJ18" s="198"/>
      <c r="VQK18" s="198"/>
      <c r="VQL18" s="198"/>
      <c r="VQM18" s="198"/>
      <c r="VQN18" s="198"/>
      <c r="VQO18" s="198"/>
      <c r="VQP18" s="198"/>
      <c r="VQQ18" s="198"/>
      <c r="VQR18" s="198"/>
      <c r="VQS18" s="198"/>
      <c r="VQT18" s="198"/>
      <c r="VQU18" s="198"/>
      <c r="VQV18" s="198"/>
      <c r="VQW18" s="198"/>
      <c r="VQX18" s="198"/>
      <c r="VQY18" s="198"/>
      <c r="VQZ18" s="198"/>
      <c r="VRA18" s="198"/>
      <c r="VRB18" s="198"/>
      <c r="VRC18" s="198"/>
      <c r="VRD18" s="198"/>
      <c r="VRE18" s="198"/>
      <c r="VRF18" s="198"/>
      <c r="VRG18" s="198"/>
      <c r="VRH18" s="198"/>
      <c r="VRI18" s="198"/>
      <c r="VRJ18" s="198"/>
      <c r="VRK18" s="198"/>
      <c r="VRL18" s="198"/>
      <c r="VRM18" s="198"/>
      <c r="VRN18" s="198"/>
      <c r="VRO18" s="198"/>
      <c r="VRP18" s="198"/>
      <c r="VRQ18" s="198"/>
      <c r="VRR18" s="198"/>
      <c r="VRS18" s="198"/>
      <c r="VRT18" s="198"/>
      <c r="VRU18" s="198"/>
      <c r="VRV18" s="198"/>
      <c r="VRW18" s="198"/>
      <c r="VRX18" s="198"/>
      <c r="VRY18" s="198"/>
      <c r="VRZ18" s="198"/>
      <c r="VSA18" s="198"/>
      <c r="VSB18" s="198"/>
      <c r="VSC18" s="198"/>
      <c r="VSD18" s="198"/>
      <c r="VSE18" s="198"/>
      <c r="VSF18" s="198"/>
      <c r="VSG18" s="198"/>
      <c r="VSH18" s="198"/>
      <c r="VSI18" s="198"/>
      <c r="VSJ18" s="198"/>
      <c r="VSK18" s="198"/>
      <c r="VSL18" s="198"/>
      <c r="VSM18" s="198"/>
      <c r="VSN18" s="198"/>
      <c r="VSO18" s="198"/>
      <c r="VSP18" s="198"/>
      <c r="VSQ18" s="198"/>
      <c r="VSR18" s="198"/>
      <c r="VSS18" s="198"/>
      <c r="VST18" s="198"/>
      <c r="VSU18" s="198"/>
      <c r="VSV18" s="198"/>
      <c r="VSW18" s="198"/>
      <c r="VSX18" s="198"/>
      <c r="VSY18" s="198"/>
      <c r="VSZ18" s="198"/>
      <c r="VTA18" s="198"/>
      <c r="VTB18" s="198"/>
      <c r="VTC18" s="198"/>
      <c r="VTD18" s="198"/>
      <c r="VTE18" s="198"/>
      <c r="VTF18" s="198"/>
      <c r="VTG18" s="198"/>
      <c r="VTH18" s="198"/>
      <c r="VTI18" s="198"/>
      <c r="VTJ18" s="198"/>
      <c r="VTK18" s="198"/>
      <c r="VTL18" s="198"/>
      <c r="VTM18" s="198"/>
      <c r="VTN18" s="198"/>
      <c r="VTO18" s="198"/>
      <c r="VTP18" s="198"/>
      <c r="VTQ18" s="198"/>
      <c r="VTR18" s="198"/>
      <c r="VTS18" s="198"/>
      <c r="VTT18" s="198"/>
      <c r="VTU18" s="198"/>
      <c r="VTV18" s="198"/>
      <c r="VTW18" s="198"/>
      <c r="VTX18" s="198"/>
      <c r="VTY18" s="198"/>
      <c r="VTZ18" s="198"/>
      <c r="VUA18" s="198"/>
      <c r="VUB18" s="198"/>
      <c r="VUC18" s="198"/>
      <c r="VUD18" s="198"/>
      <c r="VUE18" s="198"/>
      <c r="VUF18" s="198"/>
      <c r="VUG18" s="198"/>
      <c r="VUH18" s="198"/>
      <c r="VUI18" s="198"/>
      <c r="VUJ18" s="198"/>
      <c r="VUK18" s="198"/>
      <c r="VUL18" s="198"/>
      <c r="VUM18" s="198"/>
      <c r="VUN18" s="198"/>
      <c r="VUO18" s="198"/>
      <c r="VUP18" s="198"/>
      <c r="VUQ18" s="198"/>
      <c r="VUR18" s="198"/>
      <c r="VUS18" s="198"/>
      <c r="VUT18" s="198"/>
      <c r="VUU18" s="198"/>
      <c r="VUV18" s="198"/>
      <c r="VUW18" s="198"/>
      <c r="VUX18" s="198"/>
      <c r="VUY18" s="198"/>
      <c r="VUZ18" s="198"/>
      <c r="VVA18" s="198"/>
      <c r="VVB18" s="198"/>
      <c r="VVC18" s="198"/>
      <c r="VVD18" s="198"/>
      <c r="VVE18" s="198"/>
      <c r="VVF18" s="198"/>
      <c r="VVG18" s="198"/>
      <c r="VVH18" s="198"/>
      <c r="VVI18" s="198"/>
      <c r="VVJ18" s="198"/>
      <c r="VVK18" s="198"/>
      <c r="VVL18" s="198"/>
      <c r="VVM18" s="198"/>
      <c r="VVN18" s="198"/>
      <c r="VVO18" s="198"/>
      <c r="VVP18" s="198"/>
      <c r="VVQ18" s="198"/>
      <c r="VVR18" s="198"/>
      <c r="VVS18" s="198"/>
      <c r="VVT18" s="198"/>
      <c r="VVU18" s="198"/>
      <c r="VVV18" s="198"/>
      <c r="VVW18" s="198"/>
      <c r="VVX18" s="198"/>
      <c r="VVY18" s="198"/>
      <c r="VVZ18" s="198"/>
      <c r="VWA18" s="198"/>
      <c r="VWB18" s="198"/>
      <c r="VWC18" s="198"/>
      <c r="VWD18" s="198"/>
      <c r="VWE18" s="198"/>
      <c r="VWF18" s="198"/>
      <c r="VWG18" s="198"/>
      <c r="VWH18" s="198"/>
      <c r="VWI18" s="198"/>
      <c r="VWJ18" s="198"/>
      <c r="VWK18" s="198"/>
      <c r="VWL18" s="198"/>
      <c r="VWM18" s="198"/>
      <c r="VWN18" s="198"/>
      <c r="VWO18" s="198"/>
      <c r="VWP18" s="198"/>
      <c r="VWQ18" s="198"/>
      <c r="VWR18" s="198"/>
      <c r="VWS18" s="198"/>
      <c r="VWT18" s="198"/>
      <c r="VWU18" s="198"/>
      <c r="VWV18" s="198"/>
      <c r="VWW18" s="198"/>
      <c r="VWX18" s="198"/>
      <c r="VWY18" s="198"/>
      <c r="VWZ18" s="198"/>
      <c r="VXA18" s="198"/>
      <c r="VXB18" s="198"/>
      <c r="VXC18" s="198"/>
      <c r="VXD18" s="198"/>
      <c r="VXE18" s="198"/>
      <c r="VXF18" s="198"/>
      <c r="VXG18" s="198"/>
      <c r="VXH18" s="198"/>
      <c r="VXI18" s="198"/>
      <c r="VXJ18" s="198"/>
      <c r="VXK18" s="198"/>
      <c r="VXL18" s="198"/>
      <c r="VXM18" s="198"/>
      <c r="VXN18" s="198"/>
      <c r="VXO18" s="198"/>
      <c r="VXP18" s="198"/>
      <c r="VXQ18" s="198"/>
      <c r="VXR18" s="198"/>
      <c r="VXS18" s="198"/>
      <c r="VXT18" s="198"/>
      <c r="VXU18" s="198"/>
      <c r="VXV18" s="198"/>
      <c r="VXW18" s="198"/>
      <c r="VXX18" s="198"/>
      <c r="VXY18" s="198"/>
      <c r="VXZ18" s="198"/>
      <c r="VYA18" s="198"/>
      <c r="VYB18" s="198"/>
      <c r="VYC18" s="198"/>
      <c r="VYD18" s="198"/>
      <c r="VYE18" s="198"/>
      <c r="VYF18" s="198"/>
      <c r="VYG18" s="198"/>
      <c r="VYH18" s="198"/>
      <c r="VYI18" s="198"/>
      <c r="VYJ18" s="198"/>
      <c r="VYK18" s="198"/>
      <c r="VYL18" s="198"/>
      <c r="VYM18" s="198"/>
      <c r="VYN18" s="198"/>
      <c r="VYO18" s="198"/>
      <c r="VYP18" s="198"/>
      <c r="VYQ18" s="198"/>
      <c r="VYR18" s="198"/>
      <c r="VYS18" s="198"/>
      <c r="VYT18" s="198"/>
      <c r="VYU18" s="198"/>
      <c r="VYV18" s="198"/>
      <c r="VYW18" s="198"/>
      <c r="VYX18" s="198"/>
      <c r="VYY18" s="198"/>
      <c r="VYZ18" s="198"/>
      <c r="VZA18" s="198"/>
      <c r="VZB18" s="198"/>
      <c r="VZC18" s="198"/>
      <c r="VZD18" s="198"/>
      <c r="VZE18" s="198"/>
      <c r="VZF18" s="198"/>
      <c r="VZG18" s="198"/>
      <c r="VZH18" s="198"/>
      <c r="VZI18" s="198"/>
      <c r="VZJ18" s="198"/>
      <c r="VZK18" s="198"/>
      <c r="VZL18" s="198"/>
      <c r="VZM18" s="198"/>
      <c r="VZN18" s="198"/>
      <c r="VZO18" s="198"/>
      <c r="VZP18" s="198"/>
      <c r="VZQ18" s="198"/>
      <c r="VZR18" s="198"/>
      <c r="VZS18" s="198"/>
      <c r="VZT18" s="198"/>
      <c r="VZU18" s="198"/>
      <c r="VZV18" s="198"/>
      <c r="VZW18" s="198"/>
      <c r="VZX18" s="198"/>
      <c r="VZY18" s="198"/>
      <c r="VZZ18" s="198"/>
      <c r="WAA18" s="198"/>
      <c r="WAB18" s="198"/>
      <c r="WAC18" s="198"/>
      <c r="WAD18" s="198"/>
      <c r="WAE18" s="198"/>
      <c r="WAF18" s="198"/>
      <c r="WAG18" s="198"/>
      <c r="WAH18" s="198"/>
      <c r="WAI18" s="198"/>
      <c r="WAJ18" s="198"/>
      <c r="WAK18" s="198"/>
      <c r="WAL18" s="198"/>
      <c r="WAM18" s="198"/>
      <c r="WAN18" s="198"/>
      <c r="WAO18" s="198"/>
      <c r="WAP18" s="198"/>
      <c r="WAQ18" s="198"/>
      <c r="WAR18" s="198"/>
      <c r="WAS18" s="198"/>
      <c r="WAT18" s="198"/>
      <c r="WAU18" s="198"/>
      <c r="WAV18" s="198"/>
      <c r="WAW18" s="198"/>
      <c r="WAX18" s="198"/>
      <c r="WAY18" s="198"/>
      <c r="WAZ18" s="198"/>
      <c r="WBA18" s="198"/>
      <c r="WBB18" s="198"/>
      <c r="WBC18" s="198"/>
      <c r="WBD18" s="198"/>
      <c r="WBE18" s="198"/>
      <c r="WBF18" s="198"/>
      <c r="WBG18" s="198"/>
      <c r="WBH18" s="198"/>
      <c r="WBI18" s="198"/>
      <c r="WBJ18" s="198"/>
      <c r="WBK18" s="198"/>
      <c r="WBL18" s="198"/>
      <c r="WBM18" s="198"/>
      <c r="WBN18" s="198"/>
      <c r="WBO18" s="198"/>
      <c r="WBP18" s="198"/>
      <c r="WBQ18" s="198"/>
      <c r="WBR18" s="198"/>
      <c r="WBS18" s="198"/>
      <c r="WBT18" s="198"/>
      <c r="WBU18" s="198"/>
      <c r="WBV18" s="198"/>
      <c r="WBW18" s="198"/>
      <c r="WBX18" s="198"/>
      <c r="WBY18" s="198"/>
      <c r="WBZ18" s="198"/>
      <c r="WCA18" s="198"/>
      <c r="WCB18" s="198"/>
      <c r="WCC18" s="198"/>
      <c r="WCD18" s="198"/>
      <c r="WCE18" s="198"/>
      <c r="WCF18" s="198"/>
      <c r="WCG18" s="198"/>
      <c r="WCH18" s="198"/>
      <c r="WCI18" s="198"/>
      <c r="WCJ18" s="198"/>
      <c r="WCK18" s="198"/>
      <c r="WCL18" s="198"/>
      <c r="WCM18" s="198"/>
      <c r="WCN18" s="198"/>
      <c r="WCO18" s="198"/>
      <c r="WCP18" s="198"/>
      <c r="WCQ18" s="198"/>
      <c r="WCR18" s="198"/>
      <c r="WCS18" s="198"/>
      <c r="WCT18" s="198"/>
      <c r="WCU18" s="198"/>
      <c r="WCV18" s="198"/>
      <c r="WCW18" s="198"/>
      <c r="WCX18" s="198"/>
      <c r="WCY18" s="198"/>
      <c r="WCZ18" s="198"/>
      <c r="WDA18" s="198"/>
      <c r="WDB18" s="198"/>
      <c r="WDC18" s="198"/>
      <c r="WDD18" s="198"/>
      <c r="WDE18" s="198"/>
      <c r="WDF18" s="198"/>
      <c r="WDG18" s="198"/>
      <c r="WDH18" s="198"/>
      <c r="WDI18" s="198"/>
      <c r="WDJ18" s="198"/>
      <c r="WDK18" s="198"/>
      <c r="WDL18" s="198"/>
      <c r="WDM18" s="198"/>
      <c r="WDN18" s="198"/>
      <c r="WDO18" s="198"/>
      <c r="WDP18" s="198"/>
      <c r="WDQ18" s="198"/>
      <c r="WDR18" s="198"/>
      <c r="WDS18" s="198"/>
      <c r="WDT18" s="198"/>
      <c r="WDU18" s="198"/>
      <c r="WDV18" s="198"/>
      <c r="WDW18" s="198"/>
      <c r="WDX18" s="198"/>
      <c r="WDY18" s="198"/>
      <c r="WDZ18" s="198"/>
      <c r="WEA18" s="198"/>
      <c r="WEB18" s="198"/>
      <c r="WEC18" s="198"/>
      <c r="WED18" s="198"/>
      <c r="WEE18" s="198"/>
      <c r="WEF18" s="198"/>
      <c r="WEG18" s="198"/>
      <c r="WEH18" s="198"/>
      <c r="WEI18" s="198"/>
      <c r="WEJ18" s="198"/>
      <c r="WEK18" s="198"/>
      <c r="WEL18" s="198"/>
      <c r="WEM18" s="198"/>
      <c r="WEN18" s="198"/>
      <c r="WEO18" s="198"/>
      <c r="WEP18" s="198"/>
      <c r="WEQ18" s="198"/>
      <c r="WER18" s="198"/>
      <c r="WES18" s="198"/>
      <c r="WET18" s="198"/>
      <c r="WEU18" s="198"/>
      <c r="WEV18" s="198"/>
      <c r="WEW18" s="198"/>
      <c r="WEX18" s="198"/>
      <c r="WEY18" s="198"/>
      <c r="WEZ18" s="198"/>
      <c r="WFA18" s="198"/>
      <c r="WFB18" s="198"/>
      <c r="WFC18" s="198"/>
      <c r="WFD18" s="198"/>
      <c r="WFE18" s="198"/>
      <c r="WFF18" s="198"/>
      <c r="WFG18" s="198"/>
      <c r="WFH18" s="198"/>
      <c r="WFI18" s="198"/>
      <c r="WFJ18" s="198"/>
      <c r="WFK18" s="198"/>
      <c r="WFL18" s="198"/>
      <c r="WFM18" s="198"/>
      <c r="WFN18" s="198"/>
      <c r="WFO18" s="198"/>
      <c r="WFP18" s="198"/>
      <c r="WFQ18" s="198"/>
      <c r="WFR18" s="198"/>
      <c r="WFS18" s="198"/>
      <c r="WFT18" s="198"/>
      <c r="WFU18" s="198"/>
      <c r="WFV18" s="198"/>
      <c r="WFW18" s="198"/>
      <c r="WFX18" s="198"/>
      <c r="WFY18" s="198"/>
      <c r="WFZ18" s="198"/>
      <c r="WGA18" s="198"/>
      <c r="WGB18" s="198"/>
      <c r="WGC18" s="198"/>
      <c r="WGD18" s="198"/>
      <c r="WGE18" s="198"/>
      <c r="WGF18" s="198"/>
      <c r="WGG18" s="198"/>
      <c r="WGH18" s="198"/>
      <c r="WGI18" s="198"/>
      <c r="WGJ18" s="198"/>
      <c r="WGK18" s="198"/>
      <c r="WGL18" s="198"/>
      <c r="WGM18" s="198"/>
      <c r="WGN18" s="198"/>
      <c r="WGO18" s="198"/>
      <c r="WGP18" s="198"/>
      <c r="WGQ18" s="198"/>
      <c r="WGR18" s="198"/>
      <c r="WGS18" s="198"/>
      <c r="WGT18" s="198"/>
      <c r="WGU18" s="198"/>
      <c r="WGV18" s="198"/>
      <c r="WGW18" s="198"/>
      <c r="WGX18" s="198"/>
      <c r="WGY18" s="198"/>
      <c r="WGZ18" s="198"/>
      <c r="WHA18" s="198"/>
      <c r="WHB18" s="198"/>
      <c r="WHC18" s="198"/>
      <c r="WHD18" s="198"/>
      <c r="WHE18" s="198"/>
      <c r="WHF18" s="198"/>
      <c r="WHG18" s="198"/>
      <c r="WHH18" s="198"/>
      <c r="WHI18" s="198"/>
      <c r="WHJ18" s="198"/>
      <c r="WHK18" s="198"/>
      <c r="WHL18" s="198"/>
      <c r="WHM18" s="198"/>
      <c r="WHN18" s="198"/>
      <c r="WHO18" s="198"/>
      <c r="WHP18" s="198"/>
      <c r="WHQ18" s="198"/>
      <c r="WHR18" s="198"/>
      <c r="WHS18" s="198"/>
      <c r="WHT18" s="198"/>
      <c r="WHU18" s="198"/>
      <c r="WHV18" s="198"/>
      <c r="WHW18" s="198"/>
      <c r="WHX18" s="198"/>
      <c r="WHY18" s="198"/>
      <c r="WHZ18" s="198"/>
      <c r="WIA18" s="198"/>
      <c r="WIB18" s="198"/>
      <c r="WIC18" s="198"/>
      <c r="WID18" s="198"/>
      <c r="WIE18" s="198"/>
      <c r="WIF18" s="198"/>
      <c r="WIG18" s="198"/>
      <c r="WIH18" s="198"/>
      <c r="WII18" s="198"/>
      <c r="WIJ18" s="198"/>
      <c r="WIK18" s="198"/>
      <c r="WIL18" s="198"/>
      <c r="WIM18" s="198"/>
      <c r="WIN18" s="198"/>
      <c r="WIO18" s="198"/>
      <c r="WIP18" s="198"/>
      <c r="WIQ18" s="198"/>
      <c r="WIR18" s="198"/>
      <c r="WIS18" s="198"/>
      <c r="WIT18" s="198"/>
      <c r="WIU18" s="198"/>
      <c r="WIV18" s="198"/>
      <c r="WIW18" s="198"/>
      <c r="WIX18" s="198"/>
      <c r="WIY18" s="198"/>
      <c r="WIZ18" s="198"/>
      <c r="WJA18" s="198"/>
      <c r="WJB18" s="198"/>
      <c r="WJC18" s="198"/>
      <c r="WJD18" s="198"/>
      <c r="WJE18" s="198"/>
      <c r="WJF18" s="198"/>
      <c r="WJG18" s="198"/>
      <c r="WJH18" s="198"/>
      <c r="WJI18" s="198"/>
      <c r="WJJ18" s="198"/>
      <c r="WJK18" s="198"/>
      <c r="WJL18" s="198"/>
      <c r="WJM18" s="198"/>
      <c r="WJN18" s="198"/>
      <c r="WJO18" s="198"/>
      <c r="WJP18" s="198"/>
      <c r="WJQ18" s="198"/>
      <c r="WJR18" s="198"/>
      <c r="WJS18" s="198"/>
      <c r="WJT18" s="198"/>
      <c r="WJU18" s="198"/>
      <c r="WJV18" s="198"/>
      <c r="WJW18" s="198"/>
      <c r="WJX18" s="198"/>
      <c r="WJY18" s="198"/>
      <c r="WJZ18" s="198"/>
      <c r="WKA18" s="198"/>
      <c r="WKB18" s="198"/>
      <c r="WKC18" s="198"/>
      <c r="WKD18" s="198"/>
      <c r="WKE18" s="198"/>
      <c r="WKF18" s="198"/>
      <c r="WKG18" s="198"/>
      <c r="WKH18" s="198"/>
      <c r="WKI18" s="198"/>
      <c r="WKJ18" s="198"/>
      <c r="WKK18" s="198"/>
      <c r="WKL18" s="198"/>
      <c r="WKM18" s="198"/>
      <c r="WKN18" s="198"/>
      <c r="WKO18" s="198"/>
      <c r="WKP18" s="198"/>
      <c r="WKQ18" s="198"/>
      <c r="WKR18" s="198"/>
      <c r="WKS18" s="198"/>
      <c r="WKT18" s="198"/>
      <c r="WKU18" s="198"/>
      <c r="WKV18" s="198"/>
      <c r="WKW18" s="198"/>
      <c r="WKX18" s="198"/>
      <c r="WKY18" s="198"/>
      <c r="WKZ18" s="198"/>
      <c r="WLA18" s="198"/>
      <c r="WLB18" s="198"/>
      <c r="WLC18" s="198"/>
      <c r="WLD18" s="198"/>
      <c r="WLE18" s="198"/>
      <c r="WLF18" s="198"/>
      <c r="WLG18" s="198"/>
      <c r="WLH18" s="198"/>
      <c r="WLI18" s="198"/>
      <c r="WLJ18" s="198"/>
      <c r="WLK18" s="198"/>
      <c r="WLL18" s="198"/>
      <c r="WLM18" s="198"/>
      <c r="WLN18" s="198"/>
      <c r="WLO18" s="198"/>
      <c r="WLP18" s="198"/>
      <c r="WLQ18" s="198"/>
      <c r="WLR18" s="198"/>
      <c r="WLS18" s="198"/>
      <c r="WLT18" s="198"/>
      <c r="WLU18" s="198"/>
      <c r="WLV18" s="198"/>
      <c r="WLW18" s="198"/>
      <c r="WLX18" s="198"/>
      <c r="WLY18" s="198"/>
      <c r="WLZ18" s="198"/>
      <c r="WMA18" s="198"/>
      <c r="WMB18" s="198"/>
      <c r="WMC18" s="198"/>
      <c r="WMD18" s="198"/>
      <c r="WME18" s="198"/>
      <c r="WMF18" s="198"/>
      <c r="WMG18" s="198"/>
      <c r="WMH18" s="198"/>
      <c r="WMI18" s="198"/>
      <c r="WMJ18" s="198"/>
      <c r="WMK18" s="198"/>
      <c r="WML18" s="198"/>
      <c r="WMM18" s="198"/>
      <c r="WMN18" s="198"/>
      <c r="WMO18" s="198"/>
      <c r="WMP18" s="198"/>
      <c r="WMQ18" s="198"/>
      <c r="WMR18" s="198"/>
      <c r="WMS18" s="198"/>
      <c r="WMT18" s="198"/>
      <c r="WMU18" s="198"/>
      <c r="WMV18" s="198"/>
      <c r="WMW18" s="198"/>
      <c r="WMX18" s="198"/>
      <c r="WMY18" s="198"/>
      <c r="WMZ18" s="198"/>
      <c r="WNA18" s="198"/>
      <c r="WNB18" s="198"/>
      <c r="WNC18" s="198"/>
      <c r="WND18" s="198"/>
      <c r="WNE18" s="198"/>
      <c r="WNF18" s="198"/>
      <c r="WNG18" s="198"/>
      <c r="WNH18" s="198"/>
      <c r="WNI18" s="198"/>
      <c r="WNJ18" s="198"/>
      <c r="WNK18" s="198"/>
      <c r="WNL18" s="198"/>
      <c r="WNM18" s="198"/>
      <c r="WNN18" s="198"/>
      <c r="WNO18" s="198"/>
      <c r="WNP18" s="198"/>
      <c r="WNQ18" s="198"/>
      <c r="WNR18" s="198"/>
      <c r="WNS18" s="198"/>
      <c r="WNT18" s="198"/>
      <c r="WNU18" s="198"/>
      <c r="WNV18" s="198"/>
      <c r="WNW18" s="198"/>
      <c r="WNX18" s="198"/>
      <c r="WNY18" s="198"/>
      <c r="WNZ18" s="198"/>
      <c r="WOA18" s="198"/>
      <c r="WOB18" s="198"/>
      <c r="WOC18" s="198"/>
      <c r="WOD18" s="198"/>
      <c r="WOE18" s="198"/>
      <c r="WOF18" s="198"/>
      <c r="WOG18" s="198"/>
      <c r="WOH18" s="198"/>
      <c r="WOI18" s="198"/>
      <c r="WOJ18" s="198"/>
      <c r="WOK18" s="198"/>
      <c r="WOL18" s="198"/>
      <c r="WOM18" s="198"/>
      <c r="WON18" s="198"/>
      <c r="WOO18" s="198"/>
      <c r="WOP18" s="198"/>
      <c r="WOQ18" s="198"/>
      <c r="WOR18" s="198"/>
      <c r="WOS18" s="198"/>
      <c r="WOT18" s="198"/>
      <c r="WOU18" s="198"/>
      <c r="WOV18" s="198"/>
      <c r="WOW18" s="198"/>
      <c r="WOX18" s="198"/>
      <c r="WOY18" s="198"/>
      <c r="WOZ18" s="198"/>
      <c r="WPA18" s="198"/>
      <c r="WPB18" s="198"/>
      <c r="WPC18" s="198"/>
      <c r="WPD18" s="198"/>
      <c r="WPE18" s="198"/>
      <c r="WPF18" s="198"/>
      <c r="WPG18" s="198"/>
      <c r="WPH18" s="198"/>
      <c r="WPI18" s="198"/>
      <c r="WPJ18" s="198"/>
      <c r="WPK18" s="198"/>
      <c r="WPL18" s="198"/>
      <c r="WPM18" s="198"/>
      <c r="WPN18" s="198"/>
      <c r="WPO18" s="198"/>
      <c r="WPP18" s="198"/>
      <c r="WPQ18" s="198"/>
      <c r="WPR18" s="198"/>
      <c r="WPS18" s="198"/>
      <c r="WPT18" s="198"/>
      <c r="WPU18" s="198"/>
      <c r="WPV18" s="198"/>
      <c r="WPW18" s="198"/>
      <c r="WPX18" s="198"/>
      <c r="WPY18" s="198"/>
      <c r="WPZ18" s="198"/>
      <c r="WQA18" s="198"/>
      <c r="WQB18" s="198"/>
      <c r="WQC18" s="198"/>
      <c r="WQD18" s="198"/>
      <c r="WQE18" s="198"/>
      <c r="WQF18" s="198"/>
      <c r="WQG18" s="198"/>
      <c r="WQH18" s="198"/>
      <c r="WQI18" s="198"/>
      <c r="WQJ18" s="198"/>
      <c r="WQK18" s="198"/>
      <c r="WQL18" s="198"/>
      <c r="WQM18" s="198"/>
      <c r="WQN18" s="198"/>
      <c r="WQO18" s="198"/>
      <c r="WQP18" s="198"/>
      <c r="WQQ18" s="198"/>
      <c r="WQR18" s="198"/>
      <c r="WQS18" s="198"/>
      <c r="WQT18" s="198"/>
      <c r="WQU18" s="198"/>
      <c r="WQV18" s="198"/>
      <c r="WQW18" s="198"/>
      <c r="WQX18" s="198"/>
      <c r="WQY18" s="198"/>
      <c r="WQZ18" s="198"/>
      <c r="WRA18" s="198"/>
      <c r="WRB18" s="198"/>
      <c r="WRC18" s="198"/>
      <c r="WRD18" s="198"/>
      <c r="WRE18" s="198"/>
      <c r="WRF18" s="198"/>
      <c r="WRG18" s="198"/>
      <c r="WRH18" s="198"/>
      <c r="WRI18" s="198"/>
      <c r="WRJ18" s="198"/>
      <c r="WRK18" s="198"/>
      <c r="WRL18" s="198"/>
      <c r="WRM18" s="198"/>
      <c r="WRN18" s="198"/>
      <c r="WRO18" s="198"/>
      <c r="WRP18" s="198"/>
      <c r="WRQ18" s="198"/>
      <c r="WRR18" s="198"/>
      <c r="WRS18" s="198"/>
      <c r="WRT18" s="198"/>
      <c r="WRU18" s="198"/>
      <c r="WRV18" s="198"/>
      <c r="WRW18" s="198"/>
      <c r="WRX18" s="198"/>
      <c r="WRY18" s="198"/>
      <c r="WRZ18" s="198"/>
      <c r="WSA18" s="198"/>
      <c r="WSB18" s="198"/>
      <c r="WSC18" s="198"/>
      <c r="WSD18" s="198"/>
      <c r="WSE18" s="198"/>
      <c r="WSF18" s="198"/>
      <c r="WSG18" s="198"/>
      <c r="WSH18" s="198"/>
      <c r="WSI18" s="198"/>
      <c r="WSJ18" s="198"/>
      <c r="WSK18" s="198"/>
      <c r="WSL18" s="198"/>
      <c r="WSM18" s="198"/>
      <c r="WSN18" s="198"/>
      <c r="WSO18" s="198"/>
      <c r="WSP18" s="198"/>
      <c r="WSQ18" s="198"/>
      <c r="WSR18" s="198"/>
      <c r="WSS18" s="198"/>
      <c r="WST18" s="198"/>
      <c r="WSU18" s="198"/>
      <c r="WSV18" s="198"/>
      <c r="WSW18" s="198"/>
      <c r="WSX18" s="198"/>
      <c r="WSY18" s="198"/>
      <c r="WSZ18" s="198"/>
      <c r="WTA18" s="198"/>
      <c r="WTB18" s="198"/>
      <c r="WTC18" s="198"/>
      <c r="WTD18" s="198"/>
      <c r="WTE18" s="198"/>
      <c r="WTF18" s="198"/>
      <c r="WTG18" s="198"/>
      <c r="WTH18" s="198"/>
      <c r="WTI18" s="198"/>
      <c r="WTJ18" s="198"/>
      <c r="WTK18" s="198"/>
      <c r="WTL18" s="198"/>
      <c r="WTM18" s="198"/>
      <c r="WTN18" s="198"/>
      <c r="WTO18" s="198"/>
      <c r="WTP18" s="198"/>
      <c r="WTQ18" s="198"/>
      <c r="WTR18" s="198"/>
      <c r="WTS18" s="198"/>
      <c r="WTT18" s="198"/>
      <c r="WTU18" s="198"/>
      <c r="WTV18" s="198"/>
      <c r="WTW18" s="198"/>
      <c r="WTX18" s="198"/>
      <c r="WTY18" s="198"/>
      <c r="WTZ18" s="198"/>
      <c r="WUA18" s="198"/>
      <c r="WUB18" s="198"/>
      <c r="WUC18" s="198"/>
      <c r="WUD18" s="198"/>
      <c r="WUE18" s="198"/>
      <c r="WUF18" s="198"/>
      <c r="WUG18" s="198"/>
      <c r="WUH18" s="198"/>
      <c r="WUI18" s="198"/>
      <c r="WUJ18" s="198"/>
      <c r="WUK18" s="198"/>
      <c r="WUL18" s="198"/>
      <c r="WUM18" s="198"/>
      <c r="WUN18" s="198"/>
      <c r="WUO18" s="198"/>
      <c r="WUP18" s="198"/>
      <c r="WUQ18" s="198"/>
      <c r="WUR18" s="198"/>
      <c r="WUS18" s="198"/>
      <c r="WUT18" s="198"/>
      <c r="WUU18" s="198"/>
      <c r="WUV18" s="198"/>
      <c r="WUW18" s="198"/>
      <c r="WUX18" s="198"/>
      <c r="WUY18" s="198"/>
      <c r="WUZ18" s="198"/>
      <c r="WVA18" s="198"/>
      <c r="WVB18" s="198"/>
      <c r="WVC18" s="198"/>
      <c r="WVD18" s="198"/>
      <c r="WVE18" s="198"/>
      <c r="WVF18" s="198"/>
      <c r="WVG18" s="198"/>
      <c r="WVH18" s="198"/>
      <c r="WVI18" s="198"/>
      <c r="WVJ18" s="198"/>
      <c r="WVK18" s="198"/>
      <c r="WVL18" s="198"/>
      <c r="WVM18" s="198"/>
      <c r="WVN18" s="198"/>
      <c r="WVO18" s="198"/>
      <c r="WVP18" s="198"/>
      <c r="WVQ18" s="198"/>
      <c r="WVR18" s="198"/>
      <c r="WVS18" s="198"/>
      <c r="WVT18" s="198"/>
      <c r="WVU18" s="198"/>
      <c r="WVV18" s="198"/>
      <c r="WVW18" s="198"/>
      <c r="WVX18" s="198"/>
      <c r="WVY18" s="198"/>
      <c r="WVZ18" s="198"/>
      <c r="WWA18" s="198"/>
      <c r="WWB18" s="198"/>
      <c r="WWC18" s="198"/>
      <c r="WWD18" s="198"/>
      <c r="WWE18" s="198"/>
      <c r="WWF18" s="198"/>
      <c r="WWG18" s="198"/>
      <c r="WWH18" s="198"/>
      <c r="WWI18" s="198"/>
      <c r="WWJ18" s="198"/>
      <c r="WWK18" s="198"/>
      <c r="WWL18" s="198"/>
      <c r="WWM18" s="198"/>
      <c r="WWN18" s="198"/>
      <c r="WWO18" s="198"/>
      <c r="WWP18" s="198"/>
      <c r="WWQ18" s="198"/>
      <c r="WWR18" s="198"/>
      <c r="WWS18" s="198"/>
      <c r="WWT18" s="198"/>
      <c r="WWU18" s="198"/>
      <c r="WWV18" s="198"/>
      <c r="WWW18" s="198"/>
      <c r="WWX18" s="198"/>
      <c r="WWY18" s="198"/>
      <c r="WWZ18" s="198"/>
      <c r="WXA18" s="198"/>
      <c r="WXB18" s="198"/>
      <c r="WXC18" s="198"/>
      <c r="WXD18" s="198"/>
      <c r="WXE18" s="198"/>
      <c r="WXF18" s="198"/>
      <c r="WXG18" s="198"/>
      <c r="WXH18" s="198"/>
      <c r="WXI18" s="198"/>
      <c r="WXJ18" s="198"/>
      <c r="WXK18" s="198"/>
      <c r="WXL18" s="198"/>
      <c r="WXM18" s="198"/>
      <c r="WXN18" s="198"/>
      <c r="WXO18" s="198"/>
      <c r="WXP18" s="198"/>
      <c r="WXQ18" s="198"/>
      <c r="WXR18" s="198"/>
      <c r="WXS18" s="198"/>
      <c r="WXT18" s="198"/>
      <c r="WXU18" s="198"/>
      <c r="WXV18" s="198"/>
      <c r="WXW18" s="198"/>
      <c r="WXX18" s="198"/>
      <c r="WXY18" s="198"/>
      <c r="WXZ18" s="198"/>
      <c r="WYA18" s="198"/>
      <c r="WYB18" s="198"/>
      <c r="WYC18" s="198"/>
      <c r="WYD18" s="198"/>
      <c r="WYE18" s="198"/>
      <c r="WYF18" s="198"/>
      <c r="WYG18" s="198"/>
      <c r="WYH18" s="198"/>
      <c r="WYI18" s="198"/>
      <c r="WYJ18" s="198"/>
      <c r="WYK18" s="198"/>
      <c r="WYL18" s="198"/>
      <c r="WYM18" s="198"/>
      <c r="WYN18" s="198"/>
      <c r="WYO18" s="198"/>
      <c r="WYP18" s="198"/>
      <c r="WYQ18" s="198"/>
      <c r="WYR18" s="198"/>
      <c r="WYS18" s="198"/>
      <c r="WYT18" s="198"/>
      <c r="WYU18" s="198"/>
      <c r="WYV18" s="198"/>
      <c r="WYW18" s="198"/>
      <c r="WYX18" s="198"/>
      <c r="WYY18" s="198"/>
      <c r="WYZ18" s="198"/>
      <c r="WZA18" s="198"/>
      <c r="WZB18" s="198"/>
      <c r="WZC18" s="198"/>
      <c r="WZD18" s="198"/>
      <c r="WZE18" s="198"/>
      <c r="WZF18" s="198"/>
      <c r="WZG18" s="198"/>
      <c r="WZH18" s="198"/>
      <c r="WZI18" s="198"/>
      <c r="WZJ18" s="198"/>
      <c r="WZK18" s="198"/>
      <c r="WZL18" s="198"/>
      <c r="WZM18" s="198"/>
      <c r="WZN18" s="198"/>
      <c r="WZO18" s="198"/>
      <c r="WZP18" s="198"/>
      <c r="WZQ18" s="198"/>
      <c r="WZR18" s="198"/>
      <c r="WZS18" s="198"/>
      <c r="WZT18" s="198"/>
      <c r="WZU18" s="198"/>
      <c r="WZV18" s="198"/>
      <c r="WZW18" s="198"/>
      <c r="WZX18" s="198"/>
      <c r="WZY18" s="198"/>
      <c r="WZZ18" s="198"/>
      <c r="XAA18" s="198"/>
      <c r="XAB18" s="198"/>
      <c r="XAC18" s="198"/>
      <c r="XAD18" s="198"/>
      <c r="XAE18" s="198"/>
      <c r="XAF18" s="198"/>
      <c r="XAG18" s="198"/>
      <c r="XAH18" s="198"/>
      <c r="XAI18" s="198"/>
      <c r="XAJ18" s="198"/>
      <c r="XAK18" s="198"/>
      <c r="XAL18" s="198"/>
      <c r="XAM18" s="198"/>
      <c r="XAN18" s="198"/>
      <c r="XAO18" s="198"/>
      <c r="XAP18" s="198"/>
      <c r="XAQ18" s="198"/>
      <c r="XAR18" s="198"/>
      <c r="XAS18" s="198"/>
      <c r="XAT18" s="198"/>
      <c r="XAU18" s="198"/>
      <c r="XAV18" s="198"/>
      <c r="XAW18" s="198"/>
      <c r="XAX18" s="198"/>
      <c r="XAY18" s="198"/>
      <c r="XAZ18" s="198"/>
      <c r="XBA18" s="198"/>
      <c r="XBB18" s="198"/>
      <c r="XBC18" s="198"/>
      <c r="XBD18" s="198"/>
      <c r="XBE18" s="198"/>
      <c r="XBF18" s="198"/>
      <c r="XBG18" s="198"/>
      <c r="XBH18" s="198"/>
      <c r="XBI18" s="198"/>
      <c r="XBJ18" s="198"/>
      <c r="XBK18" s="198"/>
      <c r="XBL18" s="198"/>
      <c r="XBM18" s="198"/>
      <c r="XBN18" s="198"/>
      <c r="XBO18" s="198"/>
      <c r="XBP18" s="198"/>
      <c r="XBQ18" s="198"/>
      <c r="XBR18" s="198"/>
      <c r="XBS18" s="198"/>
      <c r="XBT18" s="198"/>
      <c r="XBU18" s="198"/>
      <c r="XBV18" s="198"/>
      <c r="XBW18" s="198"/>
      <c r="XBX18" s="198"/>
      <c r="XBY18" s="198"/>
      <c r="XBZ18" s="198"/>
      <c r="XCA18" s="198"/>
      <c r="XCB18" s="198"/>
      <c r="XCC18" s="198"/>
      <c r="XCD18" s="198"/>
      <c r="XCE18" s="198"/>
      <c r="XCF18" s="198"/>
      <c r="XCG18" s="198"/>
      <c r="XCH18" s="198"/>
      <c r="XCI18" s="198"/>
      <c r="XCJ18" s="198"/>
      <c r="XCK18" s="198"/>
      <c r="XCL18" s="198"/>
      <c r="XCM18" s="198"/>
      <c r="XCN18" s="198"/>
      <c r="XCO18" s="198"/>
      <c r="XCP18" s="198"/>
      <c r="XCQ18" s="198"/>
      <c r="XCR18" s="198"/>
      <c r="XCS18" s="198"/>
      <c r="XCT18" s="198"/>
      <c r="XCU18" s="198"/>
      <c r="XCV18" s="198"/>
      <c r="XCW18" s="198"/>
      <c r="XCX18" s="198"/>
      <c r="XCY18" s="198"/>
      <c r="XCZ18" s="198"/>
      <c r="XDA18" s="198"/>
      <c r="XDB18" s="198"/>
      <c r="XDC18" s="198"/>
      <c r="XDD18" s="198"/>
      <c r="XDE18" s="198"/>
      <c r="XDF18" s="198"/>
      <c r="XDG18" s="198"/>
      <c r="XDH18" s="198"/>
      <c r="XDI18" s="198"/>
      <c r="XDJ18" s="198"/>
      <c r="XDK18" s="198"/>
      <c r="XDL18" s="198"/>
      <c r="XDM18" s="198"/>
      <c r="XDN18" s="198"/>
      <c r="XDO18" s="198"/>
      <c r="XDP18" s="198"/>
      <c r="XDQ18" s="198"/>
      <c r="XDR18" s="198"/>
      <c r="XDS18" s="198"/>
      <c r="XDT18" s="198"/>
      <c r="XDU18" s="198"/>
      <c r="XDV18" s="198"/>
      <c r="XDW18" s="198"/>
      <c r="XDX18" s="198"/>
      <c r="XDY18" s="198"/>
      <c r="XDZ18" s="198"/>
      <c r="XEA18" s="198"/>
      <c r="XEB18" s="198"/>
      <c r="XEC18" s="198"/>
      <c r="XED18" s="198"/>
      <c r="XEE18" s="198"/>
      <c r="XEF18" s="198"/>
      <c r="XEG18" s="198"/>
      <c r="XEH18" s="198"/>
      <c r="XEI18" s="198"/>
      <c r="XEJ18" s="198"/>
      <c r="XEK18" s="198"/>
      <c r="XEL18" s="198"/>
      <c r="XEM18" s="198"/>
      <c r="XEN18" s="198"/>
      <c r="XEO18" s="198"/>
      <c r="XEP18" s="198"/>
      <c r="XEQ18" s="198"/>
      <c r="XER18" s="198"/>
      <c r="XES18" s="198"/>
      <c r="XET18" s="198"/>
      <c r="XEU18" s="198"/>
      <c r="XEV18" s="198"/>
      <c r="XEW18" s="198"/>
      <c r="XEX18" s="198"/>
      <c r="XEY18" s="198"/>
      <c r="XEZ18" s="198"/>
      <c r="XFA18" s="198"/>
      <c r="XFB18" s="198"/>
      <c r="XFC18" s="198"/>
      <c r="XFD18" s="198"/>
    </row>
    <row r="19" spans="1:16384" s="7" customFormat="1" ht="15" customHeight="1">
      <c r="A19" s="449" t="s">
        <v>383</v>
      </c>
      <c r="B19" s="449"/>
      <c r="C19" s="449" t="s">
        <v>384</v>
      </c>
      <c r="D19" s="449"/>
      <c r="E19" s="449"/>
      <c r="F19" s="7" t="s">
        <v>377</v>
      </c>
      <c r="G19" s="455" t="str">
        <f>기본정보!F29</f>
        <v>연구1</v>
      </c>
      <c r="H19" s="455"/>
      <c r="I19" s="455"/>
      <c r="J19" s="455"/>
      <c r="K19" s="455"/>
      <c r="L19" s="455"/>
      <c r="M19" s="455"/>
      <c r="N19" s="455"/>
      <c r="O19" s="455"/>
      <c r="P19" s="455"/>
      <c r="Q19" s="455"/>
      <c r="R19" s="455"/>
      <c r="S19" s="455"/>
      <c r="T19" s="455"/>
      <c r="U19" s="198"/>
      <c r="V19" s="198"/>
      <c r="W19" s="198"/>
      <c r="X19" s="198"/>
      <c r="Y19" s="198"/>
      <c r="Z19" s="198"/>
      <c r="AA19" s="198"/>
      <c r="AB19" s="198"/>
      <c r="AC19" s="198"/>
      <c r="AD19" s="198"/>
      <c r="AE19" s="198"/>
      <c r="AF19" s="198"/>
      <c r="AG19" s="198"/>
      <c r="AH19" s="198"/>
      <c r="AI19" s="198"/>
      <c r="AJ19" s="198"/>
      <c r="AK19" s="198"/>
      <c r="AL19" s="198"/>
      <c r="AM19" s="198"/>
      <c r="AN19" s="198"/>
      <c r="AO19" s="198"/>
      <c r="AP19" s="198"/>
      <c r="AQ19" s="198"/>
      <c r="AR19" s="198"/>
      <c r="AS19" s="198"/>
      <c r="AT19" s="198"/>
      <c r="AU19" s="198"/>
      <c r="AV19" s="198"/>
      <c r="AW19" s="198"/>
      <c r="AX19" s="198"/>
      <c r="AY19" s="198"/>
      <c r="AZ19" s="198"/>
      <c r="BA19" s="198"/>
      <c r="BB19" s="198"/>
      <c r="BC19" s="198"/>
      <c r="BD19" s="198"/>
      <c r="BE19" s="198"/>
      <c r="BF19" s="198"/>
      <c r="BG19" s="198"/>
      <c r="BH19" s="198"/>
      <c r="BI19" s="198"/>
      <c r="BJ19" s="198"/>
      <c r="BK19" s="198"/>
      <c r="BL19" s="198"/>
      <c r="BM19" s="198"/>
      <c r="BN19" s="198"/>
      <c r="BO19" s="198"/>
      <c r="BP19" s="198"/>
      <c r="BQ19" s="198"/>
      <c r="BR19" s="198"/>
      <c r="BS19" s="198"/>
      <c r="BT19" s="198"/>
      <c r="BU19" s="198"/>
      <c r="BV19" s="198"/>
      <c r="BW19" s="198"/>
      <c r="BX19" s="198"/>
      <c r="BY19" s="198"/>
      <c r="BZ19" s="198"/>
      <c r="CA19" s="198"/>
      <c r="CB19" s="198"/>
      <c r="CC19" s="198"/>
      <c r="CD19" s="198"/>
      <c r="CE19" s="198"/>
      <c r="CF19" s="198"/>
      <c r="CG19" s="198"/>
      <c r="CH19" s="198"/>
      <c r="CI19" s="198"/>
      <c r="CJ19" s="198"/>
      <c r="CK19" s="198"/>
      <c r="CL19" s="198"/>
      <c r="CM19" s="198"/>
      <c r="CN19" s="198"/>
      <c r="CO19" s="198"/>
      <c r="CP19" s="198"/>
      <c r="CQ19" s="198"/>
      <c r="CR19" s="198"/>
      <c r="CS19" s="198"/>
      <c r="CT19" s="198"/>
      <c r="CU19" s="198"/>
      <c r="CV19" s="198"/>
      <c r="CW19" s="198"/>
      <c r="CX19" s="198"/>
      <c r="CY19" s="198"/>
      <c r="CZ19" s="198"/>
      <c r="DA19" s="198"/>
      <c r="DB19" s="198"/>
      <c r="DC19" s="198"/>
      <c r="DD19" s="198"/>
      <c r="DE19" s="198"/>
      <c r="DF19" s="198"/>
      <c r="DG19" s="198"/>
      <c r="DH19" s="198"/>
      <c r="DI19" s="198"/>
      <c r="DJ19" s="198"/>
      <c r="DK19" s="198"/>
      <c r="DL19" s="198"/>
      <c r="DM19" s="198"/>
      <c r="DN19" s="198"/>
      <c r="DO19" s="198"/>
      <c r="DP19" s="198"/>
      <c r="DQ19" s="198"/>
      <c r="DR19" s="198"/>
      <c r="DS19" s="198"/>
      <c r="DT19" s="198"/>
      <c r="DU19" s="198"/>
      <c r="DV19" s="198"/>
      <c r="DW19" s="198"/>
      <c r="DX19" s="198"/>
      <c r="DY19" s="198"/>
      <c r="DZ19" s="198"/>
      <c r="EA19" s="198"/>
      <c r="EB19" s="198"/>
      <c r="EC19" s="198"/>
      <c r="ED19" s="198"/>
      <c r="EE19" s="198"/>
      <c r="EF19" s="198"/>
      <c r="EG19" s="198"/>
      <c r="EH19" s="198"/>
      <c r="EI19" s="198"/>
      <c r="EJ19" s="198"/>
      <c r="EK19" s="198"/>
      <c r="EL19" s="198"/>
      <c r="EM19" s="198"/>
      <c r="EN19" s="198"/>
      <c r="EO19" s="198"/>
      <c r="EP19" s="198"/>
      <c r="EQ19" s="198"/>
      <c r="ER19" s="198"/>
      <c r="ES19" s="198"/>
      <c r="ET19" s="198"/>
      <c r="EU19" s="198"/>
      <c r="EV19" s="198"/>
      <c r="EW19" s="198"/>
      <c r="EX19" s="198"/>
      <c r="EY19" s="198"/>
      <c r="EZ19" s="198"/>
      <c r="FA19" s="198"/>
      <c r="FB19" s="198"/>
      <c r="FC19" s="198"/>
      <c r="FD19" s="198"/>
      <c r="FE19" s="198"/>
      <c r="FF19" s="198"/>
      <c r="FG19" s="198"/>
      <c r="FH19" s="198"/>
      <c r="FI19" s="198"/>
      <c r="FJ19" s="198"/>
      <c r="FK19" s="198"/>
      <c r="FL19" s="198"/>
      <c r="FM19" s="198"/>
      <c r="FN19" s="198"/>
      <c r="FO19" s="198"/>
      <c r="FP19" s="198"/>
      <c r="FQ19" s="198"/>
      <c r="FR19" s="198"/>
      <c r="FS19" s="198"/>
      <c r="FT19" s="198"/>
      <c r="FU19" s="198"/>
      <c r="FV19" s="198"/>
      <c r="FW19" s="198"/>
      <c r="FX19" s="198"/>
      <c r="FY19" s="198"/>
      <c r="FZ19" s="198"/>
      <c r="GA19" s="198"/>
      <c r="GB19" s="198"/>
      <c r="GC19" s="198"/>
      <c r="GD19" s="198"/>
      <c r="GE19" s="198"/>
      <c r="GF19" s="198"/>
      <c r="GG19" s="198"/>
      <c r="GH19" s="198"/>
      <c r="GI19" s="198"/>
      <c r="GJ19" s="198"/>
      <c r="GK19" s="198"/>
      <c r="GL19" s="198"/>
      <c r="GM19" s="198"/>
      <c r="GN19" s="198"/>
      <c r="GO19" s="198"/>
      <c r="GP19" s="198"/>
      <c r="GQ19" s="198"/>
      <c r="GR19" s="198"/>
      <c r="GS19" s="198"/>
      <c r="GT19" s="198"/>
      <c r="GU19" s="198"/>
      <c r="GV19" s="198"/>
      <c r="GW19" s="198"/>
      <c r="GX19" s="198"/>
      <c r="GY19" s="198"/>
      <c r="GZ19" s="198"/>
      <c r="HA19" s="198"/>
      <c r="HB19" s="198"/>
      <c r="HC19" s="198"/>
      <c r="HD19" s="198"/>
      <c r="HE19" s="198"/>
      <c r="HF19" s="198"/>
      <c r="HG19" s="198"/>
      <c r="HH19" s="198"/>
      <c r="HI19" s="198"/>
      <c r="HJ19" s="198"/>
      <c r="HK19" s="198"/>
      <c r="HL19" s="198"/>
      <c r="HM19" s="198"/>
      <c r="HN19" s="198"/>
      <c r="HO19" s="198"/>
      <c r="HP19" s="198"/>
      <c r="HQ19" s="198"/>
      <c r="HR19" s="198"/>
      <c r="HS19" s="198"/>
      <c r="HT19" s="198"/>
      <c r="HU19" s="198"/>
      <c r="HV19" s="198"/>
      <c r="HW19" s="198"/>
      <c r="HX19" s="198"/>
      <c r="HY19" s="198"/>
      <c r="HZ19" s="198"/>
      <c r="IA19" s="198"/>
      <c r="IB19" s="198"/>
      <c r="IC19" s="198"/>
      <c r="ID19" s="198"/>
      <c r="IE19" s="198"/>
      <c r="IF19" s="198"/>
      <c r="IG19" s="198"/>
      <c r="IH19" s="198"/>
      <c r="II19" s="198"/>
      <c r="IJ19" s="198"/>
      <c r="IK19" s="198"/>
      <c r="IL19" s="198"/>
      <c r="IM19" s="198"/>
      <c r="IN19" s="198"/>
      <c r="IO19" s="198"/>
      <c r="IP19" s="198"/>
      <c r="IQ19" s="198"/>
      <c r="IR19" s="198"/>
      <c r="IS19" s="198"/>
      <c r="IT19" s="198"/>
      <c r="IU19" s="198"/>
      <c r="IV19" s="198"/>
      <c r="IW19" s="198"/>
      <c r="IX19" s="198"/>
      <c r="IY19" s="198"/>
      <c r="IZ19" s="198"/>
      <c r="JA19" s="198"/>
      <c r="JB19" s="198"/>
      <c r="JC19" s="198"/>
      <c r="JD19" s="198"/>
      <c r="JE19" s="198"/>
      <c r="JF19" s="198"/>
      <c r="JG19" s="198"/>
      <c r="JH19" s="198"/>
      <c r="JI19" s="198"/>
      <c r="JJ19" s="198"/>
      <c r="JK19" s="198"/>
      <c r="JL19" s="198"/>
      <c r="JM19" s="198"/>
      <c r="JN19" s="198"/>
      <c r="JO19" s="198"/>
      <c r="JP19" s="198"/>
      <c r="JQ19" s="198"/>
      <c r="JR19" s="198"/>
      <c r="JS19" s="198"/>
      <c r="JT19" s="198"/>
      <c r="JU19" s="198"/>
      <c r="JV19" s="198"/>
      <c r="JW19" s="198"/>
      <c r="JX19" s="198"/>
      <c r="JY19" s="198"/>
      <c r="JZ19" s="198"/>
      <c r="KA19" s="198"/>
      <c r="KB19" s="198"/>
      <c r="KC19" s="198"/>
      <c r="KD19" s="198"/>
      <c r="KE19" s="198"/>
      <c r="KF19" s="198"/>
      <c r="KG19" s="198"/>
      <c r="KH19" s="198"/>
      <c r="KI19" s="198"/>
      <c r="KJ19" s="198"/>
      <c r="KK19" s="198"/>
      <c r="KL19" s="198"/>
      <c r="KM19" s="198"/>
      <c r="KN19" s="198"/>
      <c r="KO19" s="198"/>
      <c r="KP19" s="198"/>
      <c r="KQ19" s="198"/>
      <c r="KR19" s="198"/>
      <c r="KS19" s="198"/>
      <c r="KT19" s="198"/>
      <c r="KU19" s="198"/>
      <c r="KV19" s="198"/>
      <c r="KW19" s="198"/>
      <c r="KX19" s="198"/>
      <c r="KY19" s="198"/>
      <c r="KZ19" s="198"/>
      <c r="LA19" s="198"/>
      <c r="LB19" s="198"/>
      <c r="LC19" s="198"/>
      <c r="LD19" s="198"/>
      <c r="LE19" s="198"/>
      <c r="LF19" s="198"/>
      <c r="LG19" s="198"/>
      <c r="LH19" s="198"/>
      <c r="LI19" s="198"/>
      <c r="LJ19" s="198"/>
      <c r="LK19" s="198"/>
      <c r="LL19" s="198"/>
      <c r="LM19" s="198"/>
      <c r="LN19" s="198"/>
      <c r="LO19" s="198"/>
      <c r="LP19" s="198"/>
      <c r="LQ19" s="198"/>
      <c r="LR19" s="198"/>
      <c r="LS19" s="198"/>
      <c r="LT19" s="198"/>
      <c r="LU19" s="198"/>
      <c r="LV19" s="198"/>
      <c r="LW19" s="198"/>
      <c r="LX19" s="198"/>
      <c r="LY19" s="198"/>
      <c r="LZ19" s="198"/>
      <c r="MA19" s="198"/>
      <c r="MB19" s="198"/>
      <c r="MC19" s="198"/>
      <c r="MD19" s="198"/>
      <c r="ME19" s="198"/>
      <c r="MF19" s="198"/>
      <c r="MG19" s="198"/>
      <c r="MH19" s="198"/>
      <c r="MI19" s="198"/>
      <c r="MJ19" s="198"/>
      <c r="MK19" s="198"/>
      <c r="ML19" s="198"/>
      <c r="MM19" s="198"/>
      <c r="MN19" s="198"/>
      <c r="MO19" s="198"/>
      <c r="MP19" s="198"/>
      <c r="MQ19" s="198"/>
      <c r="MR19" s="198"/>
      <c r="MS19" s="198"/>
      <c r="MT19" s="198"/>
      <c r="MU19" s="198"/>
      <c r="MV19" s="198"/>
      <c r="MW19" s="198"/>
      <c r="MX19" s="198"/>
      <c r="MY19" s="198"/>
      <c r="MZ19" s="198"/>
      <c r="NA19" s="198"/>
      <c r="NB19" s="198"/>
      <c r="NC19" s="198"/>
      <c r="ND19" s="198"/>
      <c r="NE19" s="198"/>
      <c r="NF19" s="198"/>
      <c r="NG19" s="198"/>
      <c r="NH19" s="198"/>
      <c r="NI19" s="198"/>
      <c r="NJ19" s="198"/>
      <c r="NK19" s="198"/>
      <c r="NL19" s="198"/>
      <c r="NM19" s="198"/>
      <c r="NN19" s="198"/>
      <c r="NO19" s="198"/>
      <c r="NP19" s="198"/>
      <c r="NQ19" s="198"/>
      <c r="NR19" s="198"/>
      <c r="NS19" s="198"/>
      <c r="NT19" s="198"/>
      <c r="NU19" s="198"/>
      <c r="NV19" s="198"/>
      <c r="NW19" s="198"/>
      <c r="NX19" s="198"/>
      <c r="NY19" s="198"/>
      <c r="NZ19" s="198"/>
      <c r="OA19" s="198"/>
      <c r="OB19" s="198"/>
      <c r="OC19" s="198"/>
      <c r="OD19" s="198"/>
      <c r="OE19" s="198"/>
      <c r="OF19" s="198"/>
      <c r="OG19" s="198"/>
      <c r="OH19" s="198"/>
      <c r="OI19" s="198"/>
      <c r="OJ19" s="198"/>
      <c r="OK19" s="198"/>
      <c r="OL19" s="198"/>
      <c r="OM19" s="198"/>
      <c r="ON19" s="198"/>
      <c r="OO19" s="198"/>
      <c r="OP19" s="198"/>
      <c r="OQ19" s="198"/>
      <c r="OR19" s="198"/>
      <c r="OS19" s="198"/>
      <c r="OT19" s="198"/>
      <c r="OU19" s="198"/>
      <c r="OV19" s="198"/>
      <c r="OW19" s="198"/>
      <c r="OX19" s="198"/>
      <c r="OY19" s="198"/>
      <c r="OZ19" s="198"/>
      <c r="PA19" s="198"/>
      <c r="PB19" s="198"/>
      <c r="PC19" s="198"/>
      <c r="PD19" s="198"/>
      <c r="PE19" s="198"/>
      <c r="PF19" s="198"/>
      <c r="PG19" s="198"/>
      <c r="PH19" s="198"/>
      <c r="PI19" s="198"/>
      <c r="PJ19" s="198"/>
      <c r="PK19" s="198"/>
      <c r="PL19" s="198"/>
      <c r="PM19" s="198"/>
      <c r="PN19" s="198"/>
      <c r="PO19" s="198"/>
      <c r="PP19" s="198"/>
      <c r="PQ19" s="198"/>
      <c r="PR19" s="198"/>
      <c r="PS19" s="198"/>
      <c r="PT19" s="198"/>
      <c r="PU19" s="198"/>
      <c r="PV19" s="198"/>
      <c r="PW19" s="198"/>
      <c r="PX19" s="198"/>
      <c r="PY19" s="198"/>
      <c r="PZ19" s="198"/>
      <c r="QA19" s="198"/>
      <c r="QB19" s="198"/>
      <c r="QC19" s="198"/>
      <c r="QD19" s="198"/>
      <c r="QE19" s="198"/>
      <c r="QF19" s="198"/>
      <c r="QG19" s="198"/>
      <c r="QH19" s="198"/>
      <c r="QI19" s="198"/>
      <c r="QJ19" s="198"/>
      <c r="QK19" s="198"/>
      <c r="QL19" s="198"/>
      <c r="QM19" s="198"/>
      <c r="QN19" s="198"/>
      <c r="QO19" s="198"/>
      <c r="QP19" s="198"/>
      <c r="QQ19" s="198"/>
      <c r="QR19" s="198"/>
      <c r="QS19" s="198"/>
      <c r="QT19" s="198"/>
      <c r="QU19" s="198"/>
      <c r="QV19" s="198"/>
      <c r="QW19" s="198"/>
      <c r="QX19" s="198"/>
      <c r="QY19" s="198"/>
      <c r="QZ19" s="198"/>
      <c r="RA19" s="198"/>
      <c r="RB19" s="198"/>
      <c r="RC19" s="198"/>
      <c r="RD19" s="198"/>
      <c r="RE19" s="198"/>
      <c r="RF19" s="198"/>
      <c r="RG19" s="198"/>
      <c r="RH19" s="198"/>
      <c r="RI19" s="198"/>
      <c r="RJ19" s="198"/>
      <c r="RK19" s="198"/>
      <c r="RL19" s="198"/>
      <c r="RM19" s="198"/>
      <c r="RN19" s="198"/>
      <c r="RO19" s="198"/>
      <c r="RP19" s="198"/>
      <c r="RQ19" s="198"/>
      <c r="RR19" s="198"/>
      <c r="RS19" s="198"/>
      <c r="RT19" s="198"/>
      <c r="RU19" s="198"/>
      <c r="RV19" s="198"/>
      <c r="RW19" s="198"/>
      <c r="RX19" s="198"/>
      <c r="RY19" s="198"/>
      <c r="RZ19" s="198"/>
      <c r="SA19" s="198"/>
      <c r="SB19" s="198"/>
      <c r="SC19" s="198"/>
      <c r="SD19" s="198"/>
      <c r="SE19" s="198"/>
      <c r="SF19" s="198"/>
      <c r="SG19" s="198"/>
      <c r="SH19" s="198"/>
      <c r="SI19" s="198"/>
      <c r="SJ19" s="198"/>
      <c r="SK19" s="198"/>
      <c r="SL19" s="198"/>
      <c r="SM19" s="198"/>
      <c r="SN19" s="198"/>
      <c r="SO19" s="198"/>
      <c r="SP19" s="198"/>
      <c r="SQ19" s="198"/>
      <c r="SR19" s="198"/>
      <c r="SS19" s="198"/>
      <c r="ST19" s="198"/>
      <c r="SU19" s="198"/>
      <c r="SV19" s="198"/>
      <c r="SW19" s="198"/>
      <c r="SX19" s="198"/>
      <c r="SY19" s="198"/>
      <c r="SZ19" s="198"/>
      <c r="TA19" s="198"/>
      <c r="TB19" s="198"/>
      <c r="TC19" s="198"/>
      <c r="TD19" s="198"/>
      <c r="TE19" s="198"/>
      <c r="TF19" s="198"/>
      <c r="TG19" s="198"/>
      <c r="TH19" s="198"/>
      <c r="TI19" s="198"/>
      <c r="TJ19" s="198"/>
      <c r="TK19" s="198"/>
      <c r="TL19" s="198"/>
      <c r="TM19" s="198"/>
      <c r="TN19" s="198"/>
      <c r="TO19" s="198"/>
      <c r="TP19" s="198"/>
      <c r="TQ19" s="198"/>
      <c r="TR19" s="198"/>
      <c r="TS19" s="198"/>
      <c r="TT19" s="198"/>
      <c r="TU19" s="198"/>
      <c r="TV19" s="198"/>
      <c r="TW19" s="198"/>
      <c r="TX19" s="198"/>
      <c r="TY19" s="198"/>
      <c r="TZ19" s="198"/>
      <c r="UA19" s="198"/>
      <c r="UB19" s="198"/>
      <c r="UC19" s="198"/>
      <c r="UD19" s="198"/>
      <c r="UE19" s="198"/>
      <c r="UF19" s="198"/>
      <c r="UG19" s="198"/>
      <c r="UH19" s="198"/>
      <c r="UI19" s="198"/>
      <c r="UJ19" s="198"/>
      <c r="UK19" s="198"/>
      <c r="UL19" s="198"/>
      <c r="UM19" s="198"/>
      <c r="UN19" s="198"/>
      <c r="UO19" s="198"/>
      <c r="UP19" s="198"/>
      <c r="UQ19" s="198"/>
      <c r="UR19" s="198"/>
      <c r="US19" s="198"/>
      <c r="UT19" s="198"/>
      <c r="UU19" s="198"/>
      <c r="UV19" s="198"/>
      <c r="UW19" s="198"/>
      <c r="UX19" s="198"/>
      <c r="UY19" s="198"/>
      <c r="UZ19" s="198"/>
      <c r="VA19" s="198"/>
      <c r="VB19" s="198"/>
      <c r="VC19" s="198"/>
      <c r="VD19" s="198"/>
      <c r="VE19" s="198"/>
      <c r="VF19" s="198"/>
      <c r="VG19" s="198"/>
      <c r="VH19" s="198"/>
      <c r="VI19" s="198"/>
      <c r="VJ19" s="198"/>
      <c r="VK19" s="198"/>
      <c r="VL19" s="198"/>
      <c r="VM19" s="198"/>
      <c r="VN19" s="198"/>
      <c r="VO19" s="198"/>
      <c r="VP19" s="198"/>
      <c r="VQ19" s="198"/>
      <c r="VR19" s="198"/>
      <c r="VS19" s="198"/>
      <c r="VT19" s="198"/>
      <c r="VU19" s="198"/>
      <c r="VV19" s="198"/>
      <c r="VW19" s="198"/>
      <c r="VX19" s="198"/>
      <c r="VY19" s="198"/>
      <c r="VZ19" s="198"/>
      <c r="WA19" s="198"/>
      <c r="WB19" s="198"/>
      <c r="WC19" s="198"/>
      <c r="WD19" s="198"/>
      <c r="WE19" s="198"/>
      <c r="WF19" s="198"/>
      <c r="WG19" s="198"/>
      <c r="WH19" s="198"/>
      <c r="WI19" s="198"/>
      <c r="WJ19" s="198"/>
      <c r="WK19" s="198"/>
      <c r="WL19" s="198"/>
      <c r="WM19" s="198"/>
      <c r="WN19" s="198"/>
      <c r="WO19" s="198"/>
      <c r="WP19" s="198"/>
      <c r="WQ19" s="198"/>
      <c r="WR19" s="198"/>
      <c r="WS19" s="198"/>
      <c r="WT19" s="198"/>
      <c r="WU19" s="198"/>
      <c r="WV19" s="198"/>
      <c r="WW19" s="198"/>
      <c r="WX19" s="198"/>
      <c r="WY19" s="198"/>
      <c r="WZ19" s="198"/>
      <c r="XA19" s="198"/>
      <c r="XB19" s="198"/>
      <c r="XC19" s="198"/>
      <c r="XD19" s="198"/>
      <c r="XE19" s="198"/>
      <c r="XF19" s="198"/>
      <c r="XG19" s="198"/>
      <c r="XH19" s="198"/>
      <c r="XI19" s="198"/>
      <c r="XJ19" s="198"/>
      <c r="XK19" s="198"/>
      <c r="XL19" s="198"/>
      <c r="XM19" s="198"/>
      <c r="XN19" s="198"/>
      <c r="XO19" s="198"/>
      <c r="XP19" s="198"/>
      <c r="XQ19" s="198"/>
      <c r="XR19" s="198"/>
      <c r="XS19" s="198"/>
      <c r="XT19" s="198"/>
      <c r="XU19" s="198"/>
      <c r="XV19" s="198"/>
      <c r="XW19" s="198"/>
      <c r="XX19" s="198"/>
      <c r="XY19" s="198"/>
      <c r="XZ19" s="198"/>
      <c r="YA19" s="198"/>
      <c r="YB19" s="198"/>
      <c r="YC19" s="198"/>
      <c r="YD19" s="198"/>
      <c r="YE19" s="198"/>
      <c r="YF19" s="198"/>
      <c r="YG19" s="198"/>
      <c r="YH19" s="198"/>
      <c r="YI19" s="198"/>
      <c r="YJ19" s="198"/>
      <c r="YK19" s="198"/>
      <c r="YL19" s="198"/>
      <c r="YM19" s="198"/>
      <c r="YN19" s="198"/>
      <c r="YO19" s="198"/>
      <c r="YP19" s="198"/>
      <c r="YQ19" s="198"/>
      <c r="YR19" s="198"/>
      <c r="YS19" s="198"/>
      <c r="YT19" s="198"/>
      <c r="YU19" s="198"/>
      <c r="YV19" s="198"/>
      <c r="YW19" s="198"/>
      <c r="YX19" s="198"/>
      <c r="YY19" s="198"/>
      <c r="YZ19" s="198"/>
      <c r="ZA19" s="198"/>
      <c r="ZB19" s="198"/>
      <c r="ZC19" s="198"/>
      <c r="ZD19" s="198"/>
      <c r="ZE19" s="198"/>
      <c r="ZF19" s="198"/>
      <c r="ZG19" s="198"/>
      <c r="ZH19" s="198"/>
      <c r="ZI19" s="198"/>
      <c r="ZJ19" s="198"/>
      <c r="ZK19" s="198"/>
      <c r="ZL19" s="198"/>
      <c r="ZM19" s="198"/>
      <c r="ZN19" s="198"/>
      <c r="ZO19" s="198"/>
      <c r="ZP19" s="198"/>
      <c r="ZQ19" s="198"/>
      <c r="ZR19" s="198"/>
      <c r="ZS19" s="198"/>
      <c r="ZT19" s="198"/>
      <c r="ZU19" s="198"/>
      <c r="ZV19" s="198"/>
      <c r="ZW19" s="198"/>
      <c r="ZX19" s="198"/>
      <c r="ZY19" s="198"/>
      <c r="ZZ19" s="198"/>
      <c r="AAA19" s="198"/>
      <c r="AAB19" s="198"/>
      <c r="AAC19" s="198"/>
      <c r="AAD19" s="198"/>
      <c r="AAE19" s="198"/>
      <c r="AAF19" s="198"/>
      <c r="AAG19" s="198"/>
      <c r="AAH19" s="198"/>
      <c r="AAI19" s="198"/>
      <c r="AAJ19" s="198"/>
      <c r="AAK19" s="198"/>
      <c r="AAL19" s="198"/>
      <c r="AAM19" s="198"/>
      <c r="AAN19" s="198"/>
      <c r="AAO19" s="198"/>
      <c r="AAP19" s="198"/>
      <c r="AAQ19" s="198"/>
      <c r="AAR19" s="198"/>
      <c r="AAS19" s="198"/>
      <c r="AAT19" s="198"/>
      <c r="AAU19" s="198"/>
      <c r="AAV19" s="198"/>
      <c r="AAW19" s="198"/>
      <c r="AAX19" s="198"/>
      <c r="AAY19" s="198"/>
      <c r="AAZ19" s="198"/>
      <c r="ABA19" s="198"/>
      <c r="ABB19" s="198"/>
      <c r="ABC19" s="198"/>
      <c r="ABD19" s="198"/>
      <c r="ABE19" s="198"/>
      <c r="ABF19" s="198"/>
      <c r="ABG19" s="198"/>
      <c r="ABH19" s="198"/>
      <c r="ABI19" s="198"/>
      <c r="ABJ19" s="198"/>
      <c r="ABK19" s="198"/>
      <c r="ABL19" s="198"/>
      <c r="ABM19" s="198"/>
      <c r="ABN19" s="198"/>
      <c r="ABO19" s="198"/>
      <c r="ABP19" s="198"/>
      <c r="ABQ19" s="198"/>
      <c r="ABR19" s="198"/>
      <c r="ABS19" s="198"/>
      <c r="ABT19" s="198"/>
      <c r="ABU19" s="198"/>
      <c r="ABV19" s="198"/>
      <c r="ABW19" s="198"/>
      <c r="ABX19" s="198"/>
      <c r="ABY19" s="198"/>
      <c r="ABZ19" s="198"/>
      <c r="ACA19" s="198"/>
      <c r="ACB19" s="198"/>
      <c r="ACC19" s="198"/>
      <c r="ACD19" s="198"/>
      <c r="ACE19" s="198"/>
      <c r="ACF19" s="198"/>
      <c r="ACG19" s="198"/>
      <c r="ACH19" s="198"/>
      <c r="ACI19" s="198"/>
      <c r="ACJ19" s="198"/>
      <c r="ACK19" s="198"/>
      <c r="ACL19" s="198"/>
      <c r="ACM19" s="198"/>
      <c r="ACN19" s="198"/>
      <c r="ACO19" s="198"/>
      <c r="ACP19" s="198"/>
      <c r="ACQ19" s="198"/>
      <c r="ACR19" s="198"/>
      <c r="ACS19" s="198"/>
      <c r="ACT19" s="198"/>
      <c r="ACU19" s="198"/>
      <c r="ACV19" s="198"/>
      <c r="ACW19" s="198"/>
      <c r="ACX19" s="198"/>
      <c r="ACY19" s="198"/>
      <c r="ACZ19" s="198"/>
      <c r="ADA19" s="198"/>
      <c r="ADB19" s="198"/>
      <c r="ADC19" s="198"/>
      <c r="ADD19" s="198"/>
      <c r="ADE19" s="198"/>
      <c r="ADF19" s="198"/>
      <c r="ADG19" s="198"/>
      <c r="ADH19" s="198"/>
      <c r="ADI19" s="198"/>
      <c r="ADJ19" s="198"/>
      <c r="ADK19" s="198"/>
      <c r="ADL19" s="198"/>
      <c r="ADM19" s="198"/>
      <c r="ADN19" s="198"/>
      <c r="ADO19" s="198"/>
      <c r="ADP19" s="198"/>
      <c r="ADQ19" s="198"/>
      <c r="ADR19" s="198"/>
      <c r="ADS19" s="198"/>
      <c r="ADT19" s="198"/>
      <c r="ADU19" s="198"/>
      <c r="ADV19" s="198"/>
      <c r="ADW19" s="198"/>
      <c r="ADX19" s="198"/>
      <c r="ADY19" s="198"/>
      <c r="ADZ19" s="198"/>
      <c r="AEA19" s="198"/>
      <c r="AEB19" s="198"/>
      <c r="AEC19" s="198"/>
      <c r="AED19" s="198"/>
      <c r="AEE19" s="198"/>
      <c r="AEF19" s="198"/>
      <c r="AEG19" s="198"/>
      <c r="AEH19" s="198"/>
      <c r="AEI19" s="198"/>
      <c r="AEJ19" s="198"/>
      <c r="AEK19" s="198"/>
      <c r="AEL19" s="198"/>
      <c r="AEM19" s="198"/>
      <c r="AEN19" s="198"/>
      <c r="AEO19" s="198"/>
      <c r="AEP19" s="198"/>
      <c r="AEQ19" s="198"/>
      <c r="AER19" s="198"/>
      <c r="AES19" s="198"/>
      <c r="AET19" s="198"/>
      <c r="AEU19" s="198"/>
      <c r="AEV19" s="198"/>
      <c r="AEW19" s="198"/>
      <c r="AEX19" s="198"/>
      <c r="AEY19" s="198"/>
      <c r="AEZ19" s="198"/>
      <c r="AFA19" s="198"/>
      <c r="AFB19" s="198"/>
      <c r="AFC19" s="198"/>
      <c r="AFD19" s="198"/>
      <c r="AFE19" s="198"/>
      <c r="AFF19" s="198"/>
      <c r="AFG19" s="198"/>
      <c r="AFH19" s="198"/>
      <c r="AFI19" s="198"/>
      <c r="AFJ19" s="198"/>
      <c r="AFK19" s="198"/>
      <c r="AFL19" s="198"/>
      <c r="AFM19" s="198"/>
      <c r="AFN19" s="198"/>
      <c r="AFO19" s="198"/>
      <c r="AFP19" s="198"/>
      <c r="AFQ19" s="198"/>
      <c r="AFR19" s="198"/>
      <c r="AFS19" s="198"/>
      <c r="AFT19" s="198"/>
      <c r="AFU19" s="198"/>
      <c r="AFV19" s="198"/>
      <c r="AFW19" s="198"/>
      <c r="AFX19" s="198"/>
      <c r="AFY19" s="198"/>
      <c r="AFZ19" s="198"/>
      <c r="AGA19" s="198"/>
      <c r="AGB19" s="198"/>
      <c r="AGC19" s="198"/>
      <c r="AGD19" s="198"/>
      <c r="AGE19" s="198"/>
      <c r="AGF19" s="198"/>
      <c r="AGG19" s="198"/>
      <c r="AGH19" s="198"/>
      <c r="AGI19" s="198"/>
      <c r="AGJ19" s="198"/>
      <c r="AGK19" s="198"/>
      <c r="AGL19" s="198"/>
      <c r="AGM19" s="198"/>
      <c r="AGN19" s="198"/>
      <c r="AGO19" s="198"/>
      <c r="AGP19" s="198"/>
      <c r="AGQ19" s="198"/>
      <c r="AGR19" s="198"/>
      <c r="AGS19" s="198"/>
      <c r="AGT19" s="198"/>
      <c r="AGU19" s="198"/>
      <c r="AGV19" s="198"/>
      <c r="AGW19" s="198"/>
      <c r="AGX19" s="198"/>
      <c r="AGY19" s="198"/>
      <c r="AGZ19" s="198"/>
      <c r="AHA19" s="198"/>
      <c r="AHB19" s="198"/>
      <c r="AHC19" s="198"/>
      <c r="AHD19" s="198"/>
      <c r="AHE19" s="198"/>
      <c r="AHF19" s="198"/>
      <c r="AHG19" s="198"/>
      <c r="AHH19" s="198"/>
      <c r="AHI19" s="198"/>
      <c r="AHJ19" s="198"/>
      <c r="AHK19" s="198"/>
      <c r="AHL19" s="198"/>
      <c r="AHM19" s="198"/>
      <c r="AHN19" s="198"/>
      <c r="AHO19" s="198"/>
      <c r="AHP19" s="198"/>
      <c r="AHQ19" s="198"/>
      <c r="AHR19" s="198"/>
      <c r="AHS19" s="198"/>
      <c r="AHT19" s="198"/>
      <c r="AHU19" s="198"/>
      <c r="AHV19" s="198"/>
      <c r="AHW19" s="198"/>
      <c r="AHX19" s="198"/>
      <c r="AHY19" s="198"/>
      <c r="AHZ19" s="198"/>
      <c r="AIA19" s="198"/>
      <c r="AIB19" s="198"/>
      <c r="AIC19" s="198"/>
      <c r="AID19" s="198"/>
      <c r="AIE19" s="198"/>
      <c r="AIF19" s="198"/>
      <c r="AIG19" s="198"/>
      <c r="AIH19" s="198"/>
      <c r="AII19" s="198"/>
      <c r="AIJ19" s="198"/>
      <c r="AIK19" s="198"/>
      <c r="AIL19" s="198"/>
      <c r="AIM19" s="198"/>
      <c r="AIN19" s="198"/>
      <c r="AIO19" s="198"/>
      <c r="AIP19" s="198"/>
      <c r="AIQ19" s="198"/>
      <c r="AIR19" s="198"/>
      <c r="AIS19" s="198"/>
      <c r="AIT19" s="198"/>
      <c r="AIU19" s="198"/>
      <c r="AIV19" s="198"/>
      <c r="AIW19" s="198"/>
      <c r="AIX19" s="198"/>
      <c r="AIY19" s="198"/>
      <c r="AIZ19" s="198"/>
      <c r="AJA19" s="198"/>
      <c r="AJB19" s="198"/>
      <c r="AJC19" s="198"/>
      <c r="AJD19" s="198"/>
      <c r="AJE19" s="198"/>
      <c r="AJF19" s="198"/>
      <c r="AJG19" s="198"/>
      <c r="AJH19" s="198"/>
      <c r="AJI19" s="198"/>
      <c r="AJJ19" s="198"/>
      <c r="AJK19" s="198"/>
      <c r="AJL19" s="198"/>
      <c r="AJM19" s="198"/>
      <c r="AJN19" s="198"/>
      <c r="AJO19" s="198"/>
      <c r="AJP19" s="198"/>
      <c r="AJQ19" s="198"/>
      <c r="AJR19" s="198"/>
      <c r="AJS19" s="198"/>
      <c r="AJT19" s="198"/>
      <c r="AJU19" s="198"/>
      <c r="AJV19" s="198"/>
      <c r="AJW19" s="198"/>
      <c r="AJX19" s="198"/>
      <c r="AJY19" s="198"/>
      <c r="AJZ19" s="198"/>
      <c r="AKA19" s="198"/>
      <c r="AKB19" s="198"/>
      <c r="AKC19" s="198"/>
      <c r="AKD19" s="198"/>
      <c r="AKE19" s="198"/>
      <c r="AKF19" s="198"/>
      <c r="AKG19" s="198"/>
      <c r="AKH19" s="198"/>
      <c r="AKI19" s="198"/>
      <c r="AKJ19" s="198"/>
      <c r="AKK19" s="198"/>
      <c r="AKL19" s="198"/>
      <c r="AKM19" s="198"/>
      <c r="AKN19" s="198"/>
      <c r="AKO19" s="198"/>
      <c r="AKP19" s="198"/>
      <c r="AKQ19" s="198"/>
      <c r="AKR19" s="198"/>
      <c r="AKS19" s="198"/>
      <c r="AKT19" s="198"/>
      <c r="AKU19" s="198"/>
      <c r="AKV19" s="198"/>
      <c r="AKW19" s="198"/>
      <c r="AKX19" s="198"/>
      <c r="AKY19" s="198"/>
      <c r="AKZ19" s="198"/>
      <c r="ALA19" s="198"/>
      <c r="ALB19" s="198"/>
      <c r="ALC19" s="198"/>
      <c r="ALD19" s="198"/>
      <c r="ALE19" s="198"/>
      <c r="ALF19" s="198"/>
      <c r="ALG19" s="198"/>
      <c r="ALH19" s="198"/>
      <c r="ALI19" s="198"/>
      <c r="ALJ19" s="198"/>
      <c r="ALK19" s="198"/>
      <c r="ALL19" s="198"/>
      <c r="ALM19" s="198"/>
      <c r="ALN19" s="198"/>
      <c r="ALO19" s="198"/>
      <c r="ALP19" s="198"/>
      <c r="ALQ19" s="198"/>
      <c r="ALR19" s="198"/>
      <c r="ALS19" s="198"/>
      <c r="ALT19" s="198"/>
      <c r="ALU19" s="198"/>
      <c r="ALV19" s="198"/>
      <c r="ALW19" s="198"/>
      <c r="ALX19" s="198"/>
      <c r="ALY19" s="198"/>
      <c r="ALZ19" s="198"/>
      <c r="AMA19" s="198"/>
      <c r="AMB19" s="198"/>
      <c r="AMC19" s="198"/>
      <c r="AMD19" s="198"/>
      <c r="AME19" s="198"/>
      <c r="AMF19" s="198"/>
      <c r="AMG19" s="198"/>
      <c r="AMH19" s="198"/>
      <c r="AMI19" s="198"/>
      <c r="AMJ19" s="198"/>
      <c r="AMK19" s="198"/>
      <c r="AML19" s="198"/>
      <c r="AMM19" s="198"/>
      <c r="AMN19" s="198"/>
      <c r="AMO19" s="198"/>
      <c r="AMP19" s="198"/>
      <c r="AMQ19" s="198"/>
      <c r="AMR19" s="198"/>
      <c r="AMS19" s="198"/>
      <c r="AMT19" s="198"/>
      <c r="AMU19" s="198"/>
      <c r="AMV19" s="198"/>
      <c r="AMW19" s="198"/>
      <c r="AMX19" s="198"/>
      <c r="AMY19" s="198"/>
      <c r="AMZ19" s="198"/>
      <c r="ANA19" s="198"/>
      <c r="ANB19" s="198"/>
      <c r="ANC19" s="198"/>
      <c r="AND19" s="198"/>
      <c r="ANE19" s="198"/>
      <c r="ANF19" s="198"/>
      <c r="ANG19" s="198"/>
      <c r="ANH19" s="198"/>
      <c r="ANI19" s="198"/>
      <c r="ANJ19" s="198"/>
      <c r="ANK19" s="198"/>
      <c r="ANL19" s="198"/>
      <c r="ANM19" s="198"/>
      <c r="ANN19" s="198"/>
      <c r="ANO19" s="198"/>
      <c r="ANP19" s="198"/>
      <c r="ANQ19" s="198"/>
      <c r="ANR19" s="198"/>
      <c r="ANS19" s="198"/>
      <c r="ANT19" s="198"/>
      <c r="ANU19" s="198"/>
      <c r="ANV19" s="198"/>
      <c r="ANW19" s="198"/>
      <c r="ANX19" s="198"/>
      <c r="ANY19" s="198"/>
      <c r="ANZ19" s="198"/>
      <c r="AOA19" s="198"/>
      <c r="AOB19" s="198"/>
      <c r="AOC19" s="198"/>
      <c r="AOD19" s="198"/>
      <c r="AOE19" s="198"/>
      <c r="AOF19" s="198"/>
      <c r="AOG19" s="198"/>
      <c r="AOH19" s="198"/>
      <c r="AOI19" s="198"/>
      <c r="AOJ19" s="198"/>
      <c r="AOK19" s="198"/>
      <c r="AOL19" s="198"/>
      <c r="AOM19" s="198"/>
      <c r="AON19" s="198"/>
      <c r="AOO19" s="198"/>
      <c r="AOP19" s="198"/>
      <c r="AOQ19" s="198"/>
      <c r="AOR19" s="198"/>
      <c r="AOS19" s="198"/>
      <c r="AOT19" s="198"/>
      <c r="AOU19" s="198"/>
      <c r="AOV19" s="198"/>
      <c r="AOW19" s="198"/>
      <c r="AOX19" s="198"/>
      <c r="AOY19" s="198"/>
      <c r="AOZ19" s="198"/>
      <c r="APA19" s="198"/>
      <c r="APB19" s="198"/>
      <c r="APC19" s="198"/>
      <c r="APD19" s="198"/>
      <c r="APE19" s="198"/>
      <c r="APF19" s="198"/>
      <c r="APG19" s="198"/>
      <c r="APH19" s="198"/>
      <c r="API19" s="198"/>
      <c r="APJ19" s="198"/>
      <c r="APK19" s="198"/>
      <c r="APL19" s="198"/>
      <c r="APM19" s="198"/>
      <c r="APN19" s="198"/>
      <c r="APO19" s="198"/>
      <c r="APP19" s="198"/>
      <c r="APQ19" s="198"/>
      <c r="APR19" s="198"/>
      <c r="APS19" s="198"/>
      <c r="APT19" s="198"/>
      <c r="APU19" s="198"/>
      <c r="APV19" s="198"/>
      <c r="APW19" s="198"/>
      <c r="APX19" s="198"/>
      <c r="APY19" s="198"/>
      <c r="APZ19" s="198"/>
      <c r="AQA19" s="198"/>
      <c r="AQB19" s="198"/>
      <c r="AQC19" s="198"/>
      <c r="AQD19" s="198"/>
      <c r="AQE19" s="198"/>
      <c r="AQF19" s="198"/>
      <c r="AQG19" s="198"/>
      <c r="AQH19" s="198"/>
      <c r="AQI19" s="198"/>
      <c r="AQJ19" s="198"/>
      <c r="AQK19" s="198"/>
      <c r="AQL19" s="198"/>
      <c r="AQM19" s="198"/>
      <c r="AQN19" s="198"/>
      <c r="AQO19" s="198"/>
      <c r="AQP19" s="198"/>
      <c r="AQQ19" s="198"/>
      <c r="AQR19" s="198"/>
      <c r="AQS19" s="198"/>
      <c r="AQT19" s="198"/>
      <c r="AQU19" s="198"/>
      <c r="AQV19" s="198"/>
      <c r="AQW19" s="198"/>
      <c r="AQX19" s="198"/>
      <c r="AQY19" s="198"/>
      <c r="AQZ19" s="198"/>
      <c r="ARA19" s="198"/>
      <c r="ARB19" s="198"/>
      <c r="ARC19" s="198"/>
      <c r="ARD19" s="198"/>
      <c r="ARE19" s="198"/>
      <c r="ARF19" s="198"/>
      <c r="ARG19" s="198"/>
      <c r="ARH19" s="198"/>
      <c r="ARI19" s="198"/>
      <c r="ARJ19" s="198"/>
      <c r="ARK19" s="198"/>
      <c r="ARL19" s="198"/>
      <c r="ARM19" s="198"/>
      <c r="ARN19" s="198"/>
      <c r="ARO19" s="198"/>
      <c r="ARP19" s="198"/>
      <c r="ARQ19" s="198"/>
      <c r="ARR19" s="198"/>
      <c r="ARS19" s="198"/>
      <c r="ART19" s="198"/>
      <c r="ARU19" s="198"/>
      <c r="ARV19" s="198"/>
      <c r="ARW19" s="198"/>
      <c r="ARX19" s="198"/>
      <c r="ARY19" s="198"/>
      <c r="ARZ19" s="198"/>
      <c r="ASA19" s="198"/>
      <c r="ASB19" s="198"/>
      <c r="ASC19" s="198"/>
      <c r="ASD19" s="198"/>
      <c r="ASE19" s="198"/>
      <c r="ASF19" s="198"/>
      <c r="ASG19" s="198"/>
      <c r="ASH19" s="198"/>
      <c r="ASI19" s="198"/>
      <c r="ASJ19" s="198"/>
      <c r="ASK19" s="198"/>
      <c r="ASL19" s="198"/>
      <c r="ASM19" s="198"/>
      <c r="ASN19" s="198"/>
      <c r="ASO19" s="198"/>
      <c r="ASP19" s="198"/>
      <c r="ASQ19" s="198"/>
      <c r="ASR19" s="198"/>
      <c r="ASS19" s="198"/>
      <c r="AST19" s="198"/>
      <c r="ASU19" s="198"/>
      <c r="ASV19" s="198"/>
      <c r="ASW19" s="198"/>
      <c r="ASX19" s="198"/>
      <c r="ASY19" s="198"/>
      <c r="ASZ19" s="198"/>
      <c r="ATA19" s="198"/>
      <c r="ATB19" s="198"/>
      <c r="ATC19" s="198"/>
      <c r="ATD19" s="198"/>
      <c r="ATE19" s="198"/>
      <c r="ATF19" s="198"/>
      <c r="ATG19" s="198"/>
      <c r="ATH19" s="198"/>
      <c r="ATI19" s="198"/>
      <c r="ATJ19" s="198"/>
      <c r="ATK19" s="198"/>
      <c r="ATL19" s="198"/>
      <c r="ATM19" s="198"/>
      <c r="ATN19" s="198"/>
      <c r="ATO19" s="198"/>
      <c r="ATP19" s="198"/>
      <c r="ATQ19" s="198"/>
      <c r="ATR19" s="198"/>
      <c r="ATS19" s="198"/>
      <c r="ATT19" s="198"/>
      <c r="ATU19" s="198"/>
      <c r="ATV19" s="198"/>
      <c r="ATW19" s="198"/>
      <c r="ATX19" s="198"/>
      <c r="ATY19" s="198"/>
      <c r="ATZ19" s="198"/>
      <c r="AUA19" s="198"/>
      <c r="AUB19" s="198"/>
      <c r="AUC19" s="198"/>
      <c r="AUD19" s="198"/>
      <c r="AUE19" s="198"/>
      <c r="AUF19" s="198"/>
      <c r="AUG19" s="198"/>
      <c r="AUH19" s="198"/>
      <c r="AUI19" s="198"/>
      <c r="AUJ19" s="198"/>
      <c r="AUK19" s="198"/>
      <c r="AUL19" s="198"/>
      <c r="AUM19" s="198"/>
      <c r="AUN19" s="198"/>
      <c r="AUO19" s="198"/>
      <c r="AUP19" s="198"/>
      <c r="AUQ19" s="198"/>
      <c r="AUR19" s="198"/>
      <c r="AUS19" s="198"/>
      <c r="AUT19" s="198"/>
      <c r="AUU19" s="198"/>
      <c r="AUV19" s="198"/>
      <c r="AUW19" s="198"/>
      <c r="AUX19" s="198"/>
      <c r="AUY19" s="198"/>
      <c r="AUZ19" s="198"/>
      <c r="AVA19" s="198"/>
      <c r="AVB19" s="198"/>
      <c r="AVC19" s="198"/>
      <c r="AVD19" s="198"/>
      <c r="AVE19" s="198"/>
      <c r="AVF19" s="198"/>
      <c r="AVG19" s="198"/>
      <c r="AVH19" s="198"/>
      <c r="AVI19" s="198"/>
      <c r="AVJ19" s="198"/>
      <c r="AVK19" s="198"/>
      <c r="AVL19" s="198"/>
      <c r="AVM19" s="198"/>
      <c r="AVN19" s="198"/>
      <c r="AVO19" s="198"/>
      <c r="AVP19" s="198"/>
      <c r="AVQ19" s="198"/>
      <c r="AVR19" s="198"/>
      <c r="AVS19" s="198"/>
      <c r="AVT19" s="198"/>
      <c r="AVU19" s="198"/>
      <c r="AVV19" s="198"/>
      <c r="AVW19" s="198"/>
      <c r="AVX19" s="198"/>
      <c r="AVY19" s="198"/>
      <c r="AVZ19" s="198"/>
      <c r="AWA19" s="198"/>
      <c r="AWB19" s="198"/>
      <c r="AWC19" s="198"/>
      <c r="AWD19" s="198"/>
      <c r="AWE19" s="198"/>
      <c r="AWF19" s="198"/>
      <c r="AWG19" s="198"/>
      <c r="AWH19" s="198"/>
      <c r="AWI19" s="198"/>
      <c r="AWJ19" s="198"/>
      <c r="AWK19" s="198"/>
      <c r="AWL19" s="198"/>
      <c r="AWM19" s="198"/>
      <c r="AWN19" s="198"/>
      <c r="AWO19" s="198"/>
      <c r="AWP19" s="198"/>
      <c r="AWQ19" s="198"/>
      <c r="AWR19" s="198"/>
      <c r="AWS19" s="198"/>
      <c r="AWT19" s="198"/>
      <c r="AWU19" s="198"/>
      <c r="AWV19" s="198"/>
      <c r="AWW19" s="198"/>
      <c r="AWX19" s="198"/>
      <c r="AWY19" s="198"/>
      <c r="AWZ19" s="198"/>
      <c r="AXA19" s="198"/>
      <c r="AXB19" s="198"/>
      <c r="AXC19" s="198"/>
      <c r="AXD19" s="198"/>
      <c r="AXE19" s="198"/>
      <c r="AXF19" s="198"/>
      <c r="AXG19" s="198"/>
      <c r="AXH19" s="198"/>
      <c r="AXI19" s="198"/>
      <c r="AXJ19" s="198"/>
      <c r="AXK19" s="198"/>
      <c r="AXL19" s="198"/>
      <c r="AXM19" s="198"/>
      <c r="AXN19" s="198"/>
      <c r="AXO19" s="198"/>
      <c r="AXP19" s="198"/>
      <c r="AXQ19" s="198"/>
      <c r="AXR19" s="198"/>
      <c r="AXS19" s="198"/>
      <c r="AXT19" s="198"/>
      <c r="AXU19" s="198"/>
      <c r="AXV19" s="198"/>
      <c r="AXW19" s="198"/>
      <c r="AXX19" s="198"/>
      <c r="AXY19" s="198"/>
      <c r="AXZ19" s="198"/>
      <c r="AYA19" s="198"/>
      <c r="AYB19" s="198"/>
      <c r="AYC19" s="198"/>
      <c r="AYD19" s="198"/>
      <c r="AYE19" s="198"/>
      <c r="AYF19" s="198"/>
      <c r="AYG19" s="198"/>
      <c r="AYH19" s="198"/>
      <c r="AYI19" s="198"/>
      <c r="AYJ19" s="198"/>
      <c r="AYK19" s="198"/>
      <c r="AYL19" s="198"/>
      <c r="AYM19" s="198"/>
      <c r="AYN19" s="198"/>
      <c r="AYO19" s="198"/>
      <c r="AYP19" s="198"/>
      <c r="AYQ19" s="198"/>
      <c r="AYR19" s="198"/>
      <c r="AYS19" s="198"/>
      <c r="AYT19" s="198"/>
      <c r="AYU19" s="198"/>
      <c r="AYV19" s="198"/>
      <c r="AYW19" s="198"/>
      <c r="AYX19" s="198"/>
      <c r="AYY19" s="198"/>
      <c r="AYZ19" s="198"/>
      <c r="AZA19" s="198"/>
      <c r="AZB19" s="198"/>
      <c r="AZC19" s="198"/>
      <c r="AZD19" s="198"/>
      <c r="AZE19" s="198"/>
      <c r="AZF19" s="198"/>
      <c r="AZG19" s="198"/>
      <c r="AZH19" s="198"/>
      <c r="AZI19" s="198"/>
      <c r="AZJ19" s="198"/>
      <c r="AZK19" s="198"/>
      <c r="AZL19" s="198"/>
      <c r="AZM19" s="198"/>
      <c r="AZN19" s="198"/>
      <c r="AZO19" s="198"/>
      <c r="AZP19" s="198"/>
      <c r="AZQ19" s="198"/>
      <c r="AZR19" s="198"/>
      <c r="AZS19" s="198"/>
      <c r="AZT19" s="198"/>
      <c r="AZU19" s="198"/>
      <c r="AZV19" s="198"/>
      <c r="AZW19" s="198"/>
      <c r="AZX19" s="198"/>
      <c r="AZY19" s="198"/>
      <c r="AZZ19" s="198"/>
      <c r="BAA19" s="198"/>
      <c r="BAB19" s="198"/>
      <c r="BAC19" s="198"/>
      <c r="BAD19" s="198"/>
      <c r="BAE19" s="198"/>
      <c r="BAF19" s="198"/>
      <c r="BAG19" s="198"/>
      <c r="BAH19" s="198"/>
      <c r="BAI19" s="198"/>
      <c r="BAJ19" s="198"/>
      <c r="BAK19" s="198"/>
      <c r="BAL19" s="198"/>
      <c r="BAM19" s="198"/>
      <c r="BAN19" s="198"/>
      <c r="BAO19" s="198"/>
      <c r="BAP19" s="198"/>
      <c r="BAQ19" s="198"/>
      <c r="BAR19" s="198"/>
      <c r="BAS19" s="198"/>
      <c r="BAT19" s="198"/>
      <c r="BAU19" s="198"/>
      <c r="BAV19" s="198"/>
      <c r="BAW19" s="198"/>
      <c r="BAX19" s="198"/>
      <c r="BAY19" s="198"/>
      <c r="BAZ19" s="198"/>
      <c r="BBA19" s="198"/>
      <c r="BBB19" s="198"/>
      <c r="BBC19" s="198"/>
      <c r="BBD19" s="198"/>
      <c r="BBE19" s="198"/>
      <c r="BBF19" s="198"/>
      <c r="BBG19" s="198"/>
      <c r="BBH19" s="198"/>
      <c r="BBI19" s="198"/>
      <c r="BBJ19" s="198"/>
      <c r="BBK19" s="198"/>
      <c r="BBL19" s="198"/>
      <c r="BBM19" s="198"/>
      <c r="BBN19" s="198"/>
      <c r="BBO19" s="198"/>
      <c r="BBP19" s="198"/>
      <c r="BBQ19" s="198"/>
      <c r="BBR19" s="198"/>
      <c r="BBS19" s="198"/>
      <c r="BBT19" s="198"/>
      <c r="BBU19" s="198"/>
      <c r="BBV19" s="198"/>
      <c r="BBW19" s="198"/>
      <c r="BBX19" s="198"/>
      <c r="BBY19" s="198"/>
      <c r="BBZ19" s="198"/>
      <c r="BCA19" s="198"/>
      <c r="BCB19" s="198"/>
      <c r="BCC19" s="198"/>
      <c r="BCD19" s="198"/>
      <c r="BCE19" s="198"/>
      <c r="BCF19" s="198"/>
      <c r="BCG19" s="198"/>
      <c r="BCH19" s="198"/>
      <c r="BCI19" s="198"/>
      <c r="BCJ19" s="198"/>
      <c r="BCK19" s="198"/>
      <c r="BCL19" s="198"/>
      <c r="BCM19" s="198"/>
      <c r="BCN19" s="198"/>
      <c r="BCO19" s="198"/>
      <c r="BCP19" s="198"/>
      <c r="BCQ19" s="198"/>
      <c r="BCR19" s="198"/>
      <c r="BCS19" s="198"/>
      <c r="BCT19" s="198"/>
      <c r="BCU19" s="198"/>
      <c r="BCV19" s="198"/>
      <c r="BCW19" s="198"/>
      <c r="BCX19" s="198"/>
      <c r="BCY19" s="198"/>
      <c r="BCZ19" s="198"/>
      <c r="BDA19" s="198"/>
      <c r="BDB19" s="198"/>
      <c r="BDC19" s="198"/>
      <c r="BDD19" s="198"/>
      <c r="BDE19" s="198"/>
      <c r="BDF19" s="198"/>
      <c r="BDG19" s="198"/>
      <c r="BDH19" s="198"/>
      <c r="BDI19" s="198"/>
      <c r="BDJ19" s="198"/>
      <c r="BDK19" s="198"/>
      <c r="BDL19" s="198"/>
      <c r="BDM19" s="198"/>
      <c r="BDN19" s="198"/>
      <c r="BDO19" s="198"/>
      <c r="BDP19" s="198"/>
      <c r="BDQ19" s="198"/>
      <c r="BDR19" s="198"/>
      <c r="BDS19" s="198"/>
      <c r="BDT19" s="198"/>
      <c r="BDU19" s="198"/>
      <c r="BDV19" s="198"/>
      <c r="BDW19" s="198"/>
      <c r="BDX19" s="198"/>
      <c r="BDY19" s="198"/>
      <c r="BDZ19" s="198"/>
      <c r="BEA19" s="198"/>
      <c r="BEB19" s="198"/>
      <c r="BEC19" s="198"/>
      <c r="BED19" s="198"/>
      <c r="BEE19" s="198"/>
      <c r="BEF19" s="198"/>
      <c r="BEG19" s="198"/>
      <c r="BEH19" s="198"/>
      <c r="BEI19" s="198"/>
      <c r="BEJ19" s="198"/>
      <c r="BEK19" s="198"/>
      <c r="BEL19" s="198"/>
      <c r="BEM19" s="198"/>
      <c r="BEN19" s="198"/>
      <c r="BEO19" s="198"/>
      <c r="BEP19" s="198"/>
      <c r="BEQ19" s="198"/>
      <c r="BER19" s="198"/>
      <c r="BES19" s="198"/>
      <c r="BET19" s="198"/>
      <c r="BEU19" s="198"/>
      <c r="BEV19" s="198"/>
      <c r="BEW19" s="198"/>
      <c r="BEX19" s="198"/>
      <c r="BEY19" s="198"/>
      <c r="BEZ19" s="198"/>
      <c r="BFA19" s="198"/>
      <c r="BFB19" s="198"/>
      <c r="BFC19" s="198"/>
      <c r="BFD19" s="198"/>
      <c r="BFE19" s="198"/>
      <c r="BFF19" s="198"/>
      <c r="BFG19" s="198"/>
      <c r="BFH19" s="198"/>
      <c r="BFI19" s="198"/>
      <c r="BFJ19" s="198"/>
      <c r="BFK19" s="198"/>
      <c r="BFL19" s="198"/>
      <c r="BFM19" s="198"/>
      <c r="BFN19" s="198"/>
      <c r="BFO19" s="198"/>
      <c r="BFP19" s="198"/>
      <c r="BFQ19" s="198"/>
      <c r="BFR19" s="198"/>
      <c r="BFS19" s="198"/>
      <c r="BFT19" s="198"/>
      <c r="BFU19" s="198"/>
      <c r="BFV19" s="198"/>
      <c r="BFW19" s="198"/>
      <c r="BFX19" s="198"/>
      <c r="BFY19" s="198"/>
      <c r="BFZ19" s="198"/>
      <c r="BGA19" s="198"/>
      <c r="BGB19" s="198"/>
      <c r="BGC19" s="198"/>
      <c r="BGD19" s="198"/>
      <c r="BGE19" s="198"/>
      <c r="BGF19" s="198"/>
      <c r="BGG19" s="198"/>
      <c r="BGH19" s="198"/>
      <c r="BGI19" s="198"/>
      <c r="BGJ19" s="198"/>
      <c r="BGK19" s="198"/>
      <c r="BGL19" s="198"/>
      <c r="BGM19" s="198"/>
      <c r="BGN19" s="198"/>
      <c r="BGO19" s="198"/>
      <c r="BGP19" s="198"/>
      <c r="BGQ19" s="198"/>
      <c r="BGR19" s="198"/>
      <c r="BGS19" s="198"/>
      <c r="BGT19" s="198"/>
      <c r="BGU19" s="198"/>
      <c r="BGV19" s="198"/>
      <c r="BGW19" s="198"/>
      <c r="BGX19" s="198"/>
      <c r="BGY19" s="198"/>
      <c r="BGZ19" s="198"/>
      <c r="BHA19" s="198"/>
      <c r="BHB19" s="198"/>
      <c r="BHC19" s="198"/>
      <c r="BHD19" s="198"/>
      <c r="BHE19" s="198"/>
      <c r="BHF19" s="198"/>
      <c r="BHG19" s="198"/>
      <c r="BHH19" s="198"/>
      <c r="BHI19" s="198"/>
      <c r="BHJ19" s="198"/>
      <c r="BHK19" s="198"/>
      <c r="BHL19" s="198"/>
      <c r="BHM19" s="198"/>
      <c r="BHN19" s="198"/>
      <c r="BHO19" s="198"/>
      <c r="BHP19" s="198"/>
      <c r="BHQ19" s="198"/>
      <c r="BHR19" s="198"/>
      <c r="BHS19" s="198"/>
      <c r="BHT19" s="198"/>
      <c r="BHU19" s="198"/>
      <c r="BHV19" s="198"/>
      <c r="BHW19" s="198"/>
      <c r="BHX19" s="198"/>
      <c r="BHY19" s="198"/>
      <c r="BHZ19" s="198"/>
      <c r="BIA19" s="198"/>
      <c r="BIB19" s="198"/>
      <c r="BIC19" s="198"/>
      <c r="BID19" s="198"/>
      <c r="BIE19" s="198"/>
      <c r="BIF19" s="198"/>
      <c r="BIG19" s="198"/>
      <c r="BIH19" s="198"/>
      <c r="BII19" s="198"/>
      <c r="BIJ19" s="198"/>
      <c r="BIK19" s="198"/>
      <c r="BIL19" s="198"/>
      <c r="BIM19" s="198"/>
      <c r="BIN19" s="198"/>
      <c r="BIO19" s="198"/>
      <c r="BIP19" s="198"/>
      <c r="BIQ19" s="198"/>
      <c r="BIR19" s="198"/>
      <c r="BIS19" s="198"/>
      <c r="BIT19" s="198"/>
      <c r="BIU19" s="198"/>
      <c r="BIV19" s="198"/>
      <c r="BIW19" s="198"/>
      <c r="BIX19" s="198"/>
      <c r="BIY19" s="198"/>
      <c r="BIZ19" s="198"/>
      <c r="BJA19" s="198"/>
      <c r="BJB19" s="198"/>
      <c r="BJC19" s="198"/>
      <c r="BJD19" s="198"/>
      <c r="BJE19" s="198"/>
      <c r="BJF19" s="198"/>
      <c r="BJG19" s="198"/>
      <c r="BJH19" s="198"/>
      <c r="BJI19" s="198"/>
      <c r="BJJ19" s="198"/>
      <c r="BJK19" s="198"/>
      <c r="BJL19" s="198"/>
      <c r="BJM19" s="198"/>
      <c r="BJN19" s="198"/>
      <c r="BJO19" s="198"/>
      <c r="BJP19" s="198"/>
      <c r="BJQ19" s="198"/>
      <c r="BJR19" s="198"/>
      <c r="BJS19" s="198"/>
      <c r="BJT19" s="198"/>
      <c r="BJU19" s="198"/>
      <c r="BJV19" s="198"/>
      <c r="BJW19" s="198"/>
      <c r="BJX19" s="198"/>
      <c r="BJY19" s="198"/>
      <c r="BJZ19" s="198"/>
      <c r="BKA19" s="198"/>
      <c r="BKB19" s="198"/>
      <c r="BKC19" s="198"/>
      <c r="BKD19" s="198"/>
      <c r="BKE19" s="198"/>
      <c r="BKF19" s="198"/>
      <c r="BKG19" s="198"/>
      <c r="BKH19" s="198"/>
      <c r="BKI19" s="198"/>
      <c r="BKJ19" s="198"/>
      <c r="BKK19" s="198"/>
      <c r="BKL19" s="198"/>
      <c r="BKM19" s="198"/>
      <c r="BKN19" s="198"/>
      <c r="BKO19" s="198"/>
      <c r="BKP19" s="198"/>
      <c r="BKQ19" s="198"/>
      <c r="BKR19" s="198"/>
      <c r="BKS19" s="198"/>
      <c r="BKT19" s="198"/>
      <c r="BKU19" s="198"/>
      <c r="BKV19" s="198"/>
      <c r="BKW19" s="198"/>
      <c r="BKX19" s="198"/>
      <c r="BKY19" s="198"/>
      <c r="BKZ19" s="198"/>
      <c r="BLA19" s="198"/>
      <c r="BLB19" s="198"/>
      <c r="BLC19" s="198"/>
      <c r="BLD19" s="198"/>
      <c r="BLE19" s="198"/>
      <c r="BLF19" s="198"/>
      <c r="BLG19" s="198"/>
      <c r="BLH19" s="198"/>
      <c r="BLI19" s="198"/>
      <c r="BLJ19" s="198"/>
      <c r="BLK19" s="198"/>
      <c r="BLL19" s="198"/>
      <c r="BLM19" s="198"/>
      <c r="BLN19" s="198"/>
      <c r="BLO19" s="198"/>
      <c r="BLP19" s="198"/>
      <c r="BLQ19" s="198"/>
      <c r="BLR19" s="198"/>
      <c r="BLS19" s="198"/>
      <c r="BLT19" s="198"/>
      <c r="BLU19" s="198"/>
      <c r="BLV19" s="198"/>
      <c r="BLW19" s="198"/>
      <c r="BLX19" s="198"/>
      <c r="BLY19" s="198"/>
      <c r="BLZ19" s="198"/>
      <c r="BMA19" s="198"/>
      <c r="BMB19" s="198"/>
      <c r="BMC19" s="198"/>
      <c r="BMD19" s="198"/>
      <c r="BME19" s="198"/>
      <c r="BMF19" s="198"/>
      <c r="BMG19" s="198"/>
      <c r="BMH19" s="198"/>
      <c r="BMI19" s="198"/>
      <c r="BMJ19" s="198"/>
      <c r="BMK19" s="198"/>
      <c r="BML19" s="198"/>
      <c r="BMM19" s="198"/>
      <c r="BMN19" s="198"/>
      <c r="BMO19" s="198"/>
      <c r="BMP19" s="198"/>
      <c r="BMQ19" s="198"/>
      <c r="BMR19" s="198"/>
      <c r="BMS19" s="198"/>
      <c r="BMT19" s="198"/>
      <c r="BMU19" s="198"/>
      <c r="BMV19" s="198"/>
      <c r="BMW19" s="198"/>
      <c r="BMX19" s="198"/>
      <c r="BMY19" s="198"/>
      <c r="BMZ19" s="198"/>
      <c r="BNA19" s="198"/>
      <c r="BNB19" s="198"/>
      <c r="BNC19" s="198"/>
      <c r="BND19" s="198"/>
      <c r="BNE19" s="198"/>
      <c r="BNF19" s="198"/>
      <c r="BNG19" s="198"/>
      <c r="BNH19" s="198"/>
      <c r="BNI19" s="198"/>
      <c r="BNJ19" s="198"/>
      <c r="BNK19" s="198"/>
      <c r="BNL19" s="198"/>
      <c r="BNM19" s="198"/>
      <c r="BNN19" s="198"/>
      <c r="BNO19" s="198"/>
      <c r="BNP19" s="198"/>
      <c r="BNQ19" s="198"/>
      <c r="BNR19" s="198"/>
      <c r="BNS19" s="198"/>
      <c r="BNT19" s="198"/>
      <c r="BNU19" s="198"/>
      <c r="BNV19" s="198"/>
      <c r="BNW19" s="198"/>
      <c r="BNX19" s="198"/>
      <c r="BNY19" s="198"/>
      <c r="BNZ19" s="198"/>
      <c r="BOA19" s="198"/>
      <c r="BOB19" s="198"/>
      <c r="BOC19" s="198"/>
      <c r="BOD19" s="198"/>
      <c r="BOE19" s="198"/>
      <c r="BOF19" s="198"/>
      <c r="BOG19" s="198"/>
      <c r="BOH19" s="198"/>
      <c r="BOI19" s="198"/>
      <c r="BOJ19" s="198"/>
      <c r="BOK19" s="198"/>
      <c r="BOL19" s="198"/>
      <c r="BOM19" s="198"/>
      <c r="BON19" s="198"/>
      <c r="BOO19" s="198"/>
      <c r="BOP19" s="198"/>
      <c r="BOQ19" s="198"/>
      <c r="BOR19" s="198"/>
      <c r="BOS19" s="198"/>
      <c r="BOT19" s="198"/>
      <c r="BOU19" s="198"/>
      <c r="BOV19" s="198"/>
      <c r="BOW19" s="198"/>
      <c r="BOX19" s="198"/>
      <c r="BOY19" s="198"/>
      <c r="BOZ19" s="198"/>
      <c r="BPA19" s="198"/>
      <c r="BPB19" s="198"/>
      <c r="BPC19" s="198"/>
      <c r="BPD19" s="198"/>
      <c r="BPE19" s="198"/>
      <c r="BPF19" s="198"/>
      <c r="BPG19" s="198"/>
      <c r="BPH19" s="198"/>
      <c r="BPI19" s="198"/>
      <c r="BPJ19" s="198"/>
      <c r="BPK19" s="198"/>
      <c r="BPL19" s="198"/>
      <c r="BPM19" s="198"/>
      <c r="BPN19" s="198"/>
      <c r="BPO19" s="198"/>
      <c r="BPP19" s="198"/>
      <c r="BPQ19" s="198"/>
      <c r="BPR19" s="198"/>
      <c r="BPS19" s="198"/>
      <c r="BPT19" s="198"/>
      <c r="BPU19" s="198"/>
      <c r="BPV19" s="198"/>
      <c r="BPW19" s="198"/>
      <c r="BPX19" s="198"/>
      <c r="BPY19" s="198"/>
      <c r="BPZ19" s="198"/>
      <c r="BQA19" s="198"/>
      <c r="BQB19" s="198"/>
      <c r="BQC19" s="198"/>
      <c r="BQD19" s="198"/>
      <c r="BQE19" s="198"/>
      <c r="BQF19" s="198"/>
      <c r="BQG19" s="198"/>
      <c r="BQH19" s="198"/>
      <c r="BQI19" s="198"/>
      <c r="BQJ19" s="198"/>
      <c r="BQK19" s="198"/>
      <c r="BQL19" s="198"/>
      <c r="BQM19" s="198"/>
      <c r="BQN19" s="198"/>
      <c r="BQO19" s="198"/>
      <c r="BQP19" s="198"/>
      <c r="BQQ19" s="198"/>
      <c r="BQR19" s="198"/>
      <c r="BQS19" s="198"/>
      <c r="BQT19" s="198"/>
      <c r="BQU19" s="198"/>
      <c r="BQV19" s="198"/>
      <c r="BQW19" s="198"/>
      <c r="BQX19" s="198"/>
      <c r="BQY19" s="198"/>
      <c r="BQZ19" s="198"/>
      <c r="BRA19" s="198"/>
      <c r="BRB19" s="198"/>
      <c r="BRC19" s="198"/>
      <c r="BRD19" s="198"/>
      <c r="BRE19" s="198"/>
      <c r="BRF19" s="198"/>
      <c r="BRG19" s="198"/>
      <c r="BRH19" s="198"/>
      <c r="BRI19" s="198"/>
      <c r="BRJ19" s="198"/>
      <c r="BRK19" s="198"/>
      <c r="BRL19" s="198"/>
      <c r="BRM19" s="198"/>
      <c r="BRN19" s="198"/>
      <c r="BRO19" s="198"/>
      <c r="BRP19" s="198"/>
      <c r="BRQ19" s="198"/>
      <c r="BRR19" s="198"/>
      <c r="BRS19" s="198"/>
      <c r="BRT19" s="198"/>
      <c r="BRU19" s="198"/>
      <c r="BRV19" s="198"/>
      <c r="BRW19" s="198"/>
      <c r="BRX19" s="198"/>
      <c r="BRY19" s="198"/>
      <c r="BRZ19" s="198"/>
      <c r="BSA19" s="198"/>
      <c r="BSB19" s="198"/>
      <c r="BSC19" s="198"/>
      <c r="BSD19" s="198"/>
      <c r="BSE19" s="198"/>
      <c r="BSF19" s="198"/>
      <c r="BSG19" s="198"/>
      <c r="BSH19" s="198"/>
      <c r="BSI19" s="198"/>
      <c r="BSJ19" s="198"/>
      <c r="BSK19" s="198"/>
      <c r="BSL19" s="198"/>
      <c r="BSM19" s="198"/>
      <c r="BSN19" s="198"/>
      <c r="BSO19" s="198"/>
      <c r="BSP19" s="198"/>
      <c r="BSQ19" s="198"/>
      <c r="BSR19" s="198"/>
      <c r="BSS19" s="198"/>
      <c r="BST19" s="198"/>
      <c r="BSU19" s="198"/>
      <c r="BSV19" s="198"/>
      <c r="BSW19" s="198"/>
      <c r="BSX19" s="198"/>
      <c r="BSY19" s="198"/>
      <c r="BSZ19" s="198"/>
      <c r="BTA19" s="198"/>
      <c r="BTB19" s="198"/>
      <c r="BTC19" s="198"/>
      <c r="BTD19" s="198"/>
      <c r="BTE19" s="198"/>
      <c r="BTF19" s="198"/>
      <c r="BTG19" s="198"/>
      <c r="BTH19" s="198"/>
      <c r="BTI19" s="198"/>
      <c r="BTJ19" s="198"/>
      <c r="BTK19" s="198"/>
      <c r="BTL19" s="198"/>
      <c r="BTM19" s="198"/>
      <c r="BTN19" s="198"/>
      <c r="BTO19" s="198"/>
      <c r="BTP19" s="198"/>
      <c r="BTQ19" s="198"/>
      <c r="BTR19" s="198"/>
      <c r="BTS19" s="198"/>
      <c r="BTT19" s="198"/>
      <c r="BTU19" s="198"/>
      <c r="BTV19" s="198"/>
      <c r="BTW19" s="198"/>
      <c r="BTX19" s="198"/>
      <c r="BTY19" s="198"/>
      <c r="BTZ19" s="198"/>
      <c r="BUA19" s="198"/>
      <c r="BUB19" s="198"/>
      <c r="BUC19" s="198"/>
      <c r="BUD19" s="198"/>
      <c r="BUE19" s="198"/>
      <c r="BUF19" s="198"/>
      <c r="BUG19" s="198"/>
      <c r="BUH19" s="198"/>
      <c r="BUI19" s="198"/>
      <c r="BUJ19" s="198"/>
      <c r="BUK19" s="198"/>
      <c r="BUL19" s="198"/>
      <c r="BUM19" s="198"/>
      <c r="BUN19" s="198"/>
      <c r="BUO19" s="198"/>
      <c r="BUP19" s="198"/>
      <c r="BUQ19" s="198"/>
      <c r="BUR19" s="198"/>
      <c r="BUS19" s="198"/>
      <c r="BUT19" s="198"/>
      <c r="BUU19" s="198"/>
      <c r="BUV19" s="198"/>
      <c r="BUW19" s="198"/>
      <c r="BUX19" s="198"/>
      <c r="BUY19" s="198"/>
      <c r="BUZ19" s="198"/>
      <c r="BVA19" s="198"/>
      <c r="BVB19" s="198"/>
      <c r="BVC19" s="198"/>
      <c r="BVD19" s="198"/>
      <c r="BVE19" s="198"/>
      <c r="BVF19" s="198"/>
      <c r="BVG19" s="198"/>
      <c r="BVH19" s="198"/>
      <c r="BVI19" s="198"/>
      <c r="BVJ19" s="198"/>
      <c r="BVK19" s="198"/>
      <c r="BVL19" s="198"/>
      <c r="BVM19" s="198"/>
      <c r="BVN19" s="198"/>
      <c r="BVO19" s="198"/>
      <c r="BVP19" s="198"/>
      <c r="BVQ19" s="198"/>
      <c r="BVR19" s="198"/>
      <c r="BVS19" s="198"/>
      <c r="BVT19" s="198"/>
      <c r="BVU19" s="198"/>
      <c r="BVV19" s="198"/>
      <c r="BVW19" s="198"/>
      <c r="BVX19" s="198"/>
      <c r="BVY19" s="198"/>
      <c r="BVZ19" s="198"/>
      <c r="BWA19" s="198"/>
      <c r="BWB19" s="198"/>
      <c r="BWC19" s="198"/>
      <c r="BWD19" s="198"/>
      <c r="BWE19" s="198"/>
      <c r="BWF19" s="198"/>
      <c r="BWG19" s="198"/>
      <c r="BWH19" s="198"/>
      <c r="BWI19" s="198"/>
      <c r="BWJ19" s="198"/>
      <c r="BWK19" s="198"/>
      <c r="BWL19" s="198"/>
      <c r="BWM19" s="198"/>
      <c r="BWN19" s="198"/>
      <c r="BWO19" s="198"/>
      <c r="BWP19" s="198"/>
      <c r="BWQ19" s="198"/>
      <c r="BWR19" s="198"/>
      <c r="BWS19" s="198"/>
      <c r="BWT19" s="198"/>
      <c r="BWU19" s="198"/>
      <c r="BWV19" s="198"/>
      <c r="BWW19" s="198"/>
      <c r="BWX19" s="198"/>
      <c r="BWY19" s="198"/>
      <c r="BWZ19" s="198"/>
      <c r="BXA19" s="198"/>
      <c r="BXB19" s="198"/>
      <c r="BXC19" s="198"/>
      <c r="BXD19" s="198"/>
      <c r="BXE19" s="198"/>
      <c r="BXF19" s="198"/>
      <c r="BXG19" s="198"/>
      <c r="BXH19" s="198"/>
      <c r="BXI19" s="198"/>
      <c r="BXJ19" s="198"/>
      <c r="BXK19" s="198"/>
      <c r="BXL19" s="198"/>
      <c r="BXM19" s="198"/>
      <c r="BXN19" s="198"/>
      <c r="BXO19" s="198"/>
      <c r="BXP19" s="198"/>
      <c r="BXQ19" s="198"/>
      <c r="BXR19" s="198"/>
      <c r="BXS19" s="198"/>
      <c r="BXT19" s="198"/>
      <c r="BXU19" s="198"/>
      <c r="BXV19" s="198"/>
      <c r="BXW19" s="198"/>
      <c r="BXX19" s="198"/>
      <c r="BXY19" s="198"/>
      <c r="BXZ19" s="198"/>
      <c r="BYA19" s="198"/>
      <c r="BYB19" s="198"/>
      <c r="BYC19" s="198"/>
      <c r="BYD19" s="198"/>
      <c r="BYE19" s="198"/>
      <c r="BYF19" s="198"/>
      <c r="BYG19" s="198"/>
      <c r="BYH19" s="198"/>
      <c r="BYI19" s="198"/>
      <c r="BYJ19" s="198"/>
      <c r="BYK19" s="198"/>
      <c r="BYL19" s="198"/>
      <c r="BYM19" s="198"/>
      <c r="BYN19" s="198"/>
      <c r="BYO19" s="198"/>
      <c r="BYP19" s="198"/>
      <c r="BYQ19" s="198"/>
      <c r="BYR19" s="198"/>
      <c r="BYS19" s="198"/>
      <c r="BYT19" s="198"/>
      <c r="BYU19" s="198"/>
      <c r="BYV19" s="198"/>
      <c r="BYW19" s="198"/>
      <c r="BYX19" s="198"/>
      <c r="BYY19" s="198"/>
      <c r="BYZ19" s="198"/>
      <c r="BZA19" s="198"/>
      <c r="BZB19" s="198"/>
      <c r="BZC19" s="198"/>
      <c r="BZD19" s="198"/>
      <c r="BZE19" s="198"/>
      <c r="BZF19" s="198"/>
      <c r="BZG19" s="198"/>
      <c r="BZH19" s="198"/>
      <c r="BZI19" s="198"/>
      <c r="BZJ19" s="198"/>
      <c r="BZK19" s="198"/>
      <c r="BZL19" s="198"/>
      <c r="BZM19" s="198"/>
      <c r="BZN19" s="198"/>
      <c r="BZO19" s="198"/>
      <c r="BZP19" s="198"/>
      <c r="BZQ19" s="198"/>
      <c r="BZR19" s="198"/>
      <c r="BZS19" s="198"/>
      <c r="BZT19" s="198"/>
      <c r="BZU19" s="198"/>
      <c r="BZV19" s="198"/>
      <c r="BZW19" s="198"/>
      <c r="BZX19" s="198"/>
      <c r="BZY19" s="198"/>
      <c r="BZZ19" s="198"/>
      <c r="CAA19" s="198"/>
      <c r="CAB19" s="198"/>
      <c r="CAC19" s="198"/>
      <c r="CAD19" s="198"/>
      <c r="CAE19" s="198"/>
      <c r="CAF19" s="198"/>
      <c r="CAG19" s="198"/>
      <c r="CAH19" s="198"/>
      <c r="CAI19" s="198"/>
      <c r="CAJ19" s="198"/>
      <c r="CAK19" s="198"/>
      <c r="CAL19" s="198"/>
      <c r="CAM19" s="198"/>
      <c r="CAN19" s="198"/>
      <c r="CAO19" s="198"/>
      <c r="CAP19" s="198"/>
      <c r="CAQ19" s="198"/>
      <c r="CAR19" s="198"/>
      <c r="CAS19" s="198"/>
      <c r="CAT19" s="198"/>
      <c r="CAU19" s="198"/>
      <c r="CAV19" s="198"/>
      <c r="CAW19" s="198"/>
      <c r="CAX19" s="198"/>
      <c r="CAY19" s="198"/>
      <c r="CAZ19" s="198"/>
      <c r="CBA19" s="198"/>
      <c r="CBB19" s="198"/>
      <c r="CBC19" s="198"/>
      <c r="CBD19" s="198"/>
      <c r="CBE19" s="198"/>
      <c r="CBF19" s="198"/>
      <c r="CBG19" s="198"/>
      <c r="CBH19" s="198"/>
      <c r="CBI19" s="198"/>
      <c r="CBJ19" s="198"/>
      <c r="CBK19" s="198"/>
      <c r="CBL19" s="198"/>
      <c r="CBM19" s="198"/>
      <c r="CBN19" s="198"/>
      <c r="CBO19" s="198"/>
      <c r="CBP19" s="198"/>
      <c r="CBQ19" s="198"/>
      <c r="CBR19" s="198"/>
      <c r="CBS19" s="198"/>
      <c r="CBT19" s="198"/>
      <c r="CBU19" s="198"/>
      <c r="CBV19" s="198"/>
      <c r="CBW19" s="198"/>
      <c r="CBX19" s="198"/>
      <c r="CBY19" s="198"/>
      <c r="CBZ19" s="198"/>
      <c r="CCA19" s="198"/>
      <c r="CCB19" s="198"/>
      <c r="CCC19" s="198"/>
      <c r="CCD19" s="198"/>
      <c r="CCE19" s="198"/>
      <c r="CCF19" s="198"/>
      <c r="CCG19" s="198"/>
      <c r="CCH19" s="198"/>
      <c r="CCI19" s="198"/>
      <c r="CCJ19" s="198"/>
      <c r="CCK19" s="198"/>
      <c r="CCL19" s="198"/>
      <c r="CCM19" s="198"/>
      <c r="CCN19" s="198"/>
      <c r="CCO19" s="198"/>
      <c r="CCP19" s="198"/>
      <c r="CCQ19" s="198"/>
      <c r="CCR19" s="198"/>
      <c r="CCS19" s="198"/>
      <c r="CCT19" s="198"/>
      <c r="CCU19" s="198"/>
      <c r="CCV19" s="198"/>
      <c r="CCW19" s="198"/>
      <c r="CCX19" s="198"/>
      <c r="CCY19" s="198"/>
      <c r="CCZ19" s="198"/>
      <c r="CDA19" s="198"/>
      <c r="CDB19" s="198"/>
      <c r="CDC19" s="198"/>
      <c r="CDD19" s="198"/>
      <c r="CDE19" s="198"/>
      <c r="CDF19" s="198"/>
      <c r="CDG19" s="198"/>
      <c r="CDH19" s="198"/>
      <c r="CDI19" s="198"/>
      <c r="CDJ19" s="198"/>
      <c r="CDK19" s="198"/>
      <c r="CDL19" s="198"/>
      <c r="CDM19" s="198"/>
      <c r="CDN19" s="198"/>
      <c r="CDO19" s="198"/>
      <c r="CDP19" s="198"/>
      <c r="CDQ19" s="198"/>
      <c r="CDR19" s="198"/>
      <c r="CDS19" s="198"/>
      <c r="CDT19" s="198"/>
      <c r="CDU19" s="198"/>
      <c r="CDV19" s="198"/>
      <c r="CDW19" s="198"/>
      <c r="CDX19" s="198"/>
      <c r="CDY19" s="198"/>
      <c r="CDZ19" s="198"/>
      <c r="CEA19" s="198"/>
      <c r="CEB19" s="198"/>
      <c r="CEC19" s="198"/>
      <c r="CED19" s="198"/>
      <c r="CEE19" s="198"/>
      <c r="CEF19" s="198"/>
      <c r="CEG19" s="198"/>
      <c r="CEH19" s="198"/>
      <c r="CEI19" s="198"/>
      <c r="CEJ19" s="198"/>
      <c r="CEK19" s="198"/>
      <c r="CEL19" s="198"/>
      <c r="CEM19" s="198"/>
      <c r="CEN19" s="198"/>
      <c r="CEO19" s="198"/>
      <c r="CEP19" s="198"/>
      <c r="CEQ19" s="198"/>
      <c r="CER19" s="198"/>
      <c r="CES19" s="198"/>
      <c r="CET19" s="198"/>
      <c r="CEU19" s="198"/>
      <c r="CEV19" s="198"/>
      <c r="CEW19" s="198"/>
      <c r="CEX19" s="198"/>
      <c r="CEY19" s="198"/>
      <c r="CEZ19" s="198"/>
      <c r="CFA19" s="198"/>
      <c r="CFB19" s="198"/>
      <c r="CFC19" s="198"/>
      <c r="CFD19" s="198"/>
      <c r="CFE19" s="198"/>
      <c r="CFF19" s="198"/>
      <c r="CFG19" s="198"/>
      <c r="CFH19" s="198"/>
      <c r="CFI19" s="198"/>
      <c r="CFJ19" s="198"/>
      <c r="CFK19" s="198"/>
      <c r="CFL19" s="198"/>
      <c r="CFM19" s="198"/>
      <c r="CFN19" s="198"/>
      <c r="CFO19" s="198"/>
      <c r="CFP19" s="198"/>
      <c r="CFQ19" s="198"/>
      <c r="CFR19" s="198"/>
      <c r="CFS19" s="198"/>
      <c r="CFT19" s="198"/>
      <c r="CFU19" s="198"/>
      <c r="CFV19" s="198"/>
      <c r="CFW19" s="198"/>
      <c r="CFX19" s="198"/>
      <c r="CFY19" s="198"/>
      <c r="CFZ19" s="198"/>
      <c r="CGA19" s="198"/>
      <c r="CGB19" s="198"/>
      <c r="CGC19" s="198"/>
      <c r="CGD19" s="198"/>
      <c r="CGE19" s="198"/>
      <c r="CGF19" s="198"/>
      <c r="CGG19" s="198"/>
      <c r="CGH19" s="198"/>
      <c r="CGI19" s="198"/>
      <c r="CGJ19" s="198"/>
      <c r="CGK19" s="198"/>
      <c r="CGL19" s="198"/>
      <c r="CGM19" s="198"/>
      <c r="CGN19" s="198"/>
      <c r="CGO19" s="198"/>
      <c r="CGP19" s="198"/>
      <c r="CGQ19" s="198"/>
      <c r="CGR19" s="198"/>
      <c r="CGS19" s="198"/>
      <c r="CGT19" s="198"/>
      <c r="CGU19" s="198"/>
      <c r="CGV19" s="198"/>
      <c r="CGW19" s="198"/>
      <c r="CGX19" s="198"/>
      <c r="CGY19" s="198"/>
      <c r="CGZ19" s="198"/>
      <c r="CHA19" s="198"/>
      <c r="CHB19" s="198"/>
      <c r="CHC19" s="198"/>
      <c r="CHD19" s="198"/>
      <c r="CHE19" s="198"/>
      <c r="CHF19" s="198"/>
      <c r="CHG19" s="198"/>
      <c r="CHH19" s="198"/>
      <c r="CHI19" s="198"/>
      <c r="CHJ19" s="198"/>
      <c r="CHK19" s="198"/>
      <c r="CHL19" s="198"/>
      <c r="CHM19" s="198"/>
      <c r="CHN19" s="198"/>
      <c r="CHO19" s="198"/>
      <c r="CHP19" s="198"/>
      <c r="CHQ19" s="198"/>
      <c r="CHR19" s="198"/>
      <c r="CHS19" s="198"/>
      <c r="CHT19" s="198"/>
      <c r="CHU19" s="198"/>
      <c r="CHV19" s="198"/>
      <c r="CHW19" s="198"/>
      <c r="CHX19" s="198"/>
      <c r="CHY19" s="198"/>
      <c r="CHZ19" s="198"/>
      <c r="CIA19" s="198"/>
      <c r="CIB19" s="198"/>
      <c r="CIC19" s="198"/>
      <c r="CID19" s="198"/>
      <c r="CIE19" s="198"/>
      <c r="CIF19" s="198"/>
      <c r="CIG19" s="198"/>
      <c r="CIH19" s="198"/>
      <c r="CII19" s="198"/>
      <c r="CIJ19" s="198"/>
      <c r="CIK19" s="198"/>
      <c r="CIL19" s="198"/>
      <c r="CIM19" s="198"/>
      <c r="CIN19" s="198"/>
      <c r="CIO19" s="198"/>
      <c r="CIP19" s="198"/>
      <c r="CIQ19" s="198"/>
      <c r="CIR19" s="198"/>
      <c r="CIS19" s="198"/>
      <c r="CIT19" s="198"/>
      <c r="CIU19" s="198"/>
      <c r="CIV19" s="198"/>
      <c r="CIW19" s="198"/>
      <c r="CIX19" s="198"/>
      <c r="CIY19" s="198"/>
      <c r="CIZ19" s="198"/>
      <c r="CJA19" s="198"/>
      <c r="CJB19" s="198"/>
      <c r="CJC19" s="198"/>
      <c r="CJD19" s="198"/>
      <c r="CJE19" s="198"/>
      <c r="CJF19" s="198"/>
      <c r="CJG19" s="198"/>
      <c r="CJH19" s="198"/>
      <c r="CJI19" s="198"/>
      <c r="CJJ19" s="198"/>
      <c r="CJK19" s="198"/>
      <c r="CJL19" s="198"/>
      <c r="CJM19" s="198"/>
      <c r="CJN19" s="198"/>
      <c r="CJO19" s="198"/>
      <c r="CJP19" s="198"/>
      <c r="CJQ19" s="198"/>
      <c r="CJR19" s="198"/>
      <c r="CJS19" s="198"/>
      <c r="CJT19" s="198"/>
      <c r="CJU19" s="198"/>
      <c r="CJV19" s="198"/>
      <c r="CJW19" s="198"/>
      <c r="CJX19" s="198"/>
      <c r="CJY19" s="198"/>
      <c r="CJZ19" s="198"/>
      <c r="CKA19" s="198"/>
      <c r="CKB19" s="198"/>
      <c r="CKC19" s="198"/>
      <c r="CKD19" s="198"/>
      <c r="CKE19" s="198"/>
      <c r="CKF19" s="198"/>
      <c r="CKG19" s="198"/>
      <c r="CKH19" s="198"/>
      <c r="CKI19" s="198"/>
      <c r="CKJ19" s="198"/>
      <c r="CKK19" s="198"/>
      <c r="CKL19" s="198"/>
      <c r="CKM19" s="198"/>
      <c r="CKN19" s="198"/>
      <c r="CKO19" s="198"/>
      <c r="CKP19" s="198"/>
      <c r="CKQ19" s="198"/>
      <c r="CKR19" s="198"/>
      <c r="CKS19" s="198"/>
      <c r="CKT19" s="198"/>
      <c r="CKU19" s="198"/>
      <c r="CKV19" s="198"/>
      <c r="CKW19" s="198"/>
      <c r="CKX19" s="198"/>
      <c r="CKY19" s="198"/>
      <c r="CKZ19" s="198"/>
      <c r="CLA19" s="198"/>
      <c r="CLB19" s="198"/>
      <c r="CLC19" s="198"/>
      <c r="CLD19" s="198"/>
      <c r="CLE19" s="198"/>
      <c r="CLF19" s="198"/>
      <c r="CLG19" s="198"/>
      <c r="CLH19" s="198"/>
      <c r="CLI19" s="198"/>
      <c r="CLJ19" s="198"/>
      <c r="CLK19" s="198"/>
      <c r="CLL19" s="198"/>
      <c r="CLM19" s="198"/>
      <c r="CLN19" s="198"/>
      <c r="CLO19" s="198"/>
      <c r="CLP19" s="198"/>
      <c r="CLQ19" s="198"/>
      <c r="CLR19" s="198"/>
      <c r="CLS19" s="198"/>
      <c r="CLT19" s="198"/>
      <c r="CLU19" s="198"/>
      <c r="CLV19" s="198"/>
      <c r="CLW19" s="198"/>
      <c r="CLX19" s="198"/>
      <c r="CLY19" s="198"/>
      <c r="CLZ19" s="198"/>
      <c r="CMA19" s="198"/>
      <c r="CMB19" s="198"/>
      <c r="CMC19" s="198"/>
      <c r="CMD19" s="198"/>
      <c r="CME19" s="198"/>
      <c r="CMF19" s="198"/>
      <c r="CMG19" s="198"/>
      <c r="CMH19" s="198"/>
      <c r="CMI19" s="198"/>
      <c r="CMJ19" s="198"/>
      <c r="CMK19" s="198"/>
      <c r="CML19" s="198"/>
      <c r="CMM19" s="198"/>
      <c r="CMN19" s="198"/>
      <c r="CMO19" s="198"/>
      <c r="CMP19" s="198"/>
      <c r="CMQ19" s="198"/>
      <c r="CMR19" s="198"/>
      <c r="CMS19" s="198"/>
      <c r="CMT19" s="198"/>
      <c r="CMU19" s="198"/>
      <c r="CMV19" s="198"/>
      <c r="CMW19" s="198"/>
      <c r="CMX19" s="198"/>
      <c r="CMY19" s="198"/>
      <c r="CMZ19" s="198"/>
      <c r="CNA19" s="198"/>
      <c r="CNB19" s="198"/>
      <c r="CNC19" s="198"/>
      <c r="CND19" s="198"/>
      <c r="CNE19" s="198"/>
      <c r="CNF19" s="198"/>
      <c r="CNG19" s="198"/>
      <c r="CNH19" s="198"/>
      <c r="CNI19" s="198"/>
      <c r="CNJ19" s="198"/>
      <c r="CNK19" s="198"/>
      <c r="CNL19" s="198"/>
      <c r="CNM19" s="198"/>
      <c r="CNN19" s="198"/>
      <c r="CNO19" s="198"/>
      <c r="CNP19" s="198"/>
      <c r="CNQ19" s="198"/>
      <c r="CNR19" s="198"/>
      <c r="CNS19" s="198"/>
      <c r="CNT19" s="198"/>
      <c r="CNU19" s="198"/>
      <c r="CNV19" s="198"/>
      <c r="CNW19" s="198"/>
      <c r="CNX19" s="198"/>
      <c r="CNY19" s="198"/>
      <c r="CNZ19" s="198"/>
      <c r="COA19" s="198"/>
      <c r="COB19" s="198"/>
      <c r="COC19" s="198"/>
      <c r="COD19" s="198"/>
      <c r="COE19" s="198"/>
      <c r="COF19" s="198"/>
      <c r="COG19" s="198"/>
      <c r="COH19" s="198"/>
      <c r="COI19" s="198"/>
      <c r="COJ19" s="198"/>
      <c r="COK19" s="198"/>
      <c r="COL19" s="198"/>
      <c r="COM19" s="198"/>
      <c r="CON19" s="198"/>
      <c r="COO19" s="198"/>
      <c r="COP19" s="198"/>
      <c r="COQ19" s="198"/>
      <c r="COR19" s="198"/>
      <c r="COS19" s="198"/>
      <c r="COT19" s="198"/>
      <c r="COU19" s="198"/>
      <c r="COV19" s="198"/>
      <c r="COW19" s="198"/>
      <c r="COX19" s="198"/>
      <c r="COY19" s="198"/>
      <c r="COZ19" s="198"/>
      <c r="CPA19" s="198"/>
      <c r="CPB19" s="198"/>
      <c r="CPC19" s="198"/>
      <c r="CPD19" s="198"/>
      <c r="CPE19" s="198"/>
      <c r="CPF19" s="198"/>
      <c r="CPG19" s="198"/>
      <c r="CPH19" s="198"/>
      <c r="CPI19" s="198"/>
      <c r="CPJ19" s="198"/>
      <c r="CPK19" s="198"/>
      <c r="CPL19" s="198"/>
      <c r="CPM19" s="198"/>
      <c r="CPN19" s="198"/>
      <c r="CPO19" s="198"/>
      <c r="CPP19" s="198"/>
      <c r="CPQ19" s="198"/>
      <c r="CPR19" s="198"/>
      <c r="CPS19" s="198"/>
      <c r="CPT19" s="198"/>
      <c r="CPU19" s="198"/>
      <c r="CPV19" s="198"/>
      <c r="CPW19" s="198"/>
      <c r="CPX19" s="198"/>
      <c r="CPY19" s="198"/>
      <c r="CPZ19" s="198"/>
      <c r="CQA19" s="198"/>
      <c r="CQB19" s="198"/>
      <c r="CQC19" s="198"/>
      <c r="CQD19" s="198"/>
      <c r="CQE19" s="198"/>
      <c r="CQF19" s="198"/>
      <c r="CQG19" s="198"/>
      <c r="CQH19" s="198"/>
      <c r="CQI19" s="198"/>
      <c r="CQJ19" s="198"/>
      <c r="CQK19" s="198"/>
      <c r="CQL19" s="198"/>
      <c r="CQM19" s="198"/>
      <c r="CQN19" s="198"/>
      <c r="CQO19" s="198"/>
      <c r="CQP19" s="198"/>
      <c r="CQQ19" s="198"/>
      <c r="CQR19" s="198"/>
      <c r="CQS19" s="198"/>
      <c r="CQT19" s="198"/>
      <c r="CQU19" s="198"/>
      <c r="CQV19" s="198"/>
      <c r="CQW19" s="198"/>
      <c r="CQX19" s="198"/>
      <c r="CQY19" s="198"/>
      <c r="CQZ19" s="198"/>
      <c r="CRA19" s="198"/>
      <c r="CRB19" s="198"/>
      <c r="CRC19" s="198"/>
      <c r="CRD19" s="198"/>
      <c r="CRE19" s="198"/>
      <c r="CRF19" s="198"/>
      <c r="CRG19" s="198"/>
      <c r="CRH19" s="198"/>
      <c r="CRI19" s="198"/>
      <c r="CRJ19" s="198"/>
      <c r="CRK19" s="198"/>
      <c r="CRL19" s="198"/>
      <c r="CRM19" s="198"/>
      <c r="CRN19" s="198"/>
      <c r="CRO19" s="198"/>
      <c r="CRP19" s="198"/>
      <c r="CRQ19" s="198"/>
      <c r="CRR19" s="198"/>
      <c r="CRS19" s="198"/>
      <c r="CRT19" s="198"/>
      <c r="CRU19" s="198"/>
      <c r="CRV19" s="198"/>
      <c r="CRW19" s="198"/>
      <c r="CRX19" s="198"/>
      <c r="CRY19" s="198"/>
      <c r="CRZ19" s="198"/>
      <c r="CSA19" s="198"/>
      <c r="CSB19" s="198"/>
      <c r="CSC19" s="198"/>
      <c r="CSD19" s="198"/>
      <c r="CSE19" s="198"/>
      <c r="CSF19" s="198"/>
      <c r="CSG19" s="198"/>
      <c r="CSH19" s="198"/>
      <c r="CSI19" s="198"/>
      <c r="CSJ19" s="198"/>
      <c r="CSK19" s="198"/>
      <c r="CSL19" s="198"/>
      <c r="CSM19" s="198"/>
      <c r="CSN19" s="198"/>
      <c r="CSO19" s="198"/>
      <c r="CSP19" s="198"/>
      <c r="CSQ19" s="198"/>
      <c r="CSR19" s="198"/>
      <c r="CSS19" s="198"/>
      <c r="CST19" s="198"/>
      <c r="CSU19" s="198"/>
      <c r="CSV19" s="198"/>
      <c r="CSW19" s="198"/>
      <c r="CSX19" s="198"/>
      <c r="CSY19" s="198"/>
      <c r="CSZ19" s="198"/>
      <c r="CTA19" s="198"/>
      <c r="CTB19" s="198"/>
      <c r="CTC19" s="198"/>
      <c r="CTD19" s="198"/>
      <c r="CTE19" s="198"/>
      <c r="CTF19" s="198"/>
      <c r="CTG19" s="198"/>
      <c r="CTH19" s="198"/>
      <c r="CTI19" s="198"/>
      <c r="CTJ19" s="198"/>
      <c r="CTK19" s="198"/>
      <c r="CTL19" s="198"/>
      <c r="CTM19" s="198"/>
      <c r="CTN19" s="198"/>
      <c r="CTO19" s="198"/>
      <c r="CTP19" s="198"/>
      <c r="CTQ19" s="198"/>
      <c r="CTR19" s="198"/>
      <c r="CTS19" s="198"/>
      <c r="CTT19" s="198"/>
      <c r="CTU19" s="198"/>
      <c r="CTV19" s="198"/>
      <c r="CTW19" s="198"/>
      <c r="CTX19" s="198"/>
      <c r="CTY19" s="198"/>
      <c r="CTZ19" s="198"/>
      <c r="CUA19" s="198"/>
      <c r="CUB19" s="198"/>
      <c r="CUC19" s="198"/>
      <c r="CUD19" s="198"/>
      <c r="CUE19" s="198"/>
      <c r="CUF19" s="198"/>
      <c r="CUG19" s="198"/>
      <c r="CUH19" s="198"/>
      <c r="CUI19" s="198"/>
      <c r="CUJ19" s="198"/>
      <c r="CUK19" s="198"/>
      <c r="CUL19" s="198"/>
      <c r="CUM19" s="198"/>
      <c r="CUN19" s="198"/>
      <c r="CUO19" s="198"/>
      <c r="CUP19" s="198"/>
      <c r="CUQ19" s="198"/>
      <c r="CUR19" s="198"/>
      <c r="CUS19" s="198"/>
      <c r="CUT19" s="198"/>
      <c r="CUU19" s="198"/>
      <c r="CUV19" s="198"/>
      <c r="CUW19" s="198"/>
      <c r="CUX19" s="198"/>
      <c r="CUY19" s="198"/>
      <c r="CUZ19" s="198"/>
      <c r="CVA19" s="198"/>
      <c r="CVB19" s="198"/>
      <c r="CVC19" s="198"/>
      <c r="CVD19" s="198"/>
      <c r="CVE19" s="198"/>
      <c r="CVF19" s="198"/>
      <c r="CVG19" s="198"/>
      <c r="CVH19" s="198"/>
      <c r="CVI19" s="198"/>
      <c r="CVJ19" s="198"/>
      <c r="CVK19" s="198"/>
      <c r="CVL19" s="198"/>
      <c r="CVM19" s="198"/>
      <c r="CVN19" s="198"/>
      <c r="CVO19" s="198"/>
      <c r="CVP19" s="198"/>
      <c r="CVQ19" s="198"/>
      <c r="CVR19" s="198"/>
      <c r="CVS19" s="198"/>
      <c r="CVT19" s="198"/>
      <c r="CVU19" s="198"/>
      <c r="CVV19" s="198"/>
      <c r="CVW19" s="198"/>
      <c r="CVX19" s="198"/>
      <c r="CVY19" s="198"/>
      <c r="CVZ19" s="198"/>
      <c r="CWA19" s="198"/>
      <c r="CWB19" s="198"/>
      <c r="CWC19" s="198"/>
      <c r="CWD19" s="198"/>
      <c r="CWE19" s="198"/>
      <c r="CWF19" s="198"/>
      <c r="CWG19" s="198"/>
      <c r="CWH19" s="198"/>
      <c r="CWI19" s="198"/>
      <c r="CWJ19" s="198"/>
      <c r="CWK19" s="198"/>
      <c r="CWL19" s="198"/>
      <c r="CWM19" s="198"/>
      <c r="CWN19" s="198"/>
      <c r="CWO19" s="198"/>
      <c r="CWP19" s="198"/>
      <c r="CWQ19" s="198"/>
      <c r="CWR19" s="198"/>
      <c r="CWS19" s="198"/>
      <c r="CWT19" s="198"/>
      <c r="CWU19" s="198"/>
      <c r="CWV19" s="198"/>
      <c r="CWW19" s="198"/>
      <c r="CWX19" s="198"/>
      <c r="CWY19" s="198"/>
      <c r="CWZ19" s="198"/>
      <c r="CXA19" s="198"/>
      <c r="CXB19" s="198"/>
      <c r="CXC19" s="198"/>
      <c r="CXD19" s="198"/>
      <c r="CXE19" s="198"/>
      <c r="CXF19" s="198"/>
      <c r="CXG19" s="198"/>
      <c r="CXH19" s="198"/>
      <c r="CXI19" s="198"/>
      <c r="CXJ19" s="198"/>
      <c r="CXK19" s="198"/>
      <c r="CXL19" s="198"/>
      <c r="CXM19" s="198"/>
      <c r="CXN19" s="198"/>
      <c r="CXO19" s="198"/>
      <c r="CXP19" s="198"/>
      <c r="CXQ19" s="198"/>
      <c r="CXR19" s="198"/>
      <c r="CXS19" s="198"/>
      <c r="CXT19" s="198"/>
      <c r="CXU19" s="198"/>
      <c r="CXV19" s="198"/>
      <c r="CXW19" s="198"/>
      <c r="CXX19" s="198"/>
      <c r="CXY19" s="198"/>
      <c r="CXZ19" s="198"/>
      <c r="CYA19" s="198"/>
      <c r="CYB19" s="198"/>
      <c r="CYC19" s="198"/>
      <c r="CYD19" s="198"/>
      <c r="CYE19" s="198"/>
      <c r="CYF19" s="198"/>
      <c r="CYG19" s="198"/>
      <c r="CYH19" s="198"/>
      <c r="CYI19" s="198"/>
      <c r="CYJ19" s="198"/>
      <c r="CYK19" s="198"/>
      <c r="CYL19" s="198"/>
      <c r="CYM19" s="198"/>
      <c r="CYN19" s="198"/>
      <c r="CYO19" s="198"/>
      <c r="CYP19" s="198"/>
      <c r="CYQ19" s="198"/>
      <c r="CYR19" s="198"/>
      <c r="CYS19" s="198"/>
      <c r="CYT19" s="198"/>
      <c r="CYU19" s="198"/>
      <c r="CYV19" s="198"/>
      <c r="CYW19" s="198"/>
      <c r="CYX19" s="198"/>
      <c r="CYY19" s="198"/>
      <c r="CYZ19" s="198"/>
      <c r="CZA19" s="198"/>
      <c r="CZB19" s="198"/>
      <c r="CZC19" s="198"/>
      <c r="CZD19" s="198"/>
      <c r="CZE19" s="198"/>
      <c r="CZF19" s="198"/>
      <c r="CZG19" s="198"/>
      <c r="CZH19" s="198"/>
      <c r="CZI19" s="198"/>
      <c r="CZJ19" s="198"/>
      <c r="CZK19" s="198"/>
      <c r="CZL19" s="198"/>
      <c r="CZM19" s="198"/>
      <c r="CZN19" s="198"/>
      <c r="CZO19" s="198"/>
      <c r="CZP19" s="198"/>
      <c r="CZQ19" s="198"/>
      <c r="CZR19" s="198"/>
      <c r="CZS19" s="198"/>
      <c r="CZT19" s="198"/>
      <c r="CZU19" s="198"/>
      <c r="CZV19" s="198"/>
      <c r="CZW19" s="198"/>
      <c r="CZX19" s="198"/>
      <c r="CZY19" s="198"/>
      <c r="CZZ19" s="198"/>
      <c r="DAA19" s="198"/>
      <c r="DAB19" s="198"/>
      <c r="DAC19" s="198"/>
      <c r="DAD19" s="198"/>
      <c r="DAE19" s="198"/>
      <c r="DAF19" s="198"/>
      <c r="DAG19" s="198"/>
      <c r="DAH19" s="198"/>
      <c r="DAI19" s="198"/>
      <c r="DAJ19" s="198"/>
      <c r="DAK19" s="198"/>
      <c r="DAL19" s="198"/>
      <c r="DAM19" s="198"/>
      <c r="DAN19" s="198"/>
      <c r="DAO19" s="198"/>
      <c r="DAP19" s="198"/>
      <c r="DAQ19" s="198"/>
      <c r="DAR19" s="198"/>
      <c r="DAS19" s="198"/>
      <c r="DAT19" s="198"/>
      <c r="DAU19" s="198"/>
      <c r="DAV19" s="198"/>
      <c r="DAW19" s="198"/>
      <c r="DAX19" s="198"/>
      <c r="DAY19" s="198"/>
      <c r="DAZ19" s="198"/>
      <c r="DBA19" s="198"/>
      <c r="DBB19" s="198"/>
      <c r="DBC19" s="198"/>
      <c r="DBD19" s="198"/>
      <c r="DBE19" s="198"/>
      <c r="DBF19" s="198"/>
      <c r="DBG19" s="198"/>
      <c r="DBH19" s="198"/>
      <c r="DBI19" s="198"/>
      <c r="DBJ19" s="198"/>
      <c r="DBK19" s="198"/>
      <c r="DBL19" s="198"/>
      <c r="DBM19" s="198"/>
      <c r="DBN19" s="198"/>
      <c r="DBO19" s="198"/>
      <c r="DBP19" s="198"/>
      <c r="DBQ19" s="198"/>
      <c r="DBR19" s="198"/>
      <c r="DBS19" s="198"/>
      <c r="DBT19" s="198"/>
      <c r="DBU19" s="198"/>
      <c r="DBV19" s="198"/>
      <c r="DBW19" s="198"/>
      <c r="DBX19" s="198"/>
      <c r="DBY19" s="198"/>
      <c r="DBZ19" s="198"/>
      <c r="DCA19" s="198"/>
      <c r="DCB19" s="198"/>
      <c r="DCC19" s="198"/>
      <c r="DCD19" s="198"/>
      <c r="DCE19" s="198"/>
      <c r="DCF19" s="198"/>
      <c r="DCG19" s="198"/>
      <c r="DCH19" s="198"/>
      <c r="DCI19" s="198"/>
      <c r="DCJ19" s="198"/>
      <c r="DCK19" s="198"/>
      <c r="DCL19" s="198"/>
      <c r="DCM19" s="198"/>
      <c r="DCN19" s="198"/>
      <c r="DCO19" s="198"/>
      <c r="DCP19" s="198"/>
      <c r="DCQ19" s="198"/>
      <c r="DCR19" s="198"/>
      <c r="DCS19" s="198"/>
      <c r="DCT19" s="198"/>
      <c r="DCU19" s="198"/>
      <c r="DCV19" s="198"/>
      <c r="DCW19" s="198"/>
      <c r="DCX19" s="198"/>
      <c r="DCY19" s="198"/>
      <c r="DCZ19" s="198"/>
      <c r="DDA19" s="198"/>
      <c r="DDB19" s="198"/>
      <c r="DDC19" s="198"/>
      <c r="DDD19" s="198"/>
      <c r="DDE19" s="198"/>
      <c r="DDF19" s="198"/>
      <c r="DDG19" s="198"/>
      <c r="DDH19" s="198"/>
      <c r="DDI19" s="198"/>
      <c r="DDJ19" s="198"/>
      <c r="DDK19" s="198"/>
      <c r="DDL19" s="198"/>
      <c r="DDM19" s="198"/>
      <c r="DDN19" s="198"/>
      <c r="DDO19" s="198"/>
      <c r="DDP19" s="198"/>
      <c r="DDQ19" s="198"/>
      <c r="DDR19" s="198"/>
      <c r="DDS19" s="198"/>
      <c r="DDT19" s="198"/>
      <c r="DDU19" s="198"/>
      <c r="DDV19" s="198"/>
      <c r="DDW19" s="198"/>
      <c r="DDX19" s="198"/>
      <c r="DDY19" s="198"/>
      <c r="DDZ19" s="198"/>
      <c r="DEA19" s="198"/>
      <c r="DEB19" s="198"/>
      <c r="DEC19" s="198"/>
      <c r="DED19" s="198"/>
      <c r="DEE19" s="198"/>
      <c r="DEF19" s="198"/>
      <c r="DEG19" s="198"/>
      <c r="DEH19" s="198"/>
      <c r="DEI19" s="198"/>
      <c r="DEJ19" s="198"/>
      <c r="DEK19" s="198"/>
      <c r="DEL19" s="198"/>
      <c r="DEM19" s="198"/>
      <c r="DEN19" s="198"/>
      <c r="DEO19" s="198"/>
      <c r="DEP19" s="198"/>
      <c r="DEQ19" s="198"/>
      <c r="DER19" s="198"/>
      <c r="DES19" s="198"/>
      <c r="DET19" s="198"/>
      <c r="DEU19" s="198"/>
      <c r="DEV19" s="198"/>
      <c r="DEW19" s="198"/>
      <c r="DEX19" s="198"/>
      <c r="DEY19" s="198"/>
      <c r="DEZ19" s="198"/>
      <c r="DFA19" s="198"/>
      <c r="DFB19" s="198"/>
      <c r="DFC19" s="198"/>
      <c r="DFD19" s="198"/>
      <c r="DFE19" s="198"/>
      <c r="DFF19" s="198"/>
      <c r="DFG19" s="198"/>
      <c r="DFH19" s="198"/>
      <c r="DFI19" s="198"/>
      <c r="DFJ19" s="198"/>
      <c r="DFK19" s="198"/>
      <c r="DFL19" s="198"/>
      <c r="DFM19" s="198"/>
      <c r="DFN19" s="198"/>
      <c r="DFO19" s="198"/>
      <c r="DFP19" s="198"/>
      <c r="DFQ19" s="198"/>
      <c r="DFR19" s="198"/>
      <c r="DFS19" s="198"/>
      <c r="DFT19" s="198"/>
      <c r="DFU19" s="198"/>
      <c r="DFV19" s="198"/>
      <c r="DFW19" s="198"/>
      <c r="DFX19" s="198"/>
      <c r="DFY19" s="198"/>
      <c r="DFZ19" s="198"/>
      <c r="DGA19" s="198"/>
      <c r="DGB19" s="198"/>
      <c r="DGC19" s="198"/>
      <c r="DGD19" s="198"/>
      <c r="DGE19" s="198"/>
      <c r="DGF19" s="198"/>
      <c r="DGG19" s="198"/>
      <c r="DGH19" s="198"/>
      <c r="DGI19" s="198"/>
      <c r="DGJ19" s="198"/>
      <c r="DGK19" s="198"/>
      <c r="DGL19" s="198"/>
      <c r="DGM19" s="198"/>
      <c r="DGN19" s="198"/>
      <c r="DGO19" s="198"/>
      <c r="DGP19" s="198"/>
      <c r="DGQ19" s="198"/>
      <c r="DGR19" s="198"/>
      <c r="DGS19" s="198"/>
      <c r="DGT19" s="198"/>
      <c r="DGU19" s="198"/>
      <c r="DGV19" s="198"/>
      <c r="DGW19" s="198"/>
      <c r="DGX19" s="198"/>
      <c r="DGY19" s="198"/>
      <c r="DGZ19" s="198"/>
      <c r="DHA19" s="198"/>
      <c r="DHB19" s="198"/>
      <c r="DHC19" s="198"/>
      <c r="DHD19" s="198"/>
      <c r="DHE19" s="198"/>
      <c r="DHF19" s="198"/>
      <c r="DHG19" s="198"/>
      <c r="DHH19" s="198"/>
      <c r="DHI19" s="198"/>
      <c r="DHJ19" s="198"/>
      <c r="DHK19" s="198"/>
      <c r="DHL19" s="198"/>
      <c r="DHM19" s="198"/>
      <c r="DHN19" s="198"/>
      <c r="DHO19" s="198"/>
      <c r="DHP19" s="198"/>
      <c r="DHQ19" s="198"/>
      <c r="DHR19" s="198"/>
      <c r="DHS19" s="198"/>
      <c r="DHT19" s="198"/>
      <c r="DHU19" s="198"/>
      <c r="DHV19" s="198"/>
      <c r="DHW19" s="198"/>
      <c r="DHX19" s="198"/>
      <c r="DHY19" s="198"/>
      <c r="DHZ19" s="198"/>
      <c r="DIA19" s="198"/>
      <c r="DIB19" s="198"/>
      <c r="DIC19" s="198"/>
      <c r="DID19" s="198"/>
      <c r="DIE19" s="198"/>
      <c r="DIF19" s="198"/>
      <c r="DIG19" s="198"/>
      <c r="DIH19" s="198"/>
      <c r="DII19" s="198"/>
      <c r="DIJ19" s="198"/>
      <c r="DIK19" s="198"/>
      <c r="DIL19" s="198"/>
      <c r="DIM19" s="198"/>
      <c r="DIN19" s="198"/>
      <c r="DIO19" s="198"/>
      <c r="DIP19" s="198"/>
      <c r="DIQ19" s="198"/>
      <c r="DIR19" s="198"/>
      <c r="DIS19" s="198"/>
      <c r="DIT19" s="198"/>
      <c r="DIU19" s="198"/>
      <c r="DIV19" s="198"/>
      <c r="DIW19" s="198"/>
      <c r="DIX19" s="198"/>
      <c r="DIY19" s="198"/>
      <c r="DIZ19" s="198"/>
      <c r="DJA19" s="198"/>
      <c r="DJB19" s="198"/>
      <c r="DJC19" s="198"/>
      <c r="DJD19" s="198"/>
      <c r="DJE19" s="198"/>
      <c r="DJF19" s="198"/>
      <c r="DJG19" s="198"/>
      <c r="DJH19" s="198"/>
      <c r="DJI19" s="198"/>
      <c r="DJJ19" s="198"/>
      <c r="DJK19" s="198"/>
      <c r="DJL19" s="198"/>
      <c r="DJM19" s="198"/>
      <c r="DJN19" s="198"/>
      <c r="DJO19" s="198"/>
      <c r="DJP19" s="198"/>
      <c r="DJQ19" s="198"/>
      <c r="DJR19" s="198"/>
      <c r="DJS19" s="198"/>
      <c r="DJT19" s="198"/>
      <c r="DJU19" s="198"/>
      <c r="DJV19" s="198"/>
      <c r="DJW19" s="198"/>
      <c r="DJX19" s="198"/>
      <c r="DJY19" s="198"/>
      <c r="DJZ19" s="198"/>
      <c r="DKA19" s="198"/>
      <c r="DKB19" s="198"/>
      <c r="DKC19" s="198"/>
      <c r="DKD19" s="198"/>
      <c r="DKE19" s="198"/>
      <c r="DKF19" s="198"/>
      <c r="DKG19" s="198"/>
      <c r="DKH19" s="198"/>
      <c r="DKI19" s="198"/>
      <c r="DKJ19" s="198"/>
      <c r="DKK19" s="198"/>
      <c r="DKL19" s="198"/>
      <c r="DKM19" s="198"/>
      <c r="DKN19" s="198"/>
      <c r="DKO19" s="198"/>
      <c r="DKP19" s="198"/>
      <c r="DKQ19" s="198"/>
      <c r="DKR19" s="198"/>
      <c r="DKS19" s="198"/>
      <c r="DKT19" s="198"/>
      <c r="DKU19" s="198"/>
      <c r="DKV19" s="198"/>
      <c r="DKW19" s="198"/>
      <c r="DKX19" s="198"/>
      <c r="DKY19" s="198"/>
      <c r="DKZ19" s="198"/>
      <c r="DLA19" s="198"/>
      <c r="DLB19" s="198"/>
      <c r="DLC19" s="198"/>
      <c r="DLD19" s="198"/>
      <c r="DLE19" s="198"/>
      <c r="DLF19" s="198"/>
      <c r="DLG19" s="198"/>
      <c r="DLH19" s="198"/>
      <c r="DLI19" s="198"/>
      <c r="DLJ19" s="198"/>
      <c r="DLK19" s="198"/>
      <c r="DLL19" s="198"/>
      <c r="DLM19" s="198"/>
      <c r="DLN19" s="198"/>
      <c r="DLO19" s="198"/>
      <c r="DLP19" s="198"/>
      <c r="DLQ19" s="198"/>
      <c r="DLR19" s="198"/>
      <c r="DLS19" s="198"/>
      <c r="DLT19" s="198"/>
      <c r="DLU19" s="198"/>
      <c r="DLV19" s="198"/>
      <c r="DLW19" s="198"/>
      <c r="DLX19" s="198"/>
      <c r="DLY19" s="198"/>
      <c r="DLZ19" s="198"/>
      <c r="DMA19" s="198"/>
      <c r="DMB19" s="198"/>
      <c r="DMC19" s="198"/>
      <c r="DMD19" s="198"/>
      <c r="DME19" s="198"/>
      <c r="DMF19" s="198"/>
      <c r="DMG19" s="198"/>
      <c r="DMH19" s="198"/>
      <c r="DMI19" s="198"/>
      <c r="DMJ19" s="198"/>
      <c r="DMK19" s="198"/>
      <c r="DML19" s="198"/>
      <c r="DMM19" s="198"/>
      <c r="DMN19" s="198"/>
      <c r="DMO19" s="198"/>
      <c r="DMP19" s="198"/>
      <c r="DMQ19" s="198"/>
      <c r="DMR19" s="198"/>
      <c r="DMS19" s="198"/>
      <c r="DMT19" s="198"/>
      <c r="DMU19" s="198"/>
      <c r="DMV19" s="198"/>
      <c r="DMW19" s="198"/>
      <c r="DMX19" s="198"/>
      <c r="DMY19" s="198"/>
      <c r="DMZ19" s="198"/>
      <c r="DNA19" s="198"/>
      <c r="DNB19" s="198"/>
      <c r="DNC19" s="198"/>
      <c r="DND19" s="198"/>
      <c r="DNE19" s="198"/>
      <c r="DNF19" s="198"/>
      <c r="DNG19" s="198"/>
      <c r="DNH19" s="198"/>
      <c r="DNI19" s="198"/>
      <c r="DNJ19" s="198"/>
      <c r="DNK19" s="198"/>
      <c r="DNL19" s="198"/>
      <c r="DNM19" s="198"/>
      <c r="DNN19" s="198"/>
      <c r="DNO19" s="198"/>
      <c r="DNP19" s="198"/>
      <c r="DNQ19" s="198"/>
      <c r="DNR19" s="198"/>
      <c r="DNS19" s="198"/>
      <c r="DNT19" s="198"/>
      <c r="DNU19" s="198"/>
      <c r="DNV19" s="198"/>
      <c r="DNW19" s="198"/>
      <c r="DNX19" s="198"/>
      <c r="DNY19" s="198"/>
      <c r="DNZ19" s="198"/>
      <c r="DOA19" s="198"/>
      <c r="DOB19" s="198"/>
      <c r="DOC19" s="198"/>
      <c r="DOD19" s="198"/>
      <c r="DOE19" s="198"/>
      <c r="DOF19" s="198"/>
      <c r="DOG19" s="198"/>
      <c r="DOH19" s="198"/>
      <c r="DOI19" s="198"/>
      <c r="DOJ19" s="198"/>
      <c r="DOK19" s="198"/>
      <c r="DOL19" s="198"/>
      <c r="DOM19" s="198"/>
      <c r="DON19" s="198"/>
      <c r="DOO19" s="198"/>
      <c r="DOP19" s="198"/>
      <c r="DOQ19" s="198"/>
      <c r="DOR19" s="198"/>
      <c r="DOS19" s="198"/>
      <c r="DOT19" s="198"/>
      <c r="DOU19" s="198"/>
      <c r="DOV19" s="198"/>
      <c r="DOW19" s="198"/>
      <c r="DOX19" s="198"/>
      <c r="DOY19" s="198"/>
      <c r="DOZ19" s="198"/>
      <c r="DPA19" s="198"/>
      <c r="DPB19" s="198"/>
      <c r="DPC19" s="198"/>
      <c r="DPD19" s="198"/>
      <c r="DPE19" s="198"/>
      <c r="DPF19" s="198"/>
      <c r="DPG19" s="198"/>
      <c r="DPH19" s="198"/>
      <c r="DPI19" s="198"/>
      <c r="DPJ19" s="198"/>
      <c r="DPK19" s="198"/>
      <c r="DPL19" s="198"/>
      <c r="DPM19" s="198"/>
      <c r="DPN19" s="198"/>
      <c r="DPO19" s="198"/>
      <c r="DPP19" s="198"/>
      <c r="DPQ19" s="198"/>
      <c r="DPR19" s="198"/>
      <c r="DPS19" s="198"/>
      <c r="DPT19" s="198"/>
      <c r="DPU19" s="198"/>
      <c r="DPV19" s="198"/>
      <c r="DPW19" s="198"/>
      <c r="DPX19" s="198"/>
      <c r="DPY19" s="198"/>
      <c r="DPZ19" s="198"/>
      <c r="DQA19" s="198"/>
      <c r="DQB19" s="198"/>
      <c r="DQC19" s="198"/>
      <c r="DQD19" s="198"/>
      <c r="DQE19" s="198"/>
      <c r="DQF19" s="198"/>
      <c r="DQG19" s="198"/>
      <c r="DQH19" s="198"/>
      <c r="DQI19" s="198"/>
      <c r="DQJ19" s="198"/>
      <c r="DQK19" s="198"/>
      <c r="DQL19" s="198"/>
      <c r="DQM19" s="198"/>
      <c r="DQN19" s="198"/>
      <c r="DQO19" s="198"/>
      <c r="DQP19" s="198"/>
      <c r="DQQ19" s="198"/>
      <c r="DQR19" s="198"/>
      <c r="DQS19" s="198"/>
      <c r="DQT19" s="198"/>
      <c r="DQU19" s="198"/>
      <c r="DQV19" s="198"/>
      <c r="DQW19" s="198"/>
      <c r="DQX19" s="198"/>
      <c r="DQY19" s="198"/>
      <c r="DQZ19" s="198"/>
      <c r="DRA19" s="198"/>
      <c r="DRB19" s="198"/>
      <c r="DRC19" s="198"/>
      <c r="DRD19" s="198"/>
      <c r="DRE19" s="198"/>
      <c r="DRF19" s="198"/>
      <c r="DRG19" s="198"/>
      <c r="DRH19" s="198"/>
      <c r="DRI19" s="198"/>
      <c r="DRJ19" s="198"/>
      <c r="DRK19" s="198"/>
      <c r="DRL19" s="198"/>
      <c r="DRM19" s="198"/>
      <c r="DRN19" s="198"/>
      <c r="DRO19" s="198"/>
      <c r="DRP19" s="198"/>
      <c r="DRQ19" s="198"/>
      <c r="DRR19" s="198"/>
      <c r="DRS19" s="198"/>
      <c r="DRT19" s="198"/>
      <c r="DRU19" s="198"/>
      <c r="DRV19" s="198"/>
      <c r="DRW19" s="198"/>
      <c r="DRX19" s="198"/>
      <c r="DRY19" s="198"/>
      <c r="DRZ19" s="198"/>
      <c r="DSA19" s="198"/>
      <c r="DSB19" s="198"/>
      <c r="DSC19" s="198"/>
      <c r="DSD19" s="198"/>
      <c r="DSE19" s="198"/>
      <c r="DSF19" s="198"/>
      <c r="DSG19" s="198"/>
      <c r="DSH19" s="198"/>
      <c r="DSI19" s="198"/>
      <c r="DSJ19" s="198"/>
      <c r="DSK19" s="198"/>
      <c r="DSL19" s="198"/>
      <c r="DSM19" s="198"/>
      <c r="DSN19" s="198"/>
      <c r="DSO19" s="198"/>
      <c r="DSP19" s="198"/>
      <c r="DSQ19" s="198"/>
      <c r="DSR19" s="198"/>
      <c r="DSS19" s="198"/>
      <c r="DST19" s="198"/>
      <c r="DSU19" s="198"/>
      <c r="DSV19" s="198"/>
      <c r="DSW19" s="198"/>
      <c r="DSX19" s="198"/>
      <c r="DSY19" s="198"/>
      <c r="DSZ19" s="198"/>
      <c r="DTA19" s="198"/>
      <c r="DTB19" s="198"/>
      <c r="DTC19" s="198"/>
      <c r="DTD19" s="198"/>
      <c r="DTE19" s="198"/>
      <c r="DTF19" s="198"/>
      <c r="DTG19" s="198"/>
      <c r="DTH19" s="198"/>
      <c r="DTI19" s="198"/>
      <c r="DTJ19" s="198"/>
      <c r="DTK19" s="198"/>
      <c r="DTL19" s="198"/>
      <c r="DTM19" s="198"/>
      <c r="DTN19" s="198"/>
      <c r="DTO19" s="198"/>
      <c r="DTP19" s="198"/>
      <c r="DTQ19" s="198"/>
      <c r="DTR19" s="198"/>
      <c r="DTS19" s="198"/>
      <c r="DTT19" s="198"/>
      <c r="DTU19" s="198"/>
      <c r="DTV19" s="198"/>
      <c r="DTW19" s="198"/>
      <c r="DTX19" s="198"/>
      <c r="DTY19" s="198"/>
      <c r="DTZ19" s="198"/>
      <c r="DUA19" s="198"/>
      <c r="DUB19" s="198"/>
      <c r="DUC19" s="198"/>
      <c r="DUD19" s="198"/>
      <c r="DUE19" s="198"/>
      <c r="DUF19" s="198"/>
      <c r="DUG19" s="198"/>
      <c r="DUH19" s="198"/>
      <c r="DUI19" s="198"/>
      <c r="DUJ19" s="198"/>
      <c r="DUK19" s="198"/>
      <c r="DUL19" s="198"/>
      <c r="DUM19" s="198"/>
      <c r="DUN19" s="198"/>
      <c r="DUO19" s="198"/>
      <c r="DUP19" s="198"/>
      <c r="DUQ19" s="198"/>
      <c r="DUR19" s="198"/>
      <c r="DUS19" s="198"/>
      <c r="DUT19" s="198"/>
      <c r="DUU19" s="198"/>
      <c r="DUV19" s="198"/>
      <c r="DUW19" s="198"/>
      <c r="DUX19" s="198"/>
      <c r="DUY19" s="198"/>
      <c r="DUZ19" s="198"/>
      <c r="DVA19" s="198"/>
      <c r="DVB19" s="198"/>
      <c r="DVC19" s="198"/>
      <c r="DVD19" s="198"/>
      <c r="DVE19" s="198"/>
      <c r="DVF19" s="198"/>
      <c r="DVG19" s="198"/>
      <c r="DVH19" s="198"/>
      <c r="DVI19" s="198"/>
      <c r="DVJ19" s="198"/>
      <c r="DVK19" s="198"/>
      <c r="DVL19" s="198"/>
      <c r="DVM19" s="198"/>
      <c r="DVN19" s="198"/>
      <c r="DVO19" s="198"/>
      <c r="DVP19" s="198"/>
      <c r="DVQ19" s="198"/>
      <c r="DVR19" s="198"/>
      <c r="DVS19" s="198"/>
      <c r="DVT19" s="198"/>
      <c r="DVU19" s="198"/>
      <c r="DVV19" s="198"/>
      <c r="DVW19" s="198"/>
      <c r="DVX19" s="198"/>
      <c r="DVY19" s="198"/>
      <c r="DVZ19" s="198"/>
      <c r="DWA19" s="198"/>
      <c r="DWB19" s="198"/>
      <c r="DWC19" s="198"/>
      <c r="DWD19" s="198"/>
      <c r="DWE19" s="198"/>
      <c r="DWF19" s="198"/>
      <c r="DWG19" s="198"/>
      <c r="DWH19" s="198"/>
      <c r="DWI19" s="198"/>
      <c r="DWJ19" s="198"/>
      <c r="DWK19" s="198"/>
      <c r="DWL19" s="198"/>
      <c r="DWM19" s="198"/>
      <c r="DWN19" s="198"/>
      <c r="DWO19" s="198"/>
      <c r="DWP19" s="198"/>
      <c r="DWQ19" s="198"/>
      <c r="DWR19" s="198"/>
      <c r="DWS19" s="198"/>
      <c r="DWT19" s="198"/>
      <c r="DWU19" s="198"/>
      <c r="DWV19" s="198"/>
      <c r="DWW19" s="198"/>
      <c r="DWX19" s="198"/>
      <c r="DWY19" s="198"/>
      <c r="DWZ19" s="198"/>
      <c r="DXA19" s="198"/>
      <c r="DXB19" s="198"/>
      <c r="DXC19" s="198"/>
      <c r="DXD19" s="198"/>
      <c r="DXE19" s="198"/>
      <c r="DXF19" s="198"/>
      <c r="DXG19" s="198"/>
      <c r="DXH19" s="198"/>
      <c r="DXI19" s="198"/>
      <c r="DXJ19" s="198"/>
      <c r="DXK19" s="198"/>
      <c r="DXL19" s="198"/>
      <c r="DXM19" s="198"/>
      <c r="DXN19" s="198"/>
      <c r="DXO19" s="198"/>
      <c r="DXP19" s="198"/>
      <c r="DXQ19" s="198"/>
      <c r="DXR19" s="198"/>
      <c r="DXS19" s="198"/>
      <c r="DXT19" s="198"/>
      <c r="DXU19" s="198"/>
      <c r="DXV19" s="198"/>
      <c r="DXW19" s="198"/>
      <c r="DXX19" s="198"/>
      <c r="DXY19" s="198"/>
      <c r="DXZ19" s="198"/>
      <c r="DYA19" s="198"/>
      <c r="DYB19" s="198"/>
      <c r="DYC19" s="198"/>
      <c r="DYD19" s="198"/>
      <c r="DYE19" s="198"/>
      <c r="DYF19" s="198"/>
      <c r="DYG19" s="198"/>
      <c r="DYH19" s="198"/>
      <c r="DYI19" s="198"/>
      <c r="DYJ19" s="198"/>
      <c r="DYK19" s="198"/>
      <c r="DYL19" s="198"/>
      <c r="DYM19" s="198"/>
      <c r="DYN19" s="198"/>
      <c r="DYO19" s="198"/>
      <c r="DYP19" s="198"/>
      <c r="DYQ19" s="198"/>
      <c r="DYR19" s="198"/>
      <c r="DYS19" s="198"/>
      <c r="DYT19" s="198"/>
      <c r="DYU19" s="198"/>
      <c r="DYV19" s="198"/>
      <c r="DYW19" s="198"/>
      <c r="DYX19" s="198"/>
      <c r="DYY19" s="198"/>
      <c r="DYZ19" s="198"/>
      <c r="DZA19" s="198"/>
      <c r="DZB19" s="198"/>
      <c r="DZC19" s="198"/>
      <c r="DZD19" s="198"/>
      <c r="DZE19" s="198"/>
      <c r="DZF19" s="198"/>
      <c r="DZG19" s="198"/>
      <c r="DZH19" s="198"/>
      <c r="DZI19" s="198"/>
      <c r="DZJ19" s="198"/>
      <c r="DZK19" s="198"/>
      <c r="DZL19" s="198"/>
      <c r="DZM19" s="198"/>
      <c r="DZN19" s="198"/>
      <c r="DZO19" s="198"/>
      <c r="DZP19" s="198"/>
      <c r="DZQ19" s="198"/>
      <c r="DZR19" s="198"/>
      <c r="DZS19" s="198"/>
      <c r="DZT19" s="198"/>
      <c r="DZU19" s="198"/>
      <c r="DZV19" s="198"/>
      <c r="DZW19" s="198"/>
      <c r="DZX19" s="198"/>
      <c r="DZY19" s="198"/>
      <c r="DZZ19" s="198"/>
      <c r="EAA19" s="198"/>
      <c r="EAB19" s="198"/>
      <c r="EAC19" s="198"/>
      <c r="EAD19" s="198"/>
      <c r="EAE19" s="198"/>
      <c r="EAF19" s="198"/>
      <c r="EAG19" s="198"/>
      <c r="EAH19" s="198"/>
      <c r="EAI19" s="198"/>
      <c r="EAJ19" s="198"/>
      <c r="EAK19" s="198"/>
      <c r="EAL19" s="198"/>
      <c r="EAM19" s="198"/>
      <c r="EAN19" s="198"/>
      <c r="EAO19" s="198"/>
      <c r="EAP19" s="198"/>
      <c r="EAQ19" s="198"/>
      <c r="EAR19" s="198"/>
      <c r="EAS19" s="198"/>
      <c r="EAT19" s="198"/>
      <c r="EAU19" s="198"/>
      <c r="EAV19" s="198"/>
      <c r="EAW19" s="198"/>
      <c r="EAX19" s="198"/>
      <c r="EAY19" s="198"/>
      <c r="EAZ19" s="198"/>
      <c r="EBA19" s="198"/>
      <c r="EBB19" s="198"/>
      <c r="EBC19" s="198"/>
      <c r="EBD19" s="198"/>
      <c r="EBE19" s="198"/>
      <c r="EBF19" s="198"/>
      <c r="EBG19" s="198"/>
      <c r="EBH19" s="198"/>
      <c r="EBI19" s="198"/>
      <c r="EBJ19" s="198"/>
      <c r="EBK19" s="198"/>
      <c r="EBL19" s="198"/>
      <c r="EBM19" s="198"/>
      <c r="EBN19" s="198"/>
      <c r="EBO19" s="198"/>
      <c r="EBP19" s="198"/>
      <c r="EBQ19" s="198"/>
      <c r="EBR19" s="198"/>
      <c r="EBS19" s="198"/>
      <c r="EBT19" s="198"/>
      <c r="EBU19" s="198"/>
      <c r="EBV19" s="198"/>
      <c r="EBW19" s="198"/>
      <c r="EBX19" s="198"/>
      <c r="EBY19" s="198"/>
      <c r="EBZ19" s="198"/>
      <c r="ECA19" s="198"/>
      <c r="ECB19" s="198"/>
      <c r="ECC19" s="198"/>
      <c r="ECD19" s="198"/>
      <c r="ECE19" s="198"/>
      <c r="ECF19" s="198"/>
      <c r="ECG19" s="198"/>
      <c r="ECH19" s="198"/>
      <c r="ECI19" s="198"/>
      <c r="ECJ19" s="198"/>
      <c r="ECK19" s="198"/>
      <c r="ECL19" s="198"/>
      <c r="ECM19" s="198"/>
      <c r="ECN19" s="198"/>
      <c r="ECO19" s="198"/>
      <c r="ECP19" s="198"/>
      <c r="ECQ19" s="198"/>
      <c r="ECR19" s="198"/>
      <c r="ECS19" s="198"/>
      <c r="ECT19" s="198"/>
      <c r="ECU19" s="198"/>
      <c r="ECV19" s="198"/>
      <c r="ECW19" s="198"/>
      <c r="ECX19" s="198"/>
      <c r="ECY19" s="198"/>
      <c r="ECZ19" s="198"/>
      <c r="EDA19" s="198"/>
      <c r="EDB19" s="198"/>
      <c r="EDC19" s="198"/>
      <c r="EDD19" s="198"/>
      <c r="EDE19" s="198"/>
      <c r="EDF19" s="198"/>
      <c r="EDG19" s="198"/>
      <c r="EDH19" s="198"/>
      <c r="EDI19" s="198"/>
      <c r="EDJ19" s="198"/>
      <c r="EDK19" s="198"/>
      <c r="EDL19" s="198"/>
      <c r="EDM19" s="198"/>
      <c r="EDN19" s="198"/>
      <c r="EDO19" s="198"/>
      <c r="EDP19" s="198"/>
      <c r="EDQ19" s="198"/>
      <c r="EDR19" s="198"/>
      <c r="EDS19" s="198"/>
      <c r="EDT19" s="198"/>
      <c r="EDU19" s="198"/>
      <c r="EDV19" s="198"/>
      <c r="EDW19" s="198"/>
      <c r="EDX19" s="198"/>
      <c r="EDY19" s="198"/>
      <c r="EDZ19" s="198"/>
      <c r="EEA19" s="198"/>
      <c r="EEB19" s="198"/>
      <c r="EEC19" s="198"/>
      <c r="EED19" s="198"/>
      <c r="EEE19" s="198"/>
      <c r="EEF19" s="198"/>
      <c r="EEG19" s="198"/>
      <c r="EEH19" s="198"/>
      <c r="EEI19" s="198"/>
      <c r="EEJ19" s="198"/>
      <c r="EEK19" s="198"/>
      <c r="EEL19" s="198"/>
      <c r="EEM19" s="198"/>
      <c r="EEN19" s="198"/>
      <c r="EEO19" s="198"/>
      <c r="EEP19" s="198"/>
      <c r="EEQ19" s="198"/>
      <c r="EER19" s="198"/>
      <c r="EES19" s="198"/>
      <c r="EET19" s="198"/>
      <c r="EEU19" s="198"/>
      <c r="EEV19" s="198"/>
      <c r="EEW19" s="198"/>
      <c r="EEX19" s="198"/>
      <c r="EEY19" s="198"/>
      <c r="EEZ19" s="198"/>
      <c r="EFA19" s="198"/>
      <c r="EFB19" s="198"/>
      <c r="EFC19" s="198"/>
      <c r="EFD19" s="198"/>
      <c r="EFE19" s="198"/>
      <c r="EFF19" s="198"/>
      <c r="EFG19" s="198"/>
      <c r="EFH19" s="198"/>
      <c r="EFI19" s="198"/>
      <c r="EFJ19" s="198"/>
      <c r="EFK19" s="198"/>
      <c r="EFL19" s="198"/>
      <c r="EFM19" s="198"/>
      <c r="EFN19" s="198"/>
      <c r="EFO19" s="198"/>
      <c r="EFP19" s="198"/>
      <c r="EFQ19" s="198"/>
      <c r="EFR19" s="198"/>
      <c r="EFS19" s="198"/>
      <c r="EFT19" s="198"/>
      <c r="EFU19" s="198"/>
      <c r="EFV19" s="198"/>
      <c r="EFW19" s="198"/>
      <c r="EFX19" s="198"/>
      <c r="EFY19" s="198"/>
      <c r="EFZ19" s="198"/>
      <c r="EGA19" s="198"/>
      <c r="EGB19" s="198"/>
      <c r="EGC19" s="198"/>
      <c r="EGD19" s="198"/>
      <c r="EGE19" s="198"/>
      <c r="EGF19" s="198"/>
      <c r="EGG19" s="198"/>
      <c r="EGH19" s="198"/>
      <c r="EGI19" s="198"/>
      <c r="EGJ19" s="198"/>
      <c r="EGK19" s="198"/>
      <c r="EGL19" s="198"/>
      <c r="EGM19" s="198"/>
      <c r="EGN19" s="198"/>
      <c r="EGO19" s="198"/>
      <c r="EGP19" s="198"/>
      <c r="EGQ19" s="198"/>
      <c r="EGR19" s="198"/>
      <c r="EGS19" s="198"/>
      <c r="EGT19" s="198"/>
      <c r="EGU19" s="198"/>
      <c r="EGV19" s="198"/>
      <c r="EGW19" s="198"/>
      <c r="EGX19" s="198"/>
      <c r="EGY19" s="198"/>
      <c r="EGZ19" s="198"/>
      <c r="EHA19" s="198"/>
      <c r="EHB19" s="198"/>
      <c r="EHC19" s="198"/>
      <c r="EHD19" s="198"/>
      <c r="EHE19" s="198"/>
      <c r="EHF19" s="198"/>
      <c r="EHG19" s="198"/>
      <c r="EHH19" s="198"/>
      <c r="EHI19" s="198"/>
      <c r="EHJ19" s="198"/>
      <c r="EHK19" s="198"/>
      <c r="EHL19" s="198"/>
      <c r="EHM19" s="198"/>
      <c r="EHN19" s="198"/>
      <c r="EHO19" s="198"/>
      <c r="EHP19" s="198"/>
      <c r="EHQ19" s="198"/>
      <c r="EHR19" s="198"/>
      <c r="EHS19" s="198"/>
      <c r="EHT19" s="198"/>
      <c r="EHU19" s="198"/>
      <c r="EHV19" s="198"/>
      <c r="EHW19" s="198"/>
      <c r="EHX19" s="198"/>
      <c r="EHY19" s="198"/>
      <c r="EHZ19" s="198"/>
      <c r="EIA19" s="198"/>
      <c r="EIB19" s="198"/>
      <c r="EIC19" s="198"/>
      <c r="EID19" s="198"/>
      <c r="EIE19" s="198"/>
      <c r="EIF19" s="198"/>
      <c r="EIG19" s="198"/>
      <c r="EIH19" s="198"/>
      <c r="EII19" s="198"/>
      <c r="EIJ19" s="198"/>
      <c r="EIK19" s="198"/>
      <c r="EIL19" s="198"/>
      <c r="EIM19" s="198"/>
      <c r="EIN19" s="198"/>
      <c r="EIO19" s="198"/>
      <c r="EIP19" s="198"/>
      <c r="EIQ19" s="198"/>
      <c r="EIR19" s="198"/>
      <c r="EIS19" s="198"/>
      <c r="EIT19" s="198"/>
      <c r="EIU19" s="198"/>
      <c r="EIV19" s="198"/>
      <c r="EIW19" s="198"/>
      <c r="EIX19" s="198"/>
      <c r="EIY19" s="198"/>
      <c r="EIZ19" s="198"/>
      <c r="EJA19" s="198"/>
      <c r="EJB19" s="198"/>
      <c r="EJC19" s="198"/>
      <c r="EJD19" s="198"/>
      <c r="EJE19" s="198"/>
      <c r="EJF19" s="198"/>
      <c r="EJG19" s="198"/>
      <c r="EJH19" s="198"/>
      <c r="EJI19" s="198"/>
      <c r="EJJ19" s="198"/>
      <c r="EJK19" s="198"/>
      <c r="EJL19" s="198"/>
      <c r="EJM19" s="198"/>
      <c r="EJN19" s="198"/>
      <c r="EJO19" s="198"/>
      <c r="EJP19" s="198"/>
      <c r="EJQ19" s="198"/>
      <c r="EJR19" s="198"/>
      <c r="EJS19" s="198"/>
      <c r="EJT19" s="198"/>
      <c r="EJU19" s="198"/>
      <c r="EJV19" s="198"/>
      <c r="EJW19" s="198"/>
      <c r="EJX19" s="198"/>
      <c r="EJY19" s="198"/>
      <c r="EJZ19" s="198"/>
      <c r="EKA19" s="198"/>
      <c r="EKB19" s="198"/>
      <c r="EKC19" s="198"/>
      <c r="EKD19" s="198"/>
      <c r="EKE19" s="198"/>
      <c r="EKF19" s="198"/>
      <c r="EKG19" s="198"/>
      <c r="EKH19" s="198"/>
      <c r="EKI19" s="198"/>
      <c r="EKJ19" s="198"/>
      <c r="EKK19" s="198"/>
      <c r="EKL19" s="198"/>
      <c r="EKM19" s="198"/>
      <c r="EKN19" s="198"/>
      <c r="EKO19" s="198"/>
      <c r="EKP19" s="198"/>
      <c r="EKQ19" s="198"/>
      <c r="EKR19" s="198"/>
      <c r="EKS19" s="198"/>
      <c r="EKT19" s="198"/>
      <c r="EKU19" s="198"/>
      <c r="EKV19" s="198"/>
      <c r="EKW19" s="198"/>
      <c r="EKX19" s="198"/>
      <c r="EKY19" s="198"/>
      <c r="EKZ19" s="198"/>
      <c r="ELA19" s="198"/>
      <c r="ELB19" s="198"/>
      <c r="ELC19" s="198"/>
      <c r="ELD19" s="198"/>
      <c r="ELE19" s="198"/>
      <c r="ELF19" s="198"/>
      <c r="ELG19" s="198"/>
      <c r="ELH19" s="198"/>
      <c r="ELI19" s="198"/>
      <c r="ELJ19" s="198"/>
      <c r="ELK19" s="198"/>
      <c r="ELL19" s="198"/>
      <c r="ELM19" s="198"/>
      <c r="ELN19" s="198"/>
      <c r="ELO19" s="198"/>
      <c r="ELP19" s="198"/>
      <c r="ELQ19" s="198"/>
      <c r="ELR19" s="198"/>
      <c r="ELS19" s="198"/>
      <c r="ELT19" s="198"/>
      <c r="ELU19" s="198"/>
      <c r="ELV19" s="198"/>
      <c r="ELW19" s="198"/>
      <c r="ELX19" s="198"/>
      <c r="ELY19" s="198"/>
      <c r="ELZ19" s="198"/>
      <c r="EMA19" s="198"/>
      <c r="EMB19" s="198"/>
      <c r="EMC19" s="198"/>
      <c r="EMD19" s="198"/>
      <c r="EME19" s="198"/>
      <c r="EMF19" s="198"/>
      <c r="EMG19" s="198"/>
      <c r="EMH19" s="198"/>
      <c r="EMI19" s="198"/>
      <c r="EMJ19" s="198"/>
      <c r="EMK19" s="198"/>
      <c r="EML19" s="198"/>
      <c r="EMM19" s="198"/>
      <c r="EMN19" s="198"/>
      <c r="EMO19" s="198"/>
      <c r="EMP19" s="198"/>
      <c r="EMQ19" s="198"/>
      <c r="EMR19" s="198"/>
      <c r="EMS19" s="198"/>
      <c r="EMT19" s="198"/>
      <c r="EMU19" s="198"/>
      <c r="EMV19" s="198"/>
      <c r="EMW19" s="198"/>
      <c r="EMX19" s="198"/>
      <c r="EMY19" s="198"/>
      <c r="EMZ19" s="198"/>
      <c r="ENA19" s="198"/>
      <c r="ENB19" s="198"/>
      <c r="ENC19" s="198"/>
      <c r="END19" s="198"/>
      <c r="ENE19" s="198"/>
      <c r="ENF19" s="198"/>
      <c r="ENG19" s="198"/>
      <c r="ENH19" s="198"/>
      <c r="ENI19" s="198"/>
      <c r="ENJ19" s="198"/>
      <c r="ENK19" s="198"/>
      <c r="ENL19" s="198"/>
      <c r="ENM19" s="198"/>
      <c r="ENN19" s="198"/>
      <c r="ENO19" s="198"/>
      <c r="ENP19" s="198"/>
      <c r="ENQ19" s="198"/>
      <c r="ENR19" s="198"/>
      <c r="ENS19" s="198"/>
      <c r="ENT19" s="198"/>
      <c r="ENU19" s="198"/>
      <c r="ENV19" s="198"/>
      <c r="ENW19" s="198"/>
      <c r="ENX19" s="198"/>
      <c r="ENY19" s="198"/>
      <c r="ENZ19" s="198"/>
      <c r="EOA19" s="198"/>
      <c r="EOB19" s="198"/>
      <c r="EOC19" s="198"/>
      <c r="EOD19" s="198"/>
      <c r="EOE19" s="198"/>
      <c r="EOF19" s="198"/>
      <c r="EOG19" s="198"/>
      <c r="EOH19" s="198"/>
      <c r="EOI19" s="198"/>
      <c r="EOJ19" s="198"/>
      <c r="EOK19" s="198"/>
      <c r="EOL19" s="198"/>
      <c r="EOM19" s="198"/>
      <c r="EON19" s="198"/>
      <c r="EOO19" s="198"/>
      <c r="EOP19" s="198"/>
      <c r="EOQ19" s="198"/>
      <c r="EOR19" s="198"/>
      <c r="EOS19" s="198"/>
      <c r="EOT19" s="198"/>
      <c r="EOU19" s="198"/>
      <c r="EOV19" s="198"/>
      <c r="EOW19" s="198"/>
      <c r="EOX19" s="198"/>
      <c r="EOY19" s="198"/>
      <c r="EOZ19" s="198"/>
      <c r="EPA19" s="198"/>
      <c r="EPB19" s="198"/>
      <c r="EPC19" s="198"/>
      <c r="EPD19" s="198"/>
      <c r="EPE19" s="198"/>
      <c r="EPF19" s="198"/>
      <c r="EPG19" s="198"/>
      <c r="EPH19" s="198"/>
      <c r="EPI19" s="198"/>
      <c r="EPJ19" s="198"/>
      <c r="EPK19" s="198"/>
      <c r="EPL19" s="198"/>
      <c r="EPM19" s="198"/>
      <c r="EPN19" s="198"/>
      <c r="EPO19" s="198"/>
      <c r="EPP19" s="198"/>
      <c r="EPQ19" s="198"/>
      <c r="EPR19" s="198"/>
      <c r="EPS19" s="198"/>
      <c r="EPT19" s="198"/>
      <c r="EPU19" s="198"/>
      <c r="EPV19" s="198"/>
      <c r="EPW19" s="198"/>
      <c r="EPX19" s="198"/>
      <c r="EPY19" s="198"/>
      <c r="EPZ19" s="198"/>
      <c r="EQA19" s="198"/>
      <c r="EQB19" s="198"/>
      <c r="EQC19" s="198"/>
      <c r="EQD19" s="198"/>
      <c r="EQE19" s="198"/>
      <c r="EQF19" s="198"/>
      <c r="EQG19" s="198"/>
      <c r="EQH19" s="198"/>
      <c r="EQI19" s="198"/>
      <c r="EQJ19" s="198"/>
      <c r="EQK19" s="198"/>
      <c r="EQL19" s="198"/>
      <c r="EQM19" s="198"/>
      <c r="EQN19" s="198"/>
      <c r="EQO19" s="198"/>
      <c r="EQP19" s="198"/>
      <c r="EQQ19" s="198"/>
      <c r="EQR19" s="198"/>
      <c r="EQS19" s="198"/>
      <c r="EQT19" s="198"/>
      <c r="EQU19" s="198"/>
      <c r="EQV19" s="198"/>
      <c r="EQW19" s="198"/>
      <c r="EQX19" s="198"/>
      <c r="EQY19" s="198"/>
      <c r="EQZ19" s="198"/>
      <c r="ERA19" s="198"/>
      <c r="ERB19" s="198"/>
      <c r="ERC19" s="198"/>
      <c r="ERD19" s="198"/>
      <c r="ERE19" s="198"/>
      <c r="ERF19" s="198"/>
      <c r="ERG19" s="198"/>
      <c r="ERH19" s="198"/>
      <c r="ERI19" s="198"/>
      <c r="ERJ19" s="198"/>
      <c r="ERK19" s="198"/>
      <c r="ERL19" s="198"/>
      <c r="ERM19" s="198"/>
      <c r="ERN19" s="198"/>
      <c r="ERO19" s="198"/>
      <c r="ERP19" s="198"/>
      <c r="ERQ19" s="198"/>
      <c r="ERR19" s="198"/>
      <c r="ERS19" s="198"/>
      <c r="ERT19" s="198"/>
      <c r="ERU19" s="198"/>
      <c r="ERV19" s="198"/>
      <c r="ERW19" s="198"/>
      <c r="ERX19" s="198"/>
      <c r="ERY19" s="198"/>
      <c r="ERZ19" s="198"/>
      <c r="ESA19" s="198"/>
      <c r="ESB19" s="198"/>
      <c r="ESC19" s="198"/>
      <c r="ESD19" s="198"/>
      <c r="ESE19" s="198"/>
      <c r="ESF19" s="198"/>
      <c r="ESG19" s="198"/>
      <c r="ESH19" s="198"/>
      <c r="ESI19" s="198"/>
      <c r="ESJ19" s="198"/>
      <c r="ESK19" s="198"/>
      <c r="ESL19" s="198"/>
      <c r="ESM19" s="198"/>
      <c r="ESN19" s="198"/>
      <c r="ESO19" s="198"/>
      <c r="ESP19" s="198"/>
      <c r="ESQ19" s="198"/>
      <c r="ESR19" s="198"/>
      <c r="ESS19" s="198"/>
      <c r="EST19" s="198"/>
      <c r="ESU19" s="198"/>
      <c r="ESV19" s="198"/>
      <c r="ESW19" s="198"/>
      <c r="ESX19" s="198"/>
      <c r="ESY19" s="198"/>
      <c r="ESZ19" s="198"/>
      <c r="ETA19" s="198"/>
      <c r="ETB19" s="198"/>
      <c r="ETC19" s="198"/>
      <c r="ETD19" s="198"/>
      <c r="ETE19" s="198"/>
      <c r="ETF19" s="198"/>
      <c r="ETG19" s="198"/>
      <c r="ETH19" s="198"/>
      <c r="ETI19" s="198"/>
      <c r="ETJ19" s="198"/>
      <c r="ETK19" s="198"/>
      <c r="ETL19" s="198"/>
      <c r="ETM19" s="198"/>
      <c r="ETN19" s="198"/>
      <c r="ETO19" s="198"/>
      <c r="ETP19" s="198"/>
      <c r="ETQ19" s="198"/>
      <c r="ETR19" s="198"/>
      <c r="ETS19" s="198"/>
      <c r="ETT19" s="198"/>
      <c r="ETU19" s="198"/>
      <c r="ETV19" s="198"/>
      <c r="ETW19" s="198"/>
      <c r="ETX19" s="198"/>
      <c r="ETY19" s="198"/>
      <c r="ETZ19" s="198"/>
      <c r="EUA19" s="198"/>
      <c r="EUB19" s="198"/>
      <c r="EUC19" s="198"/>
      <c r="EUD19" s="198"/>
      <c r="EUE19" s="198"/>
      <c r="EUF19" s="198"/>
      <c r="EUG19" s="198"/>
      <c r="EUH19" s="198"/>
      <c r="EUI19" s="198"/>
      <c r="EUJ19" s="198"/>
      <c r="EUK19" s="198"/>
      <c r="EUL19" s="198"/>
      <c r="EUM19" s="198"/>
      <c r="EUN19" s="198"/>
      <c r="EUO19" s="198"/>
      <c r="EUP19" s="198"/>
      <c r="EUQ19" s="198"/>
      <c r="EUR19" s="198"/>
      <c r="EUS19" s="198"/>
      <c r="EUT19" s="198"/>
      <c r="EUU19" s="198"/>
      <c r="EUV19" s="198"/>
      <c r="EUW19" s="198"/>
      <c r="EUX19" s="198"/>
      <c r="EUY19" s="198"/>
      <c r="EUZ19" s="198"/>
      <c r="EVA19" s="198"/>
      <c r="EVB19" s="198"/>
      <c r="EVC19" s="198"/>
      <c r="EVD19" s="198"/>
      <c r="EVE19" s="198"/>
      <c r="EVF19" s="198"/>
      <c r="EVG19" s="198"/>
      <c r="EVH19" s="198"/>
      <c r="EVI19" s="198"/>
      <c r="EVJ19" s="198"/>
      <c r="EVK19" s="198"/>
      <c r="EVL19" s="198"/>
      <c r="EVM19" s="198"/>
      <c r="EVN19" s="198"/>
      <c r="EVO19" s="198"/>
      <c r="EVP19" s="198"/>
      <c r="EVQ19" s="198"/>
      <c r="EVR19" s="198"/>
      <c r="EVS19" s="198"/>
      <c r="EVT19" s="198"/>
      <c r="EVU19" s="198"/>
      <c r="EVV19" s="198"/>
      <c r="EVW19" s="198"/>
      <c r="EVX19" s="198"/>
      <c r="EVY19" s="198"/>
      <c r="EVZ19" s="198"/>
      <c r="EWA19" s="198"/>
      <c r="EWB19" s="198"/>
      <c r="EWC19" s="198"/>
      <c r="EWD19" s="198"/>
      <c r="EWE19" s="198"/>
      <c r="EWF19" s="198"/>
      <c r="EWG19" s="198"/>
      <c r="EWH19" s="198"/>
      <c r="EWI19" s="198"/>
      <c r="EWJ19" s="198"/>
      <c r="EWK19" s="198"/>
      <c r="EWL19" s="198"/>
      <c r="EWM19" s="198"/>
      <c r="EWN19" s="198"/>
      <c r="EWO19" s="198"/>
      <c r="EWP19" s="198"/>
      <c r="EWQ19" s="198"/>
      <c r="EWR19" s="198"/>
      <c r="EWS19" s="198"/>
      <c r="EWT19" s="198"/>
      <c r="EWU19" s="198"/>
      <c r="EWV19" s="198"/>
      <c r="EWW19" s="198"/>
      <c r="EWX19" s="198"/>
      <c r="EWY19" s="198"/>
      <c r="EWZ19" s="198"/>
      <c r="EXA19" s="198"/>
      <c r="EXB19" s="198"/>
      <c r="EXC19" s="198"/>
      <c r="EXD19" s="198"/>
      <c r="EXE19" s="198"/>
      <c r="EXF19" s="198"/>
      <c r="EXG19" s="198"/>
      <c r="EXH19" s="198"/>
      <c r="EXI19" s="198"/>
      <c r="EXJ19" s="198"/>
      <c r="EXK19" s="198"/>
      <c r="EXL19" s="198"/>
      <c r="EXM19" s="198"/>
      <c r="EXN19" s="198"/>
      <c r="EXO19" s="198"/>
      <c r="EXP19" s="198"/>
      <c r="EXQ19" s="198"/>
      <c r="EXR19" s="198"/>
      <c r="EXS19" s="198"/>
      <c r="EXT19" s="198"/>
      <c r="EXU19" s="198"/>
      <c r="EXV19" s="198"/>
      <c r="EXW19" s="198"/>
      <c r="EXX19" s="198"/>
      <c r="EXY19" s="198"/>
      <c r="EXZ19" s="198"/>
      <c r="EYA19" s="198"/>
      <c r="EYB19" s="198"/>
      <c r="EYC19" s="198"/>
      <c r="EYD19" s="198"/>
      <c r="EYE19" s="198"/>
      <c r="EYF19" s="198"/>
      <c r="EYG19" s="198"/>
      <c r="EYH19" s="198"/>
      <c r="EYI19" s="198"/>
      <c r="EYJ19" s="198"/>
      <c r="EYK19" s="198"/>
      <c r="EYL19" s="198"/>
      <c r="EYM19" s="198"/>
      <c r="EYN19" s="198"/>
      <c r="EYO19" s="198"/>
      <c r="EYP19" s="198"/>
      <c r="EYQ19" s="198"/>
      <c r="EYR19" s="198"/>
      <c r="EYS19" s="198"/>
      <c r="EYT19" s="198"/>
      <c r="EYU19" s="198"/>
      <c r="EYV19" s="198"/>
      <c r="EYW19" s="198"/>
      <c r="EYX19" s="198"/>
      <c r="EYY19" s="198"/>
      <c r="EYZ19" s="198"/>
      <c r="EZA19" s="198"/>
      <c r="EZB19" s="198"/>
      <c r="EZC19" s="198"/>
      <c r="EZD19" s="198"/>
      <c r="EZE19" s="198"/>
      <c r="EZF19" s="198"/>
      <c r="EZG19" s="198"/>
      <c r="EZH19" s="198"/>
      <c r="EZI19" s="198"/>
      <c r="EZJ19" s="198"/>
      <c r="EZK19" s="198"/>
      <c r="EZL19" s="198"/>
      <c r="EZM19" s="198"/>
      <c r="EZN19" s="198"/>
      <c r="EZO19" s="198"/>
      <c r="EZP19" s="198"/>
      <c r="EZQ19" s="198"/>
      <c r="EZR19" s="198"/>
      <c r="EZS19" s="198"/>
      <c r="EZT19" s="198"/>
      <c r="EZU19" s="198"/>
      <c r="EZV19" s="198"/>
      <c r="EZW19" s="198"/>
      <c r="EZX19" s="198"/>
      <c r="EZY19" s="198"/>
      <c r="EZZ19" s="198"/>
      <c r="FAA19" s="198"/>
      <c r="FAB19" s="198"/>
      <c r="FAC19" s="198"/>
      <c r="FAD19" s="198"/>
      <c r="FAE19" s="198"/>
      <c r="FAF19" s="198"/>
      <c r="FAG19" s="198"/>
      <c r="FAH19" s="198"/>
      <c r="FAI19" s="198"/>
      <c r="FAJ19" s="198"/>
      <c r="FAK19" s="198"/>
      <c r="FAL19" s="198"/>
      <c r="FAM19" s="198"/>
      <c r="FAN19" s="198"/>
      <c r="FAO19" s="198"/>
      <c r="FAP19" s="198"/>
      <c r="FAQ19" s="198"/>
      <c r="FAR19" s="198"/>
      <c r="FAS19" s="198"/>
      <c r="FAT19" s="198"/>
      <c r="FAU19" s="198"/>
      <c r="FAV19" s="198"/>
      <c r="FAW19" s="198"/>
      <c r="FAX19" s="198"/>
      <c r="FAY19" s="198"/>
      <c r="FAZ19" s="198"/>
      <c r="FBA19" s="198"/>
      <c r="FBB19" s="198"/>
      <c r="FBC19" s="198"/>
      <c r="FBD19" s="198"/>
      <c r="FBE19" s="198"/>
      <c r="FBF19" s="198"/>
      <c r="FBG19" s="198"/>
      <c r="FBH19" s="198"/>
      <c r="FBI19" s="198"/>
      <c r="FBJ19" s="198"/>
      <c r="FBK19" s="198"/>
      <c r="FBL19" s="198"/>
      <c r="FBM19" s="198"/>
      <c r="FBN19" s="198"/>
      <c r="FBO19" s="198"/>
      <c r="FBP19" s="198"/>
      <c r="FBQ19" s="198"/>
      <c r="FBR19" s="198"/>
      <c r="FBS19" s="198"/>
      <c r="FBT19" s="198"/>
      <c r="FBU19" s="198"/>
      <c r="FBV19" s="198"/>
      <c r="FBW19" s="198"/>
      <c r="FBX19" s="198"/>
      <c r="FBY19" s="198"/>
      <c r="FBZ19" s="198"/>
      <c r="FCA19" s="198"/>
      <c r="FCB19" s="198"/>
      <c r="FCC19" s="198"/>
      <c r="FCD19" s="198"/>
      <c r="FCE19" s="198"/>
      <c r="FCF19" s="198"/>
      <c r="FCG19" s="198"/>
      <c r="FCH19" s="198"/>
      <c r="FCI19" s="198"/>
      <c r="FCJ19" s="198"/>
      <c r="FCK19" s="198"/>
      <c r="FCL19" s="198"/>
      <c r="FCM19" s="198"/>
      <c r="FCN19" s="198"/>
      <c r="FCO19" s="198"/>
      <c r="FCP19" s="198"/>
      <c r="FCQ19" s="198"/>
      <c r="FCR19" s="198"/>
      <c r="FCS19" s="198"/>
      <c r="FCT19" s="198"/>
      <c r="FCU19" s="198"/>
      <c r="FCV19" s="198"/>
      <c r="FCW19" s="198"/>
      <c r="FCX19" s="198"/>
      <c r="FCY19" s="198"/>
      <c r="FCZ19" s="198"/>
      <c r="FDA19" s="198"/>
      <c r="FDB19" s="198"/>
      <c r="FDC19" s="198"/>
      <c r="FDD19" s="198"/>
      <c r="FDE19" s="198"/>
      <c r="FDF19" s="198"/>
      <c r="FDG19" s="198"/>
      <c r="FDH19" s="198"/>
      <c r="FDI19" s="198"/>
      <c r="FDJ19" s="198"/>
      <c r="FDK19" s="198"/>
      <c r="FDL19" s="198"/>
      <c r="FDM19" s="198"/>
      <c r="FDN19" s="198"/>
      <c r="FDO19" s="198"/>
      <c r="FDP19" s="198"/>
      <c r="FDQ19" s="198"/>
      <c r="FDR19" s="198"/>
      <c r="FDS19" s="198"/>
      <c r="FDT19" s="198"/>
      <c r="FDU19" s="198"/>
      <c r="FDV19" s="198"/>
      <c r="FDW19" s="198"/>
      <c r="FDX19" s="198"/>
      <c r="FDY19" s="198"/>
      <c r="FDZ19" s="198"/>
      <c r="FEA19" s="198"/>
      <c r="FEB19" s="198"/>
      <c r="FEC19" s="198"/>
      <c r="FED19" s="198"/>
      <c r="FEE19" s="198"/>
      <c r="FEF19" s="198"/>
      <c r="FEG19" s="198"/>
      <c r="FEH19" s="198"/>
      <c r="FEI19" s="198"/>
      <c r="FEJ19" s="198"/>
      <c r="FEK19" s="198"/>
      <c r="FEL19" s="198"/>
      <c r="FEM19" s="198"/>
      <c r="FEN19" s="198"/>
      <c r="FEO19" s="198"/>
      <c r="FEP19" s="198"/>
      <c r="FEQ19" s="198"/>
      <c r="FER19" s="198"/>
      <c r="FES19" s="198"/>
      <c r="FET19" s="198"/>
      <c r="FEU19" s="198"/>
      <c r="FEV19" s="198"/>
      <c r="FEW19" s="198"/>
      <c r="FEX19" s="198"/>
      <c r="FEY19" s="198"/>
      <c r="FEZ19" s="198"/>
      <c r="FFA19" s="198"/>
      <c r="FFB19" s="198"/>
      <c r="FFC19" s="198"/>
      <c r="FFD19" s="198"/>
      <c r="FFE19" s="198"/>
      <c r="FFF19" s="198"/>
      <c r="FFG19" s="198"/>
      <c r="FFH19" s="198"/>
      <c r="FFI19" s="198"/>
      <c r="FFJ19" s="198"/>
      <c r="FFK19" s="198"/>
      <c r="FFL19" s="198"/>
      <c r="FFM19" s="198"/>
      <c r="FFN19" s="198"/>
      <c r="FFO19" s="198"/>
      <c r="FFP19" s="198"/>
      <c r="FFQ19" s="198"/>
      <c r="FFR19" s="198"/>
      <c r="FFS19" s="198"/>
      <c r="FFT19" s="198"/>
      <c r="FFU19" s="198"/>
      <c r="FFV19" s="198"/>
      <c r="FFW19" s="198"/>
      <c r="FFX19" s="198"/>
      <c r="FFY19" s="198"/>
      <c r="FFZ19" s="198"/>
      <c r="FGA19" s="198"/>
      <c r="FGB19" s="198"/>
      <c r="FGC19" s="198"/>
      <c r="FGD19" s="198"/>
      <c r="FGE19" s="198"/>
      <c r="FGF19" s="198"/>
      <c r="FGG19" s="198"/>
      <c r="FGH19" s="198"/>
      <c r="FGI19" s="198"/>
      <c r="FGJ19" s="198"/>
      <c r="FGK19" s="198"/>
      <c r="FGL19" s="198"/>
      <c r="FGM19" s="198"/>
      <c r="FGN19" s="198"/>
      <c r="FGO19" s="198"/>
      <c r="FGP19" s="198"/>
      <c r="FGQ19" s="198"/>
      <c r="FGR19" s="198"/>
      <c r="FGS19" s="198"/>
      <c r="FGT19" s="198"/>
      <c r="FGU19" s="198"/>
      <c r="FGV19" s="198"/>
      <c r="FGW19" s="198"/>
      <c r="FGX19" s="198"/>
      <c r="FGY19" s="198"/>
      <c r="FGZ19" s="198"/>
      <c r="FHA19" s="198"/>
      <c r="FHB19" s="198"/>
      <c r="FHC19" s="198"/>
      <c r="FHD19" s="198"/>
      <c r="FHE19" s="198"/>
      <c r="FHF19" s="198"/>
      <c r="FHG19" s="198"/>
      <c r="FHH19" s="198"/>
      <c r="FHI19" s="198"/>
      <c r="FHJ19" s="198"/>
      <c r="FHK19" s="198"/>
      <c r="FHL19" s="198"/>
      <c r="FHM19" s="198"/>
      <c r="FHN19" s="198"/>
      <c r="FHO19" s="198"/>
      <c r="FHP19" s="198"/>
      <c r="FHQ19" s="198"/>
      <c r="FHR19" s="198"/>
      <c r="FHS19" s="198"/>
      <c r="FHT19" s="198"/>
      <c r="FHU19" s="198"/>
      <c r="FHV19" s="198"/>
      <c r="FHW19" s="198"/>
      <c r="FHX19" s="198"/>
      <c r="FHY19" s="198"/>
      <c r="FHZ19" s="198"/>
      <c r="FIA19" s="198"/>
      <c r="FIB19" s="198"/>
      <c r="FIC19" s="198"/>
      <c r="FID19" s="198"/>
      <c r="FIE19" s="198"/>
      <c r="FIF19" s="198"/>
      <c r="FIG19" s="198"/>
      <c r="FIH19" s="198"/>
      <c r="FII19" s="198"/>
      <c r="FIJ19" s="198"/>
      <c r="FIK19" s="198"/>
      <c r="FIL19" s="198"/>
      <c r="FIM19" s="198"/>
      <c r="FIN19" s="198"/>
      <c r="FIO19" s="198"/>
      <c r="FIP19" s="198"/>
      <c r="FIQ19" s="198"/>
      <c r="FIR19" s="198"/>
      <c r="FIS19" s="198"/>
      <c r="FIT19" s="198"/>
      <c r="FIU19" s="198"/>
      <c r="FIV19" s="198"/>
      <c r="FIW19" s="198"/>
      <c r="FIX19" s="198"/>
      <c r="FIY19" s="198"/>
      <c r="FIZ19" s="198"/>
      <c r="FJA19" s="198"/>
      <c r="FJB19" s="198"/>
      <c r="FJC19" s="198"/>
      <c r="FJD19" s="198"/>
      <c r="FJE19" s="198"/>
      <c r="FJF19" s="198"/>
      <c r="FJG19" s="198"/>
      <c r="FJH19" s="198"/>
      <c r="FJI19" s="198"/>
      <c r="FJJ19" s="198"/>
      <c r="FJK19" s="198"/>
      <c r="FJL19" s="198"/>
      <c r="FJM19" s="198"/>
      <c r="FJN19" s="198"/>
      <c r="FJO19" s="198"/>
      <c r="FJP19" s="198"/>
      <c r="FJQ19" s="198"/>
      <c r="FJR19" s="198"/>
      <c r="FJS19" s="198"/>
      <c r="FJT19" s="198"/>
      <c r="FJU19" s="198"/>
      <c r="FJV19" s="198"/>
      <c r="FJW19" s="198"/>
      <c r="FJX19" s="198"/>
      <c r="FJY19" s="198"/>
      <c r="FJZ19" s="198"/>
      <c r="FKA19" s="198"/>
      <c r="FKB19" s="198"/>
      <c r="FKC19" s="198"/>
      <c r="FKD19" s="198"/>
      <c r="FKE19" s="198"/>
      <c r="FKF19" s="198"/>
      <c r="FKG19" s="198"/>
      <c r="FKH19" s="198"/>
      <c r="FKI19" s="198"/>
      <c r="FKJ19" s="198"/>
      <c r="FKK19" s="198"/>
      <c r="FKL19" s="198"/>
      <c r="FKM19" s="198"/>
      <c r="FKN19" s="198"/>
      <c r="FKO19" s="198"/>
      <c r="FKP19" s="198"/>
      <c r="FKQ19" s="198"/>
      <c r="FKR19" s="198"/>
      <c r="FKS19" s="198"/>
      <c r="FKT19" s="198"/>
      <c r="FKU19" s="198"/>
      <c r="FKV19" s="198"/>
      <c r="FKW19" s="198"/>
      <c r="FKX19" s="198"/>
      <c r="FKY19" s="198"/>
      <c r="FKZ19" s="198"/>
      <c r="FLA19" s="198"/>
      <c r="FLB19" s="198"/>
      <c r="FLC19" s="198"/>
      <c r="FLD19" s="198"/>
      <c r="FLE19" s="198"/>
      <c r="FLF19" s="198"/>
      <c r="FLG19" s="198"/>
      <c r="FLH19" s="198"/>
      <c r="FLI19" s="198"/>
      <c r="FLJ19" s="198"/>
      <c r="FLK19" s="198"/>
      <c r="FLL19" s="198"/>
      <c r="FLM19" s="198"/>
      <c r="FLN19" s="198"/>
      <c r="FLO19" s="198"/>
      <c r="FLP19" s="198"/>
      <c r="FLQ19" s="198"/>
      <c r="FLR19" s="198"/>
      <c r="FLS19" s="198"/>
      <c r="FLT19" s="198"/>
      <c r="FLU19" s="198"/>
      <c r="FLV19" s="198"/>
      <c r="FLW19" s="198"/>
      <c r="FLX19" s="198"/>
      <c r="FLY19" s="198"/>
      <c r="FLZ19" s="198"/>
      <c r="FMA19" s="198"/>
      <c r="FMB19" s="198"/>
      <c r="FMC19" s="198"/>
      <c r="FMD19" s="198"/>
      <c r="FME19" s="198"/>
      <c r="FMF19" s="198"/>
      <c r="FMG19" s="198"/>
      <c r="FMH19" s="198"/>
      <c r="FMI19" s="198"/>
      <c r="FMJ19" s="198"/>
      <c r="FMK19" s="198"/>
      <c r="FML19" s="198"/>
      <c r="FMM19" s="198"/>
      <c r="FMN19" s="198"/>
      <c r="FMO19" s="198"/>
      <c r="FMP19" s="198"/>
      <c r="FMQ19" s="198"/>
      <c r="FMR19" s="198"/>
      <c r="FMS19" s="198"/>
      <c r="FMT19" s="198"/>
      <c r="FMU19" s="198"/>
      <c r="FMV19" s="198"/>
      <c r="FMW19" s="198"/>
      <c r="FMX19" s="198"/>
      <c r="FMY19" s="198"/>
      <c r="FMZ19" s="198"/>
      <c r="FNA19" s="198"/>
      <c r="FNB19" s="198"/>
      <c r="FNC19" s="198"/>
      <c r="FND19" s="198"/>
      <c r="FNE19" s="198"/>
      <c r="FNF19" s="198"/>
      <c r="FNG19" s="198"/>
      <c r="FNH19" s="198"/>
      <c r="FNI19" s="198"/>
      <c r="FNJ19" s="198"/>
      <c r="FNK19" s="198"/>
      <c r="FNL19" s="198"/>
      <c r="FNM19" s="198"/>
      <c r="FNN19" s="198"/>
      <c r="FNO19" s="198"/>
      <c r="FNP19" s="198"/>
      <c r="FNQ19" s="198"/>
      <c r="FNR19" s="198"/>
      <c r="FNS19" s="198"/>
      <c r="FNT19" s="198"/>
      <c r="FNU19" s="198"/>
      <c r="FNV19" s="198"/>
      <c r="FNW19" s="198"/>
      <c r="FNX19" s="198"/>
      <c r="FNY19" s="198"/>
      <c r="FNZ19" s="198"/>
      <c r="FOA19" s="198"/>
      <c r="FOB19" s="198"/>
      <c r="FOC19" s="198"/>
      <c r="FOD19" s="198"/>
      <c r="FOE19" s="198"/>
      <c r="FOF19" s="198"/>
      <c r="FOG19" s="198"/>
      <c r="FOH19" s="198"/>
      <c r="FOI19" s="198"/>
      <c r="FOJ19" s="198"/>
      <c r="FOK19" s="198"/>
      <c r="FOL19" s="198"/>
      <c r="FOM19" s="198"/>
      <c r="FON19" s="198"/>
      <c r="FOO19" s="198"/>
      <c r="FOP19" s="198"/>
      <c r="FOQ19" s="198"/>
      <c r="FOR19" s="198"/>
      <c r="FOS19" s="198"/>
      <c r="FOT19" s="198"/>
      <c r="FOU19" s="198"/>
      <c r="FOV19" s="198"/>
      <c r="FOW19" s="198"/>
      <c r="FOX19" s="198"/>
      <c r="FOY19" s="198"/>
      <c r="FOZ19" s="198"/>
      <c r="FPA19" s="198"/>
      <c r="FPB19" s="198"/>
      <c r="FPC19" s="198"/>
      <c r="FPD19" s="198"/>
      <c r="FPE19" s="198"/>
      <c r="FPF19" s="198"/>
      <c r="FPG19" s="198"/>
      <c r="FPH19" s="198"/>
      <c r="FPI19" s="198"/>
      <c r="FPJ19" s="198"/>
      <c r="FPK19" s="198"/>
      <c r="FPL19" s="198"/>
      <c r="FPM19" s="198"/>
      <c r="FPN19" s="198"/>
      <c r="FPO19" s="198"/>
      <c r="FPP19" s="198"/>
      <c r="FPQ19" s="198"/>
      <c r="FPR19" s="198"/>
      <c r="FPS19" s="198"/>
      <c r="FPT19" s="198"/>
      <c r="FPU19" s="198"/>
      <c r="FPV19" s="198"/>
      <c r="FPW19" s="198"/>
      <c r="FPX19" s="198"/>
      <c r="FPY19" s="198"/>
      <c r="FPZ19" s="198"/>
      <c r="FQA19" s="198"/>
      <c r="FQB19" s="198"/>
      <c r="FQC19" s="198"/>
      <c r="FQD19" s="198"/>
      <c r="FQE19" s="198"/>
      <c r="FQF19" s="198"/>
      <c r="FQG19" s="198"/>
      <c r="FQH19" s="198"/>
      <c r="FQI19" s="198"/>
      <c r="FQJ19" s="198"/>
      <c r="FQK19" s="198"/>
      <c r="FQL19" s="198"/>
      <c r="FQM19" s="198"/>
      <c r="FQN19" s="198"/>
      <c r="FQO19" s="198"/>
      <c r="FQP19" s="198"/>
      <c r="FQQ19" s="198"/>
      <c r="FQR19" s="198"/>
      <c r="FQS19" s="198"/>
      <c r="FQT19" s="198"/>
      <c r="FQU19" s="198"/>
      <c r="FQV19" s="198"/>
      <c r="FQW19" s="198"/>
      <c r="FQX19" s="198"/>
      <c r="FQY19" s="198"/>
      <c r="FQZ19" s="198"/>
      <c r="FRA19" s="198"/>
      <c r="FRB19" s="198"/>
      <c r="FRC19" s="198"/>
      <c r="FRD19" s="198"/>
      <c r="FRE19" s="198"/>
      <c r="FRF19" s="198"/>
      <c r="FRG19" s="198"/>
      <c r="FRH19" s="198"/>
      <c r="FRI19" s="198"/>
      <c r="FRJ19" s="198"/>
      <c r="FRK19" s="198"/>
      <c r="FRL19" s="198"/>
      <c r="FRM19" s="198"/>
      <c r="FRN19" s="198"/>
      <c r="FRO19" s="198"/>
      <c r="FRP19" s="198"/>
      <c r="FRQ19" s="198"/>
      <c r="FRR19" s="198"/>
      <c r="FRS19" s="198"/>
      <c r="FRT19" s="198"/>
      <c r="FRU19" s="198"/>
      <c r="FRV19" s="198"/>
      <c r="FRW19" s="198"/>
      <c r="FRX19" s="198"/>
      <c r="FRY19" s="198"/>
      <c r="FRZ19" s="198"/>
      <c r="FSA19" s="198"/>
      <c r="FSB19" s="198"/>
      <c r="FSC19" s="198"/>
      <c r="FSD19" s="198"/>
      <c r="FSE19" s="198"/>
      <c r="FSF19" s="198"/>
      <c r="FSG19" s="198"/>
      <c r="FSH19" s="198"/>
      <c r="FSI19" s="198"/>
      <c r="FSJ19" s="198"/>
      <c r="FSK19" s="198"/>
      <c r="FSL19" s="198"/>
      <c r="FSM19" s="198"/>
      <c r="FSN19" s="198"/>
      <c r="FSO19" s="198"/>
      <c r="FSP19" s="198"/>
      <c r="FSQ19" s="198"/>
      <c r="FSR19" s="198"/>
      <c r="FSS19" s="198"/>
      <c r="FST19" s="198"/>
      <c r="FSU19" s="198"/>
      <c r="FSV19" s="198"/>
      <c r="FSW19" s="198"/>
      <c r="FSX19" s="198"/>
      <c r="FSY19" s="198"/>
      <c r="FSZ19" s="198"/>
      <c r="FTA19" s="198"/>
      <c r="FTB19" s="198"/>
      <c r="FTC19" s="198"/>
      <c r="FTD19" s="198"/>
      <c r="FTE19" s="198"/>
      <c r="FTF19" s="198"/>
      <c r="FTG19" s="198"/>
      <c r="FTH19" s="198"/>
      <c r="FTI19" s="198"/>
      <c r="FTJ19" s="198"/>
      <c r="FTK19" s="198"/>
      <c r="FTL19" s="198"/>
      <c r="FTM19" s="198"/>
      <c r="FTN19" s="198"/>
      <c r="FTO19" s="198"/>
      <c r="FTP19" s="198"/>
      <c r="FTQ19" s="198"/>
      <c r="FTR19" s="198"/>
      <c r="FTS19" s="198"/>
      <c r="FTT19" s="198"/>
      <c r="FTU19" s="198"/>
      <c r="FTV19" s="198"/>
      <c r="FTW19" s="198"/>
      <c r="FTX19" s="198"/>
      <c r="FTY19" s="198"/>
      <c r="FTZ19" s="198"/>
      <c r="FUA19" s="198"/>
      <c r="FUB19" s="198"/>
      <c r="FUC19" s="198"/>
      <c r="FUD19" s="198"/>
      <c r="FUE19" s="198"/>
      <c r="FUF19" s="198"/>
      <c r="FUG19" s="198"/>
      <c r="FUH19" s="198"/>
      <c r="FUI19" s="198"/>
      <c r="FUJ19" s="198"/>
      <c r="FUK19" s="198"/>
      <c r="FUL19" s="198"/>
      <c r="FUM19" s="198"/>
      <c r="FUN19" s="198"/>
      <c r="FUO19" s="198"/>
      <c r="FUP19" s="198"/>
      <c r="FUQ19" s="198"/>
      <c r="FUR19" s="198"/>
      <c r="FUS19" s="198"/>
      <c r="FUT19" s="198"/>
      <c r="FUU19" s="198"/>
      <c r="FUV19" s="198"/>
      <c r="FUW19" s="198"/>
      <c r="FUX19" s="198"/>
      <c r="FUY19" s="198"/>
      <c r="FUZ19" s="198"/>
      <c r="FVA19" s="198"/>
      <c r="FVB19" s="198"/>
      <c r="FVC19" s="198"/>
      <c r="FVD19" s="198"/>
      <c r="FVE19" s="198"/>
      <c r="FVF19" s="198"/>
      <c r="FVG19" s="198"/>
      <c r="FVH19" s="198"/>
      <c r="FVI19" s="198"/>
      <c r="FVJ19" s="198"/>
      <c r="FVK19" s="198"/>
      <c r="FVL19" s="198"/>
      <c r="FVM19" s="198"/>
      <c r="FVN19" s="198"/>
      <c r="FVO19" s="198"/>
      <c r="FVP19" s="198"/>
      <c r="FVQ19" s="198"/>
      <c r="FVR19" s="198"/>
      <c r="FVS19" s="198"/>
      <c r="FVT19" s="198"/>
      <c r="FVU19" s="198"/>
      <c r="FVV19" s="198"/>
      <c r="FVW19" s="198"/>
      <c r="FVX19" s="198"/>
      <c r="FVY19" s="198"/>
      <c r="FVZ19" s="198"/>
      <c r="FWA19" s="198"/>
      <c r="FWB19" s="198"/>
      <c r="FWC19" s="198"/>
      <c r="FWD19" s="198"/>
      <c r="FWE19" s="198"/>
      <c r="FWF19" s="198"/>
      <c r="FWG19" s="198"/>
      <c r="FWH19" s="198"/>
      <c r="FWI19" s="198"/>
      <c r="FWJ19" s="198"/>
      <c r="FWK19" s="198"/>
      <c r="FWL19" s="198"/>
      <c r="FWM19" s="198"/>
      <c r="FWN19" s="198"/>
      <c r="FWO19" s="198"/>
      <c r="FWP19" s="198"/>
      <c r="FWQ19" s="198"/>
      <c r="FWR19" s="198"/>
      <c r="FWS19" s="198"/>
      <c r="FWT19" s="198"/>
      <c r="FWU19" s="198"/>
      <c r="FWV19" s="198"/>
      <c r="FWW19" s="198"/>
      <c r="FWX19" s="198"/>
      <c r="FWY19" s="198"/>
      <c r="FWZ19" s="198"/>
      <c r="FXA19" s="198"/>
      <c r="FXB19" s="198"/>
      <c r="FXC19" s="198"/>
      <c r="FXD19" s="198"/>
      <c r="FXE19" s="198"/>
      <c r="FXF19" s="198"/>
      <c r="FXG19" s="198"/>
      <c r="FXH19" s="198"/>
      <c r="FXI19" s="198"/>
      <c r="FXJ19" s="198"/>
      <c r="FXK19" s="198"/>
      <c r="FXL19" s="198"/>
      <c r="FXM19" s="198"/>
      <c r="FXN19" s="198"/>
      <c r="FXO19" s="198"/>
      <c r="FXP19" s="198"/>
      <c r="FXQ19" s="198"/>
      <c r="FXR19" s="198"/>
      <c r="FXS19" s="198"/>
      <c r="FXT19" s="198"/>
      <c r="FXU19" s="198"/>
      <c r="FXV19" s="198"/>
      <c r="FXW19" s="198"/>
      <c r="FXX19" s="198"/>
      <c r="FXY19" s="198"/>
      <c r="FXZ19" s="198"/>
      <c r="FYA19" s="198"/>
      <c r="FYB19" s="198"/>
      <c r="FYC19" s="198"/>
      <c r="FYD19" s="198"/>
      <c r="FYE19" s="198"/>
      <c r="FYF19" s="198"/>
      <c r="FYG19" s="198"/>
      <c r="FYH19" s="198"/>
      <c r="FYI19" s="198"/>
      <c r="FYJ19" s="198"/>
      <c r="FYK19" s="198"/>
      <c r="FYL19" s="198"/>
      <c r="FYM19" s="198"/>
      <c r="FYN19" s="198"/>
      <c r="FYO19" s="198"/>
      <c r="FYP19" s="198"/>
      <c r="FYQ19" s="198"/>
      <c r="FYR19" s="198"/>
      <c r="FYS19" s="198"/>
      <c r="FYT19" s="198"/>
      <c r="FYU19" s="198"/>
      <c r="FYV19" s="198"/>
      <c r="FYW19" s="198"/>
      <c r="FYX19" s="198"/>
      <c r="FYY19" s="198"/>
      <c r="FYZ19" s="198"/>
      <c r="FZA19" s="198"/>
      <c r="FZB19" s="198"/>
      <c r="FZC19" s="198"/>
      <c r="FZD19" s="198"/>
      <c r="FZE19" s="198"/>
      <c r="FZF19" s="198"/>
      <c r="FZG19" s="198"/>
      <c r="FZH19" s="198"/>
      <c r="FZI19" s="198"/>
      <c r="FZJ19" s="198"/>
      <c r="FZK19" s="198"/>
      <c r="FZL19" s="198"/>
      <c r="FZM19" s="198"/>
      <c r="FZN19" s="198"/>
      <c r="FZO19" s="198"/>
      <c r="FZP19" s="198"/>
      <c r="FZQ19" s="198"/>
      <c r="FZR19" s="198"/>
      <c r="FZS19" s="198"/>
      <c r="FZT19" s="198"/>
      <c r="FZU19" s="198"/>
      <c r="FZV19" s="198"/>
      <c r="FZW19" s="198"/>
      <c r="FZX19" s="198"/>
      <c r="FZY19" s="198"/>
      <c r="FZZ19" s="198"/>
      <c r="GAA19" s="198"/>
      <c r="GAB19" s="198"/>
      <c r="GAC19" s="198"/>
      <c r="GAD19" s="198"/>
      <c r="GAE19" s="198"/>
      <c r="GAF19" s="198"/>
      <c r="GAG19" s="198"/>
      <c r="GAH19" s="198"/>
      <c r="GAI19" s="198"/>
      <c r="GAJ19" s="198"/>
      <c r="GAK19" s="198"/>
      <c r="GAL19" s="198"/>
      <c r="GAM19" s="198"/>
      <c r="GAN19" s="198"/>
      <c r="GAO19" s="198"/>
      <c r="GAP19" s="198"/>
      <c r="GAQ19" s="198"/>
      <c r="GAR19" s="198"/>
      <c r="GAS19" s="198"/>
      <c r="GAT19" s="198"/>
      <c r="GAU19" s="198"/>
      <c r="GAV19" s="198"/>
      <c r="GAW19" s="198"/>
      <c r="GAX19" s="198"/>
      <c r="GAY19" s="198"/>
      <c r="GAZ19" s="198"/>
      <c r="GBA19" s="198"/>
      <c r="GBB19" s="198"/>
      <c r="GBC19" s="198"/>
      <c r="GBD19" s="198"/>
      <c r="GBE19" s="198"/>
      <c r="GBF19" s="198"/>
      <c r="GBG19" s="198"/>
      <c r="GBH19" s="198"/>
      <c r="GBI19" s="198"/>
      <c r="GBJ19" s="198"/>
      <c r="GBK19" s="198"/>
      <c r="GBL19" s="198"/>
      <c r="GBM19" s="198"/>
      <c r="GBN19" s="198"/>
      <c r="GBO19" s="198"/>
      <c r="GBP19" s="198"/>
      <c r="GBQ19" s="198"/>
      <c r="GBR19" s="198"/>
      <c r="GBS19" s="198"/>
      <c r="GBT19" s="198"/>
      <c r="GBU19" s="198"/>
      <c r="GBV19" s="198"/>
      <c r="GBW19" s="198"/>
      <c r="GBX19" s="198"/>
      <c r="GBY19" s="198"/>
      <c r="GBZ19" s="198"/>
      <c r="GCA19" s="198"/>
      <c r="GCB19" s="198"/>
      <c r="GCC19" s="198"/>
      <c r="GCD19" s="198"/>
      <c r="GCE19" s="198"/>
      <c r="GCF19" s="198"/>
      <c r="GCG19" s="198"/>
      <c r="GCH19" s="198"/>
      <c r="GCI19" s="198"/>
      <c r="GCJ19" s="198"/>
      <c r="GCK19" s="198"/>
      <c r="GCL19" s="198"/>
      <c r="GCM19" s="198"/>
      <c r="GCN19" s="198"/>
      <c r="GCO19" s="198"/>
      <c r="GCP19" s="198"/>
      <c r="GCQ19" s="198"/>
      <c r="GCR19" s="198"/>
      <c r="GCS19" s="198"/>
      <c r="GCT19" s="198"/>
      <c r="GCU19" s="198"/>
      <c r="GCV19" s="198"/>
      <c r="GCW19" s="198"/>
      <c r="GCX19" s="198"/>
      <c r="GCY19" s="198"/>
      <c r="GCZ19" s="198"/>
      <c r="GDA19" s="198"/>
      <c r="GDB19" s="198"/>
      <c r="GDC19" s="198"/>
      <c r="GDD19" s="198"/>
      <c r="GDE19" s="198"/>
      <c r="GDF19" s="198"/>
      <c r="GDG19" s="198"/>
      <c r="GDH19" s="198"/>
      <c r="GDI19" s="198"/>
      <c r="GDJ19" s="198"/>
      <c r="GDK19" s="198"/>
      <c r="GDL19" s="198"/>
      <c r="GDM19" s="198"/>
      <c r="GDN19" s="198"/>
      <c r="GDO19" s="198"/>
      <c r="GDP19" s="198"/>
      <c r="GDQ19" s="198"/>
      <c r="GDR19" s="198"/>
      <c r="GDS19" s="198"/>
      <c r="GDT19" s="198"/>
      <c r="GDU19" s="198"/>
      <c r="GDV19" s="198"/>
      <c r="GDW19" s="198"/>
      <c r="GDX19" s="198"/>
      <c r="GDY19" s="198"/>
      <c r="GDZ19" s="198"/>
      <c r="GEA19" s="198"/>
      <c r="GEB19" s="198"/>
      <c r="GEC19" s="198"/>
      <c r="GED19" s="198"/>
      <c r="GEE19" s="198"/>
      <c r="GEF19" s="198"/>
      <c r="GEG19" s="198"/>
      <c r="GEH19" s="198"/>
      <c r="GEI19" s="198"/>
      <c r="GEJ19" s="198"/>
      <c r="GEK19" s="198"/>
      <c r="GEL19" s="198"/>
      <c r="GEM19" s="198"/>
      <c r="GEN19" s="198"/>
      <c r="GEO19" s="198"/>
      <c r="GEP19" s="198"/>
      <c r="GEQ19" s="198"/>
      <c r="GER19" s="198"/>
      <c r="GES19" s="198"/>
      <c r="GET19" s="198"/>
      <c r="GEU19" s="198"/>
      <c r="GEV19" s="198"/>
      <c r="GEW19" s="198"/>
      <c r="GEX19" s="198"/>
      <c r="GEY19" s="198"/>
      <c r="GEZ19" s="198"/>
      <c r="GFA19" s="198"/>
      <c r="GFB19" s="198"/>
      <c r="GFC19" s="198"/>
      <c r="GFD19" s="198"/>
      <c r="GFE19" s="198"/>
      <c r="GFF19" s="198"/>
      <c r="GFG19" s="198"/>
      <c r="GFH19" s="198"/>
      <c r="GFI19" s="198"/>
      <c r="GFJ19" s="198"/>
      <c r="GFK19" s="198"/>
      <c r="GFL19" s="198"/>
      <c r="GFM19" s="198"/>
      <c r="GFN19" s="198"/>
      <c r="GFO19" s="198"/>
      <c r="GFP19" s="198"/>
      <c r="GFQ19" s="198"/>
      <c r="GFR19" s="198"/>
      <c r="GFS19" s="198"/>
      <c r="GFT19" s="198"/>
      <c r="GFU19" s="198"/>
      <c r="GFV19" s="198"/>
      <c r="GFW19" s="198"/>
      <c r="GFX19" s="198"/>
      <c r="GFY19" s="198"/>
      <c r="GFZ19" s="198"/>
      <c r="GGA19" s="198"/>
      <c r="GGB19" s="198"/>
      <c r="GGC19" s="198"/>
      <c r="GGD19" s="198"/>
      <c r="GGE19" s="198"/>
      <c r="GGF19" s="198"/>
      <c r="GGG19" s="198"/>
      <c r="GGH19" s="198"/>
      <c r="GGI19" s="198"/>
      <c r="GGJ19" s="198"/>
      <c r="GGK19" s="198"/>
      <c r="GGL19" s="198"/>
      <c r="GGM19" s="198"/>
      <c r="GGN19" s="198"/>
      <c r="GGO19" s="198"/>
      <c r="GGP19" s="198"/>
      <c r="GGQ19" s="198"/>
      <c r="GGR19" s="198"/>
      <c r="GGS19" s="198"/>
      <c r="GGT19" s="198"/>
      <c r="GGU19" s="198"/>
      <c r="GGV19" s="198"/>
      <c r="GGW19" s="198"/>
      <c r="GGX19" s="198"/>
      <c r="GGY19" s="198"/>
      <c r="GGZ19" s="198"/>
      <c r="GHA19" s="198"/>
      <c r="GHB19" s="198"/>
      <c r="GHC19" s="198"/>
      <c r="GHD19" s="198"/>
      <c r="GHE19" s="198"/>
      <c r="GHF19" s="198"/>
      <c r="GHG19" s="198"/>
      <c r="GHH19" s="198"/>
      <c r="GHI19" s="198"/>
      <c r="GHJ19" s="198"/>
      <c r="GHK19" s="198"/>
      <c r="GHL19" s="198"/>
      <c r="GHM19" s="198"/>
      <c r="GHN19" s="198"/>
      <c r="GHO19" s="198"/>
      <c r="GHP19" s="198"/>
      <c r="GHQ19" s="198"/>
      <c r="GHR19" s="198"/>
      <c r="GHS19" s="198"/>
      <c r="GHT19" s="198"/>
      <c r="GHU19" s="198"/>
      <c r="GHV19" s="198"/>
      <c r="GHW19" s="198"/>
      <c r="GHX19" s="198"/>
      <c r="GHY19" s="198"/>
      <c r="GHZ19" s="198"/>
      <c r="GIA19" s="198"/>
      <c r="GIB19" s="198"/>
      <c r="GIC19" s="198"/>
      <c r="GID19" s="198"/>
      <c r="GIE19" s="198"/>
      <c r="GIF19" s="198"/>
      <c r="GIG19" s="198"/>
      <c r="GIH19" s="198"/>
      <c r="GII19" s="198"/>
      <c r="GIJ19" s="198"/>
      <c r="GIK19" s="198"/>
      <c r="GIL19" s="198"/>
      <c r="GIM19" s="198"/>
      <c r="GIN19" s="198"/>
      <c r="GIO19" s="198"/>
      <c r="GIP19" s="198"/>
      <c r="GIQ19" s="198"/>
      <c r="GIR19" s="198"/>
      <c r="GIS19" s="198"/>
      <c r="GIT19" s="198"/>
      <c r="GIU19" s="198"/>
      <c r="GIV19" s="198"/>
      <c r="GIW19" s="198"/>
      <c r="GIX19" s="198"/>
      <c r="GIY19" s="198"/>
      <c r="GIZ19" s="198"/>
      <c r="GJA19" s="198"/>
      <c r="GJB19" s="198"/>
      <c r="GJC19" s="198"/>
      <c r="GJD19" s="198"/>
      <c r="GJE19" s="198"/>
      <c r="GJF19" s="198"/>
      <c r="GJG19" s="198"/>
      <c r="GJH19" s="198"/>
      <c r="GJI19" s="198"/>
      <c r="GJJ19" s="198"/>
      <c r="GJK19" s="198"/>
      <c r="GJL19" s="198"/>
      <c r="GJM19" s="198"/>
      <c r="GJN19" s="198"/>
      <c r="GJO19" s="198"/>
      <c r="GJP19" s="198"/>
      <c r="GJQ19" s="198"/>
      <c r="GJR19" s="198"/>
      <c r="GJS19" s="198"/>
      <c r="GJT19" s="198"/>
      <c r="GJU19" s="198"/>
      <c r="GJV19" s="198"/>
      <c r="GJW19" s="198"/>
      <c r="GJX19" s="198"/>
      <c r="GJY19" s="198"/>
      <c r="GJZ19" s="198"/>
      <c r="GKA19" s="198"/>
      <c r="GKB19" s="198"/>
      <c r="GKC19" s="198"/>
      <c r="GKD19" s="198"/>
      <c r="GKE19" s="198"/>
      <c r="GKF19" s="198"/>
      <c r="GKG19" s="198"/>
      <c r="GKH19" s="198"/>
      <c r="GKI19" s="198"/>
      <c r="GKJ19" s="198"/>
      <c r="GKK19" s="198"/>
      <c r="GKL19" s="198"/>
      <c r="GKM19" s="198"/>
      <c r="GKN19" s="198"/>
      <c r="GKO19" s="198"/>
      <c r="GKP19" s="198"/>
      <c r="GKQ19" s="198"/>
      <c r="GKR19" s="198"/>
      <c r="GKS19" s="198"/>
      <c r="GKT19" s="198"/>
      <c r="GKU19" s="198"/>
      <c r="GKV19" s="198"/>
      <c r="GKW19" s="198"/>
      <c r="GKX19" s="198"/>
      <c r="GKY19" s="198"/>
      <c r="GKZ19" s="198"/>
      <c r="GLA19" s="198"/>
      <c r="GLB19" s="198"/>
      <c r="GLC19" s="198"/>
      <c r="GLD19" s="198"/>
      <c r="GLE19" s="198"/>
      <c r="GLF19" s="198"/>
      <c r="GLG19" s="198"/>
      <c r="GLH19" s="198"/>
      <c r="GLI19" s="198"/>
      <c r="GLJ19" s="198"/>
      <c r="GLK19" s="198"/>
      <c r="GLL19" s="198"/>
      <c r="GLM19" s="198"/>
      <c r="GLN19" s="198"/>
      <c r="GLO19" s="198"/>
      <c r="GLP19" s="198"/>
      <c r="GLQ19" s="198"/>
      <c r="GLR19" s="198"/>
      <c r="GLS19" s="198"/>
      <c r="GLT19" s="198"/>
      <c r="GLU19" s="198"/>
      <c r="GLV19" s="198"/>
      <c r="GLW19" s="198"/>
      <c r="GLX19" s="198"/>
      <c r="GLY19" s="198"/>
      <c r="GLZ19" s="198"/>
      <c r="GMA19" s="198"/>
      <c r="GMB19" s="198"/>
      <c r="GMC19" s="198"/>
      <c r="GMD19" s="198"/>
      <c r="GME19" s="198"/>
      <c r="GMF19" s="198"/>
      <c r="GMG19" s="198"/>
      <c r="GMH19" s="198"/>
      <c r="GMI19" s="198"/>
      <c r="GMJ19" s="198"/>
      <c r="GMK19" s="198"/>
      <c r="GML19" s="198"/>
      <c r="GMM19" s="198"/>
      <c r="GMN19" s="198"/>
      <c r="GMO19" s="198"/>
      <c r="GMP19" s="198"/>
      <c r="GMQ19" s="198"/>
      <c r="GMR19" s="198"/>
      <c r="GMS19" s="198"/>
      <c r="GMT19" s="198"/>
      <c r="GMU19" s="198"/>
      <c r="GMV19" s="198"/>
      <c r="GMW19" s="198"/>
      <c r="GMX19" s="198"/>
      <c r="GMY19" s="198"/>
      <c r="GMZ19" s="198"/>
      <c r="GNA19" s="198"/>
      <c r="GNB19" s="198"/>
      <c r="GNC19" s="198"/>
      <c r="GND19" s="198"/>
      <c r="GNE19" s="198"/>
      <c r="GNF19" s="198"/>
      <c r="GNG19" s="198"/>
      <c r="GNH19" s="198"/>
      <c r="GNI19" s="198"/>
      <c r="GNJ19" s="198"/>
      <c r="GNK19" s="198"/>
      <c r="GNL19" s="198"/>
      <c r="GNM19" s="198"/>
      <c r="GNN19" s="198"/>
      <c r="GNO19" s="198"/>
      <c r="GNP19" s="198"/>
      <c r="GNQ19" s="198"/>
      <c r="GNR19" s="198"/>
      <c r="GNS19" s="198"/>
      <c r="GNT19" s="198"/>
      <c r="GNU19" s="198"/>
      <c r="GNV19" s="198"/>
      <c r="GNW19" s="198"/>
      <c r="GNX19" s="198"/>
      <c r="GNY19" s="198"/>
      <c r="GNZ19" s="198"/>
      <c r="GOA19" s="198"/>
      <c r="GOB19" s="198"/>
      <c r="GOC19" s="198"/>
      <c r="GOD19" s="198"/>
      <c r="GOE19" s="198"/>
      <c r="GOF19" s="198"/>
      <c r="GOG19" s="198"/>
      <c r="GOH19" s="198"/>
      <c r="GOI19" s="198"/>
      <c r="GOJ19" s="198"/>
      <c r="GOK19" s="198"/>
      <c r="GOL19" s="198"/>
      <c r="GOM19" s="198"/>
      <c r="GON19" s="198"/>
      <c r="GOO19" s="198"/>
      <c r="GOP19" s="198"/>
      <c r="GOQ19" s="198"/>
      <c r="GOR19" s="198"/>
      <c r="GOS19" s="198"/>
      <c r="GOT19" s="198"/>
      <c r="GOU19" s="198"/>
      <c r="GOV19" s="198"/>
      <c r="GOW19" s="198"/>
      <c r="GOX19" s="198"/>
      <c r="GOY19" s="198"/>
      <c r="GOZ19" s="198"/>
      <c r="GPA19" s="198"/>
      <c r="GPB19" s="198"/>
      <c r="GPC19" s="198"/>
      <c r="GPD19" s="198"/>
      <c r="GPE19" s="198"/>
      <c r="GPF19" s="198"/>
      <c r="GPG19" s="198"/>
      <c r="GPH19" s="198"/>
      <c r="GPI19" s="198"/>
      <c r="GPJ19" s="198"/>
      <c r="GPK19" s="198"/>
      <c r="GPL19" s="198"/>
      <c r="GPM19" s="198"/>
      <c r="GPN19" s="198"/>
      <c r="GPO19" s="198"/>
      <c r="GPP19" s="198"/>
      <c r="GPQ19" s="198"/>
      <c r="GPR19" s="198"/>
      <c r="GPS19" s="198"/>
      <c r="GPT19" s="198"/>
      <c r="GPU19" s="198"/>
      <c r="GPV19" s="198"/>
      <c r="GPW19" s="198"/>
      <c r="GPX19" s="198"/>
      <c r="GPY19" s="198"/>
      <c r="GPZ19" s="198"/>
      <c r="GQA19" s="198"/>
      <c r="GQB19" s="198"/>
      <c r="GQC19" s="198"/>
      <c r="GQD19" s="198"/>
      <c r="GQE19" s="198"/>
      <c r="GQF19" s="198"/>
      <c r="GQG19" s="198"/>
      <c r="GQH19" s="198"/>
      <c r="GQI19" s="198"/>
      <c r="GQJ19" s="198"/>
      <c r="GQK19" s="198"/>
      <c r="GQL19" s="198"/>
      <c r="GQM19" s="198"/>
      <c r="GQN19" s="198"/>
      <c r="GQO19" s="198"/>
      <c r="GQP19" s="198"/>
      <c r="GQQ19" s="198"/>
      <c r="GQR19" s="198"/>
      <c r="GQS19" s="198"/>
      <c r="GQT19" s="198"/>
      <c r="GQU19" s="198"/>
      <c r="GQV19" s="198"/>
      <c r="GQW19" s="198"/>
      <c r="GQX19" s="198"/>
      <c r="GQY19" s="198"/>
      <c r="GQZ19" s="198"/>
      <c r="GRA19" s="198"/>
      <c r="GRB19" s="198"/>
      <c r="GRC19" s="198"/>
      <c r="GRD19" s="198"/>
      <c r="GRE19" s="198"/>
      <c r="GRF19" s="198"/>
      <c r="GRG19" s="198"/>
      <c r="GRH19" s="198"/>
      <c r="GRI19" s="198"/>
      <c r="GRJ19" s="198"/>
      <c r="GRK19" s="198"/>
      <c r="GRL19" s="198"/>
      <c r="GRM19" s="198"/>
      <c r="GRN19" s="198"/>
      <c r="GRO19" s="198"/>
      <c r="GRP19" s="198"/>
      <c r="GRQ19" s="198"/>
      <c r="GRR19" s="198"/>
      <c r="GRS19" s="198"/>
      <c r="GRT19" s="198"/>
      <c r="GRU19" s="198"/>
      <c r="GRV19" s="198"/>
      <c r="GRW19" s="198"/>
      <c r="GRX19" s="198"/>
      <c r="GRY19" s="198"/>
      <c r="GRZ19" s="198"/>
      <c r="GSA19" s="198"/>
      <c r="GSB19" s="198"/>
      <c r="GSC19" s="198"/>
      <c r="GSD19" s="198"/>
      <c r="GSE19" s="198"/>
      <c r="GSF19" s="198"/>
      <c r="GSG19" s="198"/>
      <c r="GSH19" s="198"/>
      <c r="GSI19" s="198"/>
      <c r="GSJ19" s="198"/>
      <c r="GSK19" s="198"/>
      <c r="GSL19" s="198"/>
      <c r="GSM19" s="198"/>
      <c r="GSN19" s="198"/>
      <c r="GSO19" s="198"/>
      <c r="GSP19" s="198"/>
      <c r="GSQ19" s="198"/>
      <c r="GSR19" s="198"/>
      <c r="GSS19" s="198"/>
      <c r="GST19" s="198"/>
      <c r="GSU19" s="198"/>
      <c r="GSV19" s="198"/>
      <c r="GSW19" s="198"/>
      <c r="GSX19" s="198"/>
      <c r="GSY19" s="198"/>
      <c r="GSZ19" s="198"/>
      <c r="GTA19" s="198"/>
      <c r="GTB19" s="198"/>
      <c r="GTC19" s="198"/>
      <c r="GTD19" s="198"/>
      <c r="GTE19" s="198"/>
      <c r="GTF19" s="198"/>
      <c r="GTG19" s="198"/>
      <c r="GTH19" s="198"/>
      <c r="GTI19" s="198"/>
      <c r="GTJ19" s="198"/>
      <c r="GTK19" s="198"/>
      <c r="GTL19" s="198"/>
      <c r="GTM19" s="198"/>
      <c r="GTN19" s="198"/>
      <c r="GTO19" s="198"/>
      <c r="GTP19" s="198"/>
      <c r="GTQ19" s="198"/>
      <c r="GTR19" s="198"/>
      <c r="GTS19" s="198"/>
      <c r="GTT19" s="198"/>
      <c r="GTU19" s="198"/>
      <c r="GTV19" s="198"/>
      <c r="GTW19" s="198"/>
      <c r="GTX19" s="198"/>
      <c r="GTY19" s="198"/>
      <c r="GTZ19" s="198"/>
      <c r="GUA19" s="198"/>
      <c r="GUB19" s="198"/>
      <c r="GUC19" s="198"/>
      <c r="GUD19" s="198"/>
      <c r="GUE19" s="198"/>
      <c r="GUF19" s="198"/>
      <c r="GUG19" s="198"/>
      <c r="GUH19" s="198"/>
      <c r="GUI19" s="198"/>
      <c r="GUJ19" s="198"/>
      <c r="GUK19" s="198"/>
      <c r="GUL19" s="198"/>
      <c r="GUM19" s="198"/>
      <c r="GUN19" s="198"/>
      <c r="GUO19" s="198"/>
      <c r="GUP19" s="198"/>
      <c r="GUQ19" s="198"/>
      <c r="GUR19" s="198"/>
      <c r="GUS19" s="198"/>
      <c r="GUT19" s="198"/>
      <c r="GUU19" s="198"/>
      <c r="GUV19" s="198"/>
      <c r="GUW19" s="198"/>
      <c r="GUX19" s="198"/>
      <c r="GUY19" s="198"/>
      <c r="GUZ19" s="198"/>
      <c r="GVA19" s="198"/>
      <c r="GVB19" s="198"/>
      <c r="GVC19" s="198"/>
      <c r="GVD19" s="198"/>
      <c r="GVE19" s="198"/>
      <c r="GVF19" s="198"/>
      <c r="GVG19" s="198"/>
      <c r="GVH19" s="198"/>
      <c r="GVI19" s="198"/>
      <c r="GVJ19" s="198"/>
      <c r="GVK19" s="198"/>
      <c r="GVL19" s="198"/>
      <c r="GVM19" s="198"/>
      <c r="GVN19" s="198"/>
      <c r="GVO19" s="198"/>
      <c r="GVP19" s="198"/>
      <c r="GVQ19" s="198"/>
      <c r="GVR19" s="198"/>
      <c r="GVS19" s="198"/>
      <c r="GVT19" s="198"/>
      <c r="GVU19" s="198"/>
      <c r="GVV19" s="198"/>
      <c r="GVW19" s="198"/>
      <c r="GVX19" s="198"/>
      <c r="GVY19" s="198"/>
      <c r="GVZ19" s="198"/>
      <c r="GWA19" s="198"/>
      <c r="GWB19" s="198"/>
      <c r="GWC19" s="198"/>
      <c r="GWD19" s="198"/>
      <c r="GWE19" s="198"/>
      <c r="GWF19" s="198"/>
      <c r="GWG19" s="198"/>
      <c r="GWH19" s="198"/>
      <c r="GWI19" s="198"/>
      <c r="GWJ19" s="198"/>
      <c r="GWK19" s="198"/>
      <c r="GWL19" s="198"/>
      <c r="GWM19" s="198"/>
      <c r="GWN19" s="198"/>
      <c r="GWO19" s="198"/>
      <c r="GWP19" s="198"/>
      <c r="GWQ19" s="198"/>
      <c r="GWR19" s="198"/>
      <c r="GWS19" s="198"/>
      <c r="GWT19" s="198"/>
      <c r="GWU19" s="198"/>
      <c r="GWV19" s="198"/>
      <c r="GWW19" s="198"/>
      <c r="GWX19" s="198"/>
      <c r="GWY19" s="198"/>
      <c r="GWZ19" s="198"/>
      <c r="GXA19" s="198"/>
      <c r="GXB19" s="198"/>
      <c r="GXC19" s="198"/>
      <c r="GXD19" s="198"/>
      <c r="GXE19" s="198"/>
      <c r="GXF19" s="198"/>
      <c r="GXG19" s="198"/>
      <c r="GXH19" s="198"/>
      <c r="GXI19" s="198"/>
      <c r="GXJ19" s="198"/>
      <c r="GXK19" s="198"/>
      <c r="GXL19" s="198"/>
      <c r="GXM19" s="198"/>
      <c r="GXN19" s="198"/>
      <c r="GXO19" s="198"/>
      <c r="GXP19" s="198"/>
      <c r="GXQ19" s="198"/>
      <c r="GXR19" s="198"/>
      <c r="GXS19" s="198"/>
      <c r="GXT19" s="198"/>
      <c r="GXU19" s="198"/>
      <c r="GXV19" s="198"/>
      <c r="GXW19" s="198"/>
      <c r="GXX19" s="198"/>
      <c r="GXY19" s="198"/>
      <c r="GXZ19" s="198"/>
      <c r="GYA19" s="198"/>
      <c r="GYB19" s="198"/>
      <c r="GYC19" s="198"/>
      <c r="GYD19" s="198"/>
      <c r="GYE19" s="198"/>
      <c r="GYF19" s="198"/>
      <c r="GYG19" s="198"/>
      <c r="GYH19" s="198"/>
      <c r="GYI19" s="198"/>
      <c r="GYJ19" s="198"/>
      <c r="GYK19" s="198"/>
      <c r="GYL19" s="198"/>
      <c r="GYM19" s="198"/>
      <c r="GYN19" s="198"/>
      <c r="GYO19" s="198"/>
      <c r="GYP19" s="198"/>
      <c r="GYQ19" s="198"/>
      <c r="GYR19" s="198"/>
      <c r="GYS19" s="198"/>
      <c r="GYT19" s="198"/>
      <c r="GYU19" s="198"/>
      <c r="GYV19" s="198"/>
      <c r="GYW19" s="198"/>
      <c r="GYX19" s="198"/>
      <c r="GYY19" s="198"/>
      <c r="GYZ19" s="198"/>
      <c r="GZA19" s="198"/>
      <c r="GZB19" s="198"/>
      <c r="GZC19" s="198"/>
      <c r="GZD19" s="198"/>
      <c r="GZE19" s="198"/>
      <c r="GZF19" s="198"/>
      <c r="GZG19" s="198"/>
      <c r="GZH19" s="198"/>
      <c r="GZI19" s="198"/>
      <c r="GZJ19" s="198"/>
      <c r="GZK19" s="198"/>
      <c r="GZL19" s="198"/>
      <c r="GZM19" s="198"/>
      <c r="GZN19" s="198"/>
      <c r="GZO19" s="198"/>
      <c r="GZP19" s="198"/>
      <c r="GZQ19" s="198"/>
      <c r="GZR19" s="198"/>
      <c r="GZS19" s="198"/>
      <c r="GZT19" s="198"/>
      <c r="GZU19" s="198"/>
      <c r="GZV19" s="198"/>
      <c r="GZW19" s="198"/>
      <c r="GZX19" s="198"/>
      <c r="GZY19" s="198"/>
      <c r="GZZ19" s="198"/>
      <c r="HAA19" s="198"/>
      <c r="HAB19" s="198"/>
      <c r="HAC19" s="198"/>
      <c r="HAD19" s="198"/>
      <c r="HAE19" s="198"/>
      <c r="HAF19" s="198"/>
      <c r="HAG19" s="198"/>
      <c r="HAH19" s="198"/>
      <c r="HAI19" s="198"/>
      <c r="HAJ19" s="198"/>
      <c r="HAK19" s="198"/>
      <c r="HAL19" s="198"/>
      <c r="HAM19" s="198"/>
      <c r="HAN19" s="198"/>
      <c r="HAO19" s="198"/>
      <c r="HAP19" s="198"/>
      <c r="HAQ19" s="198"/>
      <c r="HAR19" s="198"/>
      <c r="HAS19" s="198"/>
      <c r="HAT19" s="198"/>
      <c r="HAU19" s="198"/>
      <c r="HAV19" s="198"/>
      <c r="HAW19" s="198"/>
      <c r="HAX19" s="198"/>
      <c r="HAY19" s="198"/>
      <c r="HAZ19" s="198"/>
      <c r="HBA19" s="198"/>
      <c r="HBB19" s="198"/>
      <c r="HBC19" s="198"/>
      <c r="HBD19" s="198"/>
      <c r="HBE19" s="198"/>
      <c r="HBF19" s="198"/>
      <c r="HBG19" s="198"/>
      <c r="HBH19" s="198"/>
      <c r="HBI19" s="198"/>
      <c r="HBJ19" s="198"/>
      <c r="HBK19" s="198"/>
      <c r="HBL19" s="198"/>
      <c r="HBM19" s="198"/>
      <c r="HBN19" s="198"/>
      <c r="HBO19" s="198"/>
      <c r="HBP19" s="198"/>
      <c r="HBQ19" s="198"/>
      <c r="HBR19" s="198"/>
      <c r="HBS19" s="198"/>
      <c r="HBT19" s="198"/>
      <c r="HBU19" s="198"/>
      <c r="HBV19" s="198"/>
      <c r="HBW19" s="198"/>
      <c r="HBX19" s="198"/>
      <c r="HBY19" s="198"/>
      <c r="HBZ19" s="198"/>
      <c r="HCA19" s="198"/>
      <c r="HCB19" s="198"/>
      <c r="HCC19" s="198"/>
      <c r="HCD19" s="198"/>
      <c r="HCE19" s="198"/>
      <c r="HCF19" s="198"/>
      <c r="HCG19" s="198"/>
      <c r="HCH19" s="198"/>
      <c r="HCI19" s="198"/>
      <c r="HCJ19" s="198"/>
      <c r="HCK19" s="198"/>
      <c r="HCL19" s="198"/>
      <c r="HCM19" s="198"/>
      <c r="HCN19" s="198"/>
      <c r="HCO19" s="198"/>
      <c r="HCP19" s="198"/>
      <c r="HCQ19" s="198"/>
      <c r="HCR19" s="198"/>
      <c r="HCS19" s="198"/>
      <c r="HCT19" s="198"/>
      <c r="HCU19" s="198"/>
      <c r="HCV19" s="198"/>
      <c r="HCW19" s="198"/>
      <c r="HCX19" s="198"/>
      <c r="HCY19" s="198"/>
      <c r="HCZ19" s="198"/>
      <c r="HDA19" s="198"/>
      <c r="HDB19" s="198"/>
      <c r="HDC19" s="198"/>
      <c r="HDD19" s="198"/>
      <c r="HDE19" s="198"/>
      <c r="HDF19" s="198"/>
      <c r="HDG19" s="198"/>
      <c r="HDH19" s="198"/>
      <c r="HDI19" s="198"/>
      <c r="HDJ19" s="198"/>
      <c r="HDK19" s="198"/>
      <c r="HDL19" s="198"/>
      <c r="HDM19" s="198"/>
      <c r="HDN19" s="198"/>
      <c r="HDO19" s="198"/>
      <c r="HDP19" s="198"/>
      <c r="HDQ19" s="198"/>
      <c r="HDR19" s="198"/>
      <c r="HDS19" s="198"/>
      <c r="HDT19" s="198"/>
      <c r="HDU19" s="198"/>
      <c r="HDV19" s="198"/>
      <c r="HDW19" s="198"/>
      <c r="HDX19" s="198"/>
      <c r="HDY19" s="198"/>
      <c r="HDZ19" s="198"/>
      <c r="HEA19" s="198"/>
      <c r="HEB19" s="198"/>
      <c r="HEC19" s="198"/>
      <c r="HED19" s="198"/>
      <c r="HEE19" s="198"/>
      <c r="HEF19" s="198"/>
      <c r="HEG19" s="198"/>
      <c r="HEH19" s="198"/>
      <c r="HEI19" s="198"/>
      <c r="HEJ19" s="198"/>
      <c r="HEK19" s="198"/>
      <c r="HEL19" s="198"/>
      <c r="HEM19" s="198"/>
      <c r="HEN19" s="198"/>
      <c r="HEO19" s="198"/>
      <c r="HEP19" s="198"/>
      <c r="HEQ19" s="198"/>
      <c r="HER19" s="198"/>
      <c r="HES19" s="198"/>
      <c r="HET19" s="198"/>
      <c r="HEU19" s="198"/>
      <c r="HEV19" s="198"/>
      <c r="HEW19" s="198"/>
      <c r="HEX19" s="198"/>
      <c r="HEY19" s="198"/>
      <c r="HEZ19" s="198"/>
      <c r="HFA19" s="198"/>
      <c r="HFB19" s="198"/>
      <c r="HFC19" s="198"/>
      <c r="HFD19" s="198"/>
      <c r="HFE19" s="198"/>
      <c r="HFF19" s="198"/>
      <c r="HFG19" s="198"/>
      <c r="HFH19" s="198"/>
      <c r="HFI19" s="198"/>
      <c r="HFJ19" s="198"/>
      <c r="HFK19" s="198"/>
      <c r="HFL19" s="198"/>
      <c r="HFM19" s="198"/>
      <c r="HFN19" s="198"/>
      <c r="HFO19" s="198"/>
      <c r="HFP19" s="198"/>
      <c r="HFQ19" s="198"/>
      <c r="HFR19" s="198"/>
      <c r="HFS19" s="198"/>
      <c r="HFT19" s="198"/>
      <c r="HFU19" s="198"/>
      <c r="HFV19" s="198"/>
      <c r="HFW19" s="198"/>
      <c r="HFX19" s="198"/>
      <c r="HFY19" s="198"/>
      <c r="HFZ19" s="198"/>
      <c r="HGA19" s="198"/>
      <c r="HGB19" s="198"/>
      <c r="HGC19" s="198"/>
      <c r="HGD19" s="198"/>
      <c r="HGE19" s="198"/>
      <c r="HGF19" s="198"/>
      <c r="HGG19" s="198"/>
      <c r="HGH19" s="198"/>
      <c r="HGI19" s="198"/>
      <c r="HGJ19" s="198"/>
      <c r="HGK19" s="198"/>
      <c r="HGL19" s="198"/>
      <c r="HGM19" s="198"/>
      <c r="HGN19" s="198"/>
      <c r="HGO19" s="198"/>
      <c r="HGP19" s="198"/>
      <c r="HGQ19" s="198"/>
      <c r="HGR19" s="198"/>
      <c r="HGS19" s="198"/>
      <c r="HGT19" s="198"/>
      <c r="HGU19" s="198"/>
      <c r="HGV19" s="198"/>
      <c r="HGW19" s="198"/>
      <c r="HGX19" s="198"/>
      <c r="HGY19" s="198"/>
      <c r="HGZ19" s="198"/>
      <c r="HHA19" s="198"/>
      <c r="HHB19" s="198"/>
      <c r="HHC19" s="198"/>
      <c r="HHD19" s="198"/>
      <c r="HHE19" s="198"/>
      <c r="HHF19" s="198"/>
      <c r="HHG19" s="198"/>
      <c r="HHH19" s="198"/>
      <c r="HHI19" s="198"/>
      <c r="HHJ19" s="198"/>
      <c r="HHK19" s="198"/>
      <c r="HHL19" s="198"/>
      <c r="HHM19" s="198"/>
      <c r="HHN19" s="198"/>
      <c r="HHO19" s="198"/>
      <c r="HHP19" s="198"/>
      <c r="HHQ19" s="198"/>
      <c r="HHR19" s="198"/>
      <c r="HHS19" s="198"/>
      <c r="HHT19" s="198"/>
      <c r="HHU19" s="198"/>
      <c r="HHV19" s="198"/>
      <c r="HHW19" s="198"/>
      <c r="HHX19" s="198"/>
      <c r="HHY19" s="198"/>
      <c r="HHZ19" s="198"/>
      <c r="HIA19" s="198"/>
      <c r="HIB19" s="198"/>
      <c r="HIC19" s="198"/>
      <c r="HID19" s="198"/>
      <c r="HIE19" s="198"/>
      <c r="HIF19" s="198"/>
      <c r="HIG19" s="198"/>
      <c r="HIH19" s="198"/>
      <c r="HII19" s="198"/>
      <c r="HIJ19" s="198"/>
      <c r="HIK19" s="198"/>
      <c r="HIL19" s="198"/>
      <c r="HIM19" s="198"/>
      <c r="HIN19" s="198"/>
      <c r="HIO19" s="198"/>
      <c r="HIP19" s="198"/>
      <c r="HIQ19" s="198"/>
      <c r="HIR19" s="198"/>
      <c r="HIS19" s="198"/>
      <c r="HIT19" s="198"/>
      <c r="HIU19" s="198"/>
      <c r="HIV19" s="198"/>
      <c r="HIW19" s="198"/>
      <c r="HIX19" s="198"/>
      <c r="HIY19" s="198"/>
      <c r="HIZ19" s="198"/>
      <c r="HJA19" s="198"/>
      <c r="HJB19" s="198"/>
      <c r="HJC19" s="198"/>
      <c r="HJD19" s="198"/>
      <c r="HJE19" s="198"/>
      <c r="HJF19" s="198"/>
      <c r="HJG19" s="198"/>
      <c r="HJH19" s="198"/>
      <c r="HJI19" s="198"/>
      <c r="HJJ19" s="198"/>
      <c r="HJK19" s="198"/>
      <c r="HJL19" s="198"/>
      <c r="HJM19" s="198"/>
      <c r="HJN19" s="198"/>
      <c r="HJO19" s="198"/>
      <c r="HJP19" s="198"/>
      <c r="HJQ19" s="198"/>
      <c r="HJR19" s="198"/>
      <c r="HJS19" s="198"/>
      <c r="HJT19" s="198"/>
      <c r="HJU19" s="198"/>
      <c r="HJV19" s="198"/>
      <c r="HJW19" s="198"/>
      <c r="HJX19" s="198"/>
      <c r="HJY19" s="198"/>
      <c r="HJZ19" s="198"/>
      <c r="HKA19" s="198"/>
      <c r="HKB19" s="198"/>
      <c r="HKC19" s="198"/>
      <c r="HKD19" s="198"/>
      <c r="HKE19" s="198"/>
      <c r="HKF19" s="198"/>
      <c r="HKG19" s="198"/>
      <c r="HKH19" s="198"/>
      <c r="HKI19" s="198"/>
      <c r="HKJ19" s="198"/>
      <c r="HKK19" s="198"/>
      <c r="HKL19" s="198"/>
      <c r="HKM19" s="198"/>
      <c r="HKN19" s="198"/>
      <c r="HKO19" s="198"/>
      <c r="HKP19" s="198"/>
      <c r="HKQ19" s="198"/>
      <c r="HKR19" s="198"/>
      <c r="HKS19" s="198"/>
      <c r="HKT19" s="198"/>
      <c r="HKU19" s="198"/>
      <c r="HKV19" s="198"/>
      <c r="HKW19" s="198"/>
      <c r="HKX19" s="198"/>
      <c r="HKY19" s="198"/>
      <c r="HKZ19" s="198"/>
      <c r="HLA19" s="198"/>
      <c r="HLB19" s="198"/>
      <c r="HLC19" s="198"/>
      <c r="HLD19" s="198"/>
      <c r="HLE19" s="198"/>
      <c r="HLF19" s="198"/>
      <c r="HLG19" s="198"/>
      <c r="HLH19" s="198"/>
      <c r="HLI19" s="198"/>
      <c r="HLJ19" s="198"/>
      <c r="HLK19" s="198"/>
      <c r="HLL19" s="198"/>
      <c r="HLM19" s="198"/>
      <c r="HLN19" s="198"/>
      <c r="HLO19" s="198"/>
      <c r="HLP19" s="198"/>
      <c r="HLQ19" s="198"/>
      <c r="HLR19" s="198"/>
      <c r="HLS19" s="198"/>
      <c r="HLT19" s="198"/>
      <c r="HLU19" s="198"/>
      <c r="HLV19" s="198"/>
      <c r="HLW19" s="198"/>
      <c r="HLX19" s="198"/>
      <c r="HLY19" s="198"/>
      <c r="HLZ19" s="198"/>
      <c r="HMA19" s="198"/>
      <c r="HMB19" s="198"/>
      <c r="HMC19" s="198"/>
      <c r="HMD19" s="198"/>
      <c r="HME19" s="198"/>
      <c r="HMF19" s="198"/>
      <c r="HMG19" s="198"/>
      <c r="HMH19" s="198"/>
      <c r="HMI19" s="198"/>
      <c r="HMJ19" s="198"/>
      <c r="HMK19" s="198"/>
      <c r="HML19" s="198"/>
      <c r="HMM19" s="198"/>
      <c r="HMN19" s="198"/>
      <c r="HMO19" s="198"/>
      <c r="HMP19" s="198"/>
      <c r="HMQ19" s="198"/>
      <c r="HMR19" s="198"/>
      <c r="HMS19" s="198"/>
      <c r="HMT19" s="198"/>
      <c r="HMU19" s="198"/>
      <c r="HMV19" s="198"/>
      <c r="HMW19" s="198"/>
      <c r="HMX19" s="198"/>
      <c r="HMY19" s="198"/>
      <c r="HMZ19" s="198"/>
      <c r="HNA19" s="198"/>
      <c r="HNB19" s="198"/>
      <c r="HNC19" s="198"/>
      <c r="HND19" s="198"/>
      <c r="HNE19" s="198"/>
      <c r="HNF19" s="198"/>
      <c r="HNG19" s="198"/>
      <c r="HNH19" s="198"/>
      <c r="HNI19" s="198"/>
      <c r="HNJ19" s="198"/>
      <c r="HNK19" s="198"/>
      <c r="HNL19" s="198"/>
      <c r="HNM19" s="198"/>
      <c r="HNN19" s="198"/>
      <c r="HNO19" s="198"/>
      <c r="HNP19" s="198"/>
      <c r="HNQ19" s="198"/>
      <c r="HNR19" s="198"/>
      <c r="HNS19" s="198"/>
      <c r="HNT19" s="198"/>
      <c r="HNU19" s="198"/>
      <c r="HNV19" s="198"/>
      <c r="HNW19" s="198"/>
      <c r="HNX19" s="198"/>
      <c r="HNY19" s="198"/>
      <c r="HNZ19" s="198"/>
      <c r="HOA19" s="198"/>
      <c r="HOB19" s="198"/>
      <c r="HOC19" s="198"/>
      <c r="HOD19" s="198"/>
      <c r="HOE19" s="198"/>
      <c r="HOF19" s="198"/>
      <c r="HOG19" s="198"/>
      <c r="HOH19" s="198"/>
      <c r="HOI19" s="198"/>
      <c r="HOJ19" s="198"/>
      <c r="HOK19" s="198"/>
      <c r="HOL19" s="198"/>
      <c r="HOM19" s="198"/>
      <c r="HON19" s="198"/>
      <c r="HOO19" s="198"/>
      <c r="HOP19" s="198"/>
      <c r="HOQ19" s="198"/>
      <c r="HOR19" s="198"/>
      <c r="HOS19" s="198"/>
      <c r="HOT19" s="198"/>
      <c r="HOU19" s="198"/>
      <c r="HOV19" s="198"/>
      <c r="HOW19" s="198"/>
      <c r="HOX19" s="198"/>
      <c r="HOY19" s="198"/>
      <c r="HOZ19" s="198"/>
      <c r="HPA19" s="198"/>
      <c r="HPB19" s="198"/>
      <c r="HPC19" s="198"/>
      <c r="HPD19" s="198"/>
      <c r="HPE19" s="198"/>
      <c r="HPF19" s="198"/>
      <c r="HPG19" s="198"/>
      <c r="HPH19" s="198"/>
      <c r="HPI19" s="198"/>
      <c r="HPJ19" s="198"/>
      <c r="HPK19" s="198"/>
      <c r="HPL19" s="198"/>
      <c r="HPM19" s="198"/>
      <c r="HPN19" s="198"/>
      <c r="HPO19" s="198"/>
      <c r="HPP19" s="198"/>
      <c r="HPQ19" s="198"/>
      <c r="HPR19" s="198"/>
      <c r="HPS19" s="198"/>
      <c r="HPT19" s="198"/>
      <c r="HPU19" s="198"/>
      <c r="HPV19" s="198"/>
      <c r="HPW19" s="198"/>
      <c r="HPX19" s="198"/>
      <c r="HPY19" s="198"/>
      <c r="HPZ19" s="198"/>
      <c r="HQA19" s="198"/>
      <c r="HQB19" s="198"/>
      <c r="HQC19" s="198"/>
      <c r="HQD19" s="198"/>
      <c r="HQE19" s="198"/>
      <c r="HQF19" s="198"/>
      <c r="HQG19" s="198"/>
      <c r="HQH19" s="198"/>
      <c r="HQI19" s="198"/>
      <c r="HQJ19" s="198"/>
      <c r="HQK19" s="198"/>
      <c r="HQL19" s="198"/>
      <c r="HQM19" s="198"/>
      <c r="HQN19" s="198"/>
      <c r="HQO19" s="198"/>
      <c r="HQP19" s="198"/>
      <c r="HQQ19" s="198"/>
      <c r="HQR19" s="198"/>
      <c r="HQS19" s="198"/>
      <c r="HQT19" s="198"/>
      <c r="HQU19" s="198"/>
      <c r="HQV19" s="198"/>
      <c r="HQW19" s="198"/>
      <c r="HQX19" s="198"/>
      <c r="HQY19" s="198"/>
      <c r="HQZ19" s="198"/>
      <c r="HRA19" s="198"/>
      <c r="HRB19" s="198"/>
      <c r="HRC19" s="198"/>
      <c r="HRD19" s="198"/>
      <c r="HRE19" s="198"/>
      <c r="HRF19" s="198"/>
      <c r="HRG19" s="198"/>
      <c r="HRH19" s="198"/>
      <c r="HRI19" s="198"/>
      <c r="HRJ19" s="198"/>
      <c r="HRK19" s="198"/>
      <c r="HRL19" s="198"/>
      <c r="HRM19" s="198"/>
      <c r="HRN19" s="198"/>
      <c r="HRO19" s="198"/>
      <c r="HRP19" s="198"/>
      <c r="HRQ19" s="198"/>
      <c r="HRR19" s="198"/>
      <c r="HRS19" s="198"/>
      <c r="HRT19" s="198"/>
      <c r="HRU19" s="198"/>
      <c r="HRV19" s="198"/>
      <c r="HRW19" s="198"/>
      <c r="HRX19" s="198"/>
      <c r="HRY19" s="198"/>
      <c r="HRZ19" s="198"/>
      <c r="HSA19" s="198"/>
      <c r="HSB19" s="198"/>
      <c r="HSC19" s="198"/>
      <c r="HSD19" s="198"/>
      <c r="HSE19" s="198"/>
      <c r="HSF19" s="198"/>
      <c r="HSG19" s="198"/>
      <c r="HSH19" s="198"/>
      <c r="HSI19" s="198"/>
      <c r="HSJ19" s="198"/>
      <c r="HSK19" s="198"/>
      <c r="HSL19" s="198"/>
      <c r="HSM19" s="198"/>
      <c r="HSN19" s="198"/>
      <c r="HSO19" s="198"/>
      <c r="HSP19" s="198"/>
      <c r="HSQ19" s="198"/>
      <c r="HSR19" s="198"/>
      <c r="HSS19" s="198"/>
      <c r="HST19" s="198"/>
      <c r="HSU19" s="198"/>
      <c r="HSV19" s="198"/>
      <c r="HSW19" s="198"/>
      <c r="HSX19" s="198"/>
      <c r="HSY19" s="198"/>
      <c r="HSZ19" s="198"/>
      <c r="HTA19" s="198"/>
      <c r="HTB19" s="198"/>
      <c r="HTC19" s="198"/>
      <c r="HTD19" s="198"/>
      <c r="HTE19" s="198"/>
      <c r="HTF19" s="198"/>
      <c r="HTG19" s="198"/>
      <c r="HTH19" s="198"/>
      <c r="HTI19" s="198"/>
      <c r="HTJ19" s="198"/>
      <c r="HTK19" s="198"/>
      <c r="HTL19" s="198"/>
      <c r="HTM19" s="198"/>
      <c r="HTN19" s="198"/>
      <c r="HTO19" s="198"/>
      <c r="HTP19" s="198"/>
      <c r="HTQ19" s="198"/>
      <c r="HTR19" s="198"/>
      <c r="HTS19" s="198"/>
      <c r="HTT19" s="198"/>
      <c r="HTU19" s="198"/>
      <c r="HTV19" s="198"/>
      <c r="HTW19" s="198"/>
      <c r="HTX19" s="198"/>
      <c r="HTY19" s="198"/>
      <c r="HTZ19" s="198"/>
      <c r="HUA19" s="198"/>
      <c r="HUB19" s="198"/>
      <c r="HUC19" s="198"/>
      <c r="HUD19" s="198"/>
      <c r="HUE19" s="198"/>
      <c r="HUF19" s="198"/>
      <c r="HUG19" s="198"/>
      <c r="HUH19" s="198"/>
      <c r="HUI19" s="198"/>
      <c r="HUJ19" s="198"/>
      <c r="HUK19" s="198"/>
      <c r="HUL19" s="198"/>
      <c r="HUM19" s="198"/>
      <c r="HUN19" s="198"/>
      <c r="HUO19" s="198"/>
      <c r="HUP19" s="198"/>
      <c r="HUQ19" s="198"/>
      <c r="HUR19" s="198"/>
      <c r="HUS19" s="198"/>
      <c r="HUT19" s="198"/>
      <c r="HUU19" s="198"/>
      <c r="HUV19" s="198"/>
      <c r="HUW19" s="198"/>
      <c r="HUX19" s="198"/>
      <c r="HUY19" s="198"/>
      <c r="HUZ19" s="198"/>
      <c r="HVA19" s="198"/>
      <c r="HVB19" s="198"/>
      <c r="HVC19" s="198"/>
      <c r="HVD19" s="198"/>
      <c r="HVE19" s="198"/>
      <c r="HVF19" s="198"/>
      <c r="HVG19" s="198"/>
      <c r="HVH19" s="198"/>
      <c r="HVI19" s="198"/>
      <c r="HVJ19" s="198"/>
      <c r="HVK19" s="198"/>
      <c r="HVL19" s="198"/>
      <c r="HVM19" s="198"/>
      <c r="HVN19" s="198"/>
      <c r="HVO19" s="198"/>
      <c r="HVP19" s="198"/>
      <c r="HVQ19" s="198"/>
      <c r="HVR19" s="198"/>
      <c r="HVS19" s="198"/>
      <c r="HVT19" s="198"/>
      <c r="HVU19" s="198"/>
      <c r="HVV19" s="198"/>
      <c r="HVW19" s="198"/>
      <c r="HVX19" s="198"/>
      <c r="HVY19" s="198"/>
      <c r="HVZ19" s="198"/>
      <c r="HWA19" s="198"/>
      <c r="HWB19" s="198"/>
      <c r="HWC19" s="198"/>
      <c r="HWD19" s="198"/>
      <c r="HWE19" s="198"/>
      <c r="HWF19" s="198"/>
      <c r="HWG19" s="198"/>
      <c r="HWH19" s="198"/>
      <c r="HWI19" s="198"/>
      <c r="HWJ19" s="198"/>
      <c r="HWK19" s="198"/>
      <c r="HWL19" s="198"/>
      <c r="HWM19" s="198"/>
      <c r="HWN19" s="198"/>
      <c r="HWO19" s="198"/>
      <c r="HWP19" s="198"/>
      <c r="HWQ19" s="198"/>
      <c r="HWR19" s="198"/>
      <c r="HWS19" s="198"/>
      <c r="HWT19" s="198"/>
      <c r="HWU19" s="198"/>
      <c r="HWV19" s="198"/>
      <c r="HWW19" s="198"/>
      <c r="HWX19" s="198"/>
      <c r="HWY19" s="198"/>
      <c r="HWZ19" s="198"/>
      <c r="HXA19" s="198"/>
      <c r="HXB19" s="198"/>
      <c r="HXC19" s="198"/>
      <c r="HXD19" s="198"/>
      <c r="HXE19" s="198"/>
      <c r="HXF19" s="198"/>
      <c r="HXG19" s="198"/>
      <c r="HXH19" s="198"/>
      <c r="HXI19" s="198"/>
      <c r="HXJ19" s="198"/>
      <c r="HXK19" s="198"/>
      <c r="HXL19" s="198"/>
      <c r="HXM19" s="198"/>
      <c r="HXN19" s="198"/>
      <c r="HXO19" s="198"/>
      <c r="HXP19" s="198"/>
      <c r="HXQ19" s="198"/>
      <c r="HXR19" s="198"/>
      <c r="HXS19" s="198"/>
      <c r="HXT19" s="198"/>
      <c r="HXU19" s="198"/>
      <c r="HXV19" s="198"/>
      <c r="HXW19" s="198"/>
      <c r="HXX19" s="198"/>
      <c r="HXY19" s="198"/>
      <c r="HXZ19" s="198"/>
      <c r="HYA19" s="198"/>
      <c r="HYB19" s="198"/>
      <c r="HYC19" s="198"/>
      <c r="HYD19" s="198"/>
      <c r="HYE19" s="198"/>
      <c r="HYF19" s="198"/>
      <c r="HYG19" s="198"/>
      <c r="HYH19" s="198"/>
      <c r="HYI19" s="198"/>
      <c r="HYJ19" s="198"/>
      <c r="HYK19" s="198"/>
      <c r="HYL19" s="198"/>
      <c r="HYM19" s="198"/>
      <c r="HYN19" s="198"/>
      <c r="HYO19" s="198"/>
      <c r="HYP19" s="198"/>
      <c r="HYQ19" s="198"/>
      <c r="HYR19" s="198"/>
      <c r="HYS19" s="198"/>
      <c r="HYT19" s="198"/>
      <c r="HYU19" s="198"/>
      <c r="HYV19" s="198"/>
      <c r="HYW19" s="198"/>
      <c r="HYX19" s="198"/>
      <c r="HYY19" s="198"/>
      <c r="HYZ19" s="198"/>
      <c r="HZA19" s="198"/>
      <c r="HZB19" s="198"/>
      <c r="HZC19" s="198"/>
      <c r="HZD19" s="198"/>
      <c r="HZE19" s="198"/>
      <c r="HZF19" s="198"/>
      <c r="HZG19" s="198"/>
      <c r="HZH19" s="198"/>
      <c r="HZI19" s="198"/>
      <c r="HZJ19" s="198"/>
      <c r="HZK19" s="198"/>
      <c r="HZL19" s="198"/>
      <c r="HZM19" s="198"/>
      <c r="HZN19" s="198"/>
      <c r="HZO19" s="198"/>
      <c r="HZP19" s="198"/>
      <c r="HZQ19" s="198"/>
      <c r="HZR19" s="198"/>
      <c r="HZS19" s="198"/>
      <c r="HZT19" s="198"/>
      <c r="HZU19" s="198"/>
      <c r="HZV19" s="198"/>
      <c r="HZW19" s="198"/>
      <c r="HZX19" s="198"/>
      <c r="HZY19" s="198"/>
      <c r="HZZ19" s="198"/>
      <c r="IAA19" s="198"/>
      <c r="IAB19" s="198"/>
      <c r="IAC19" s="198"/>
      <c r="IAD19" s="198"/>
      <c r="IAE19" s="198"/>
      <c r="IAF19" s="198"/>
      <c r="IAG19" s="198"/>
      <c r="IAH19" s="198"/>
      <c r="IAI19" s="198"/>
      <c r="IAJ19" s="198"/>
      <c r="IAK19" s="198"/>
      <c r="IAL19" s="198"/>
      <c r="IAM19" s="198"/>
      <c r="IAN19" s="198"/>
      <c r="IAO19" s="198"/>
      <c r="IAP19" s="198"/>
      <c r="IAQ19" s="198"/>
      <c r="IAR19" s="198"/>
      <c r="IAS19" s="198"/>
      <c r="IAT19" s="198"/>
      <c r="IAU19" s="198"/>
      <c r="IAV19" s="198"/>
      <c r="IAW19" s="198"/>
      <c r="IAX19" s="198"/>
      <c r="IAY19" s="198"/>
      <c r="IAZ19" s="198"/>
      <c r="IBA19" s="198"/>
      <c r="IBB19" s="198"/>
      <c r="IBC19" s="198"/>
      <c r="IBD19" s="198"/>
      <c r="IBE19" s="198"/>
      <c r="IBF19" s="198"/>
      <c r="IBG19" s="198"/>
      <c r="IBH19" s="198"/>
      <c r="IBI19" s="198"/>
      <c r="IBJ19" s="198"/>
      <c r="IBK19" s="198"/>
      <c r="IBL19" s="198"/>
      <c r="IBM19" s="198"/>
      <c r="IBN19" s="198"/>
      <c r="IBO19" s="198"/>
      <c r="IBP19" s="198"/>
      <c r="IBQ19" s="198"/>
      <c r="IBR19" s="198"/>
      <c r="IBS19" s="198"/>
      <c r="IBT19" s="198"/>
      <c r="IBU19" s="198"/>
      <c r="IBV19" s="198"/>
      <c r="IBW19" s="198"/>
      <c r="IBX19" s="198"/>
      <c r="IBY19" s="198"/>
      <c r="IBZ19" s="198"/>
      <c r="ICA19" s="198"/>
      <c r="ICB19" s="198"/>
      <c r="ICC19" s="198"/>
      <c r="ICD19" s="198"/>
      <c r="ICE19" s="198"/>
      <c r="ICF19" s="198"/>
      <c r="ICG19" s="198"/>
      <c r="ICH19" s="198"/>
      <c r="ICI19" s="198"/>
      <c r="ICJ19" s="198"/>
      <c r="ICK19" s="198"/>
      <c r="ICL19" s="198"/>
      <c r="ICM19" s="198"/>
      <c r="ICN19" s="198"/>
      <c r="ICO19" s="198"/>
      <c r="ICP19" s="198"/>
      <c r="ICQ19" s="198"/>
      <c r="ICR19" s="198"/>
      <c r="ICS19" s="198"/>
      <c r="ICT19" s="198"/>
      <c r="ICU19" s="198"/>
      <c r="ICV19" s="198"/>
      <c r="ICW19" s="198"/>
      <c r="ICX19" s="198"/>
      <c r="ICY19" s="198"/>
      <c r="ICZ19" s="198"/>
      <c r="IDA19" s="198"/>
      <c r="IDB19" s="198"/>
      <c r="IDC19" s="198"/>
      <c r="IDD19" s="198"/>
      <c r="IDE19" s="198"/>
      <c r="IDF19" s="198"/>
      <c r="IDG19" s="198"/>
      <c r="IDH19" s="198"/>
      <c r="IDI19" s="198"/>
      <c r="IDJ19" s="198"/>
      <c r="IDK19" s="198"/>
      <c r="IDL19" s="198"/>
      <c r="IDM19" s="198"/>
      <c r="IDN19" s="198"/>
      <c r="IDO19" s="198"/>
      <c r="IDP19" s="198"/>
      <c r="IDQ19" s="198"/>
      <c r="IDR19" s="198"/>
      <c r="IDS19" s="198"/>
      <c r="IDT19" s="198"/>
      <c r="IDU19" s="198"/>
      <c r="IDV19" s="198"/>
      <c r="IDW19" s="198"/>
      <c r="IDX19" s="198"/>
      <c r="IDY19" s="198"/>
      <c r="IDZ19" s="198"/>
      <c r="IEA19" s="198"/>
      <c r="IEB19" s="198"/>
      <c r="IEC19" s="198"/>
      <c r="IED19" s="198"/>
      <c r="IEE19" s="198"/>
      <c r="IEF19" s="198"/>
      <c r="IEG19" s="198"/>
      <c r="IEH19" s="198"/>
      <c r="IEI19" s="198"/>
      <c r="IEJ19" s="198"/>
      <c r="IEK19" s="198"/>
      <c r="IEL19" s="198"/>
      <c r="IEM19" s="198"/>
      <c r="IEN19" s="198"/>
      <c r="IEO19" s="198"/>
      <c r="IEP19" s="198"/>
      <c r="IEQ19" s="198"/>
      <c r="IER19" s="198"/>
      <c r="IES19" s="198"/>
      <c r="IET19" s="198"/>
      <c r="IEU19" s="198"/>
      <c r="IEV19" s="198"/>
      <c r="IEW19" s="198"/>
      <c r="IEX19" s="198"/>
      <c r="IEY19" s="198"/>
      <c r="IEZ19" s="198"/>
      <c r="IFA19" s="198"/>
      <c r="IFB19" s="198"/>
      <c r="IFC19" s="198"/>
      <c r="IFD19" s="198"/>
      <c r="IFE19" s="198"/>
      <c r="IFF19" s="198"/>
      <c r="IFG19" s="198"/>
      <c r="IFH19" s="198"/>
      <c r="IFI19" s="198"/>
      <c r="IFJ19" s="198"/>
      <c r="IFK19" s="198"/>
      <c r="IFL19" s="198"/>
      <c r="IFM19" s="198"/>
      <c r="IFN19" s="198"/>
      <c r="IFO19" s="198"/>
      <c r="IFP19" s="198"/>
      <c r="IFQ19" s="198"/>
      <c r="IFR19" s="198"/>
      <c r="IFS19" s="198"/>
      <c r="IFT19" s="198"/>
      <c r="IFU19" s="198"/>
      <c r="IFV19" s="198"/>
      <c r="IFW19" s="198"/>
      <c r="IFX19" s="198"/>
      <c r="IFY19" s="198"/>
      <c r="IFZ19" s="198"/>
      <c r="IGA19" s="198"/>
      <c r="IGB19" s="198"/>
      <c r="IGC19" s="198"/>
      <c r="IGD19" s="198"/>
      <c r="IGE19" s="198"/>
      <c r="IGF19" s="198"/>
      <c r="IGG19" s="198"/>
      <c r="IGH19" s="198"/>
      <c r="IGI19" s="198"/>
      <c r="IGJ19" s="198"/>
      <c r="IGK19" s="198"/>
      <c r="IGL19" s="198"/>
      <c r="IGM19" s="198"/>
      <c r="IGN19" s="198"/>
      <c r="IGO19" s="198"/>
      <c r="IGP19" s="198"/>
      <c r="IGQ19" s="198"/>
      <c r="IGR19" s="198"/>
      <c r="IGS19" s="198"/>
      <c r="IGT19" s="198"/>
      <c r="IGU19" s="198"/>
      <c r="IGV19" s="198"/>
      <c r="IGW19" s="198"/>
      <c r="IGX19" s="198"/>
      <c r="IGY19" s="198"/>
      <c r="IGZ19" s="198"/>
      <c r="IHA19" s="198"/>
      <c r="IHB19" s="198"/>
      <c r="IHC19" s="198"/>
      <c r="IHD19" s="198"/>
      <c r="IHE19" s="198"/>
      <c r="IHF19" s="198"/>
      <c r="IHG19" s="198"/>
      <c r="IHH19" s="198"/>
      <c r="IHI19" s="198"/>
      <c r="IHJ19" s="198"/>
      <c r="IHK19" s="198"/>
      <c r="IHL19" s="198"/>
      <c r="IHM19" s="198"/>
      <c r="IHN19" s="198"/>
      <c r="IHO19" s="198"/>
      <c r="IHP19" s="198"/>
      <c r="IHQ19" s="198"/>
      <c r="IHR19" s="198"/>
      <c r="IHS19" s="198"/>
      <c r="IHT19" s="198"/>
      <c r="IHU19" s="198"/>
      <c r="IHV19" s="198"/>
      <c r="IHW19" s="198"/>
      <c r="IHX19" s="198"/>
      <c r="IHY19" s="198"/>
      <c r="IHZ19" s="198"/>
      <c r="IIA19" s="198"/>
      <c r="IIB19" s="198"/>
      <c r="IIC19" s="198"/>
      <c r="IID19" s="198"/>
      <c r="IIE19" s="198"/>
      <c r="IIF19" s="198"/>
      <c r="IIG19" s="198"/>
      <c r="IIH19" s="198"/>
      <c r="III19" s="198"/>
      <c r="IIJ19" s="198"/>
      <c r="IIK19" s="198"/>
      <c r="IIL19" s="198"/>
      <c r="IIM19" s="198"/>
      <c r="IIN19" s="198"/>
      <c r="IIO19" s="198"/>
      <c r="IIP19" s="198"/>
      <c r="IIQ19" s="198"/>
      <c r="IIR19" s="198"/>
      <c r="IIS19" s="198"/>
      <c r="IIT19" s="198"/>
      <c r="IIU19" s="198"/>
      <c r="IIV19" s="198"/>
      <c r="IIW19" s="198"/>
      <c r="IIX19" s="198"/>
      <c r="IIY19" s="198"/>
      <c r="IIZ19" s="198"/>
      <c r="IJA19" s="198"/>
      <c r="IJB19" s="198"/>
      <c r="IJC19" s="198"/>
      <c r="IJD19" s="198"/>
      <c r="IJE19" s="198"/>
      <c r="IJF19" s="198"/>
      <c r="IJG19" s="198"/>
      <c r="IJH19" s="198"/>
      <c r="IJI19" s="198"/>
      <c r="IJJ19" s="198"/>
      <c r="IJK19" s="198"/>
      <c r="IJL19" s="198"/>
      <c r="IJM19" s="198"/>
      <c r="IJN19" s="198"/>
      <c r="IJO19" s="198"/>
      <c r="IJP19" s="198"/>
      <c r="IJQ19" s="198"/>
      <c r="IJR19" s="198"/>
      <c r="IJS19" s="198"/>
      <c r="IJT19" s="198"/>
      <c r="IJU19" s="198"/>
      <c r="IJV19" s="198"/>
      <c r="IJW19" s="198"/>
      <c r="IJX19" s="198"/>
      <c r="IJY19" s="198"/>
      <c r="IJZ19" s="198"/>
      <c r="IKA19" s="198"/>
      <c r="IKB19" s="198"/>
      <c r="IKC19" s="198"/>
      <c r="IKD19" s="198"/>
      <c r="IKE19" s="198"/>
      <c r="IKF19" s="198"/>
      <c r="IKG19" s="198"/>
      <c r="IKH19" s="198"/>
      <c r="IKI19" s="198"/>
      <c r="IKJ19" s="198"/>
      <c r="IKK19" s="198"/>
      <c r="IKL19" s="198"/>
      <c r="IKM19" s="198"/>
      <c r="IKN19" s="198"/>
      <c r="IKO19" s="198"/>
      <c r="IKP19" s="198"/>
      <c r="IKQ19" s="198"/>
      <c r="IKR19" s="198"/>
      <c r="IKS19" s="198"/>
      <c r="IKT19" s="198"/>
      <c r="IKU19" s="198"/>
      <c r="IKV19" s="198"/>
      <c r="IKW19" s="198"/>
      <c r="IKX19" s="198"/>
      <c r="IKY19" s="198"/>
      <c r="IKZ19" s="198"/>
      <c r="ILA19" s="198"/>
      <c r="ILB19" s="198"/>
      <c r="ILC19" s="198"/>
      <c r="ILD19" s="198"/>
      <c r="ILE19" s="198"/>
      <c r="ILF19" s="198"/>
      <c r="ILG19" s="198"/>
      <c r="ILH19" s="198"/>
      <c r="ILI19" s="198"/>
      <c r="ILJ19" s="198"/>
      <c r="ILK19" s="198"/>
      <c r="ILL19" s="198"/>
      <c r="ILM19" s="198"/>
      <c r="ILN19" s="198"/>
      <c r="ILO19" s="198"/>
      <c r="ILP19" s="198"/>
      <c r="ILQ19" s="198"/>
      <c r="ILR19" s="198"/>
      <c r="ILS19" s="198"/>
      <c r="ILT19" s="198"/>
      <c r="ILU19" s="198"/>
      <c r="ILV19" s="198"/>
      <c r="ILW19" s="198"/>
      <c r="ILX19" s="198"/>
      <c r="ILY19" s="198"/>
      <c r="ILZ19" s="198"/>
      <c r="IMA19" s="198"/>
      <c r="IMB19" s="198"/>
      <c r="IMC19" s="198"/>
      <c r="IMD19" s="198"/>
      <c r="IME19" s="198"/>
      <c r="IMF19" s="198"/>
      <c r="IMG19" s="198"/>
      <c r="IMH19" s="198"/>
      <c r="IMI19" s="198"/>
      <c r="IMJ19" s="198"/>
      <c r="IMK19" s="198"/>
      <c r="IML19" s="198"/>
      <c r="IMM19" s="198"/>
      <c r="IMN19" s="198"/>
      <c r="IMO19" s="198"/>
      <c r="IMP19" s="198"/>
      <c r="IMQ19" s="198"/>
      <c r="IMR19" s="198"/>
      <c r="IMS19" s="198"/>
      <c r="IMT19" s="198"/>
      <c r="IMU19" s="198"/>
      <c r="IMV19" s="198"/>
      <c r="IMW19" s="198"/>
      <c r="IMX19" s="198"/>
      <c r="IMY19" s="198"/>
      <c r="IMZ19" s="198"/>
      <c r="INA19" s="198"/>
      <c r="INB19" s="198"/>
      <c r="INC19" s="198"/>
      <c r="IND19" s="198"/>
      <c r="INE19" s="198"/>
      <c r="INF19" s="198"/>
      <c r="ING19" s="198"/>
      <c r="INH19" s="198"/>
      <c r="INI19" s="198"/>
      <c r="INJ19" s="198"/>
      <c r="INK19" s="198"/>
      <c r="INL19" s="198"/>
      <c r="INM19" s="198"/>
      <c r="INN19" s="198"/>
      <c r="INO19" s="198"/>
      <c r="INP19" s="198"/>
      <c r="INQ19" s="198"/>
      <c r="INR19" s="198"/>
      <c r="INS19" s="198"/>
      <c r="INT19" s="198"/>
      <c r="INU19" s="198"/>
      <c r="INV19" s="198"/>
      <c r="INW19" s="198"/>
      <c r="INX19" s="198"/>
      <c r="INY19" s="198"/>
      <c r="INZ19" s="198"/>
      <c r="IOA19" s="198"/>
      <c r="IOB19" s="198"/>
      <c r="IOC19" s="198"/>
      <c r="IOD19" s="198"/>
      <c r="IOE19" s="198"/>
      <c r="IOF19" s="198"/>
      <c r="IOG19" s="198"/>
      <c r="IOH19" s="198"/>
      <c r="IOI19" s="198"/>
      <c r="IOJ19" s="198"/>
      <c r="IOK19" s="198"/>
      <c r="IOL19" s="198"/>
      <c r="IOM19" s="198"/>
      <c r="ION19" s="198"/>
      <c r="IOO19" s="198"/>
      <c r="IOP19" s="198"/>
      <c r="IOQ19" s="198"/>
      <c r="IOR19" s="198"/>
      <c r="IOS19" s="198"/>
      <c r="IOT19" s="198"/>
      <c r="IOU19" s="198"/>
      <c r="IOV19" s="198"/>
      <c r="IOW19" s="198"/>
      <c r="IOX19" s="198"/>
      <c r="IOY19" s="198"/>
      <c r="IOZ19" s="198"/>
      <c r="IPA19" s="198"/>
      <c r="IPB19" s="198"/>
      <c r="IPC19" s="198"/>
      <c r="IPD19" s="198"/>
      <c r="IPE19" s="198"/>
      <c r="IPF19" s="198"/>
      <c r="IPG19" s="198"/>
      <c r="IPH19" s="198"/>
      <c r="IPI19" s="198"/>
      <c r="IPJ19" s="198"/>
      <c r="IPK19" s="198"/>
      <c r="IPL19" s="198"/>
      <c r="IPM19" s="198"/>
      <c r="IPN19" s="198"/>
      <c r="IPO19" s="198"/>
      <c r="IPP19" s="198"/>
      <c r="IPQ19" s="198"/>
      <c r="IPR19" s="198"/>
      <c r="IPS19" s="198"/>
      <c r="IPT19" s="198"/>
      <c r="IPU19" s="198"/>
      <c r="IPV19" s="198"/>
      <c r="IPW19" s="198"/>
      <c r="IPX19" s="198"/>
      <c r="IPY19" s="198"/>
      <c r="IPZ19" s="198"/>
      <c r="IQA19" s="198"/>
      <c r="IQB19" s="198"/>
      <c r="IQC19" s="198"/>
      <c r="IQD19" s="198"/>
      <c r="IQE19" s="198"/>
      <c r="IQF19" s="198"/>
      <c r="IQG19" s="198"/>
      <c r="IQH19" s="198"/>
      <c r="IQI19" s="198"/>
      <c r="IQJ19" s="198"/>
      <c r="IQK19" s="198"/>
      <c r="IQL19" s="198"/>
      <c r="IQM19" s="198"/>
      <c r="IQN19" s="198"/>
      <c r="IQO19" s="198"/>
      <c r="IQP19" s="198"/>
      <c r="IQQ19" s="198"/>
      <c r="IQR19" s="198"/>
      <c r="IQS19" s="198"/>
      <c r="IQT19" s="198"/>
      <c r="IQU19" s="198"/>
      <c r="IQV19" s="198"/>
      <c r="IQW19" s="198"/>
      <c r="IQX19" s="198"/>
      <c r="IQY19" s="198"/>
      <c r="IQZ19" s="198"/>
      <c r="IRA19" s="198"/>
      <c r="IRB19" s="198"/>
      <c r="IRC19" s="198"/>
      <c r="IRD19" s="198"/>
      <c r="IRE19" s="198"/>
      <c r="IRF19" s="198"/>
      <c r="IRG19" s="198"/>
      <c r="IRH19" s="198"/>
      <c r="IRI19" s="198"/>
      <c r="IRJ19" s="198"/>
      <c r="IRK19" s="198"/>
      <c r="IRL19" s="198"/>
      <c r="IRM19" s="198"/>
      <c r="IRN19" s="198"/>
      <c r="IRO19" s="198"/>
      <c r="IRP19" s="198"/>
      <c r="IRQ19" s="198"/>
      <c r="IRR19" s="198"/>
      <c r="IRS19" s="198"/>
      <c r="IRT19" s="198"/>
      <c r="IRU19" s="198"/>
      <c r="IRV19" s="198"/>
      <c r="IRW19" s="198"/>
      <c r="IRX19" s="198"/>
      <c r="IRY19" s="198"/>
      <c r="IRZ19" s="198"/>
      <c r="ISA19" s="198"/>
      <c r="ISB19" s="198"/>
      <c r="ISC19" s="198"/>
      <c r="ISD19" s="198"/>
      <c r="ISE19" s="198"/>
      <c r="ISF19" s="198"/>
      <c r="ISG19" s="198"/>
      <c r="ISH19" s="198"/>
      <c r="ISI19" s="198"/>
      <c r="ISJ19" s="198"/>
      <c r="ISK19" s="198"/>
      <c r="ISL19" s="198"/>
      <c r="ISM19" s="198"/>
      <c r="ISN19" s="198"/>
      <c r="ISO19" s="198"/>
      <c r="ISP19" s="198"/>
      <c r="ISQ19" s="198"/>
      <c r="ISR19" s="198"/>
      <c r="ISS19" s="198"/>
      <c r="IST19" s="198"/>
      <c r="ISU19" s="198"/>
      <c r="ISV19" s="198"/>
      <c r="ISW19" s="198"/>
      <c r="ISX19" s="198"/>
      <c r="ISY19" s="198"/>
      <c r="ISZ19" s="198"/>
      <c r="ITA19" s="198"/>
      <c r="ITB19" s="198"/>
      <c r="ITC19" s="198"/>
      <c r="ITD19" s="198"/>
      <c r="ITE19" s="198"/>
      <c r="ITF19" s="198"/>
      <c r="ITG19" s="198"/>
      <c r="ITH19" s="198"/>
      <c r="ITI19" s="198"/>
      <c r="ITJ19" s="198"/>
      <c r="ITK19" s="198"/>
      <c r="ITL19" s="198"/>
      <c r="ITM19" s="198"/>
      <c r="ITN19" s="198"/>
      <c r="ITO19" s="198"/>
      <c r="ITP19" s="198"/>
      <c r="ITQ19" s="198"/>
      <c r="ITR19" s="198"/>
      <c r="ITS19" s="198"/>
      <c r="ITT19" s="198"/>
      <c r="ITU19" s="198"/>
      <c r="ITV19" s="198"/>
      <c r="ITW19" s="198"/>
      <c r="ITX19" s="198"/>
      <c r="ITY19" s="198"/>
      <c r="ITZ19" s="198"/>
      <c r="IUA19" s="198"/>
      <c r="IUB19" s="198"/>
      <c r="IUC19" s="198"/>
      <c r="IUD19" s="198"/>
      <c r="IUE19" s="198"/>
      <c r="IUF19" s="198"/>
      <c r="IUG19" s="198"/>
      <c r="IUH19" s="198"/>
      <c r="IUI19" s="198"/>
      <c r="IUJ19" s="198"/>
      <c r="IUK19" s="198"/>
      <c r="IUL19" s="198"/>
      <c r="IUM19" s="198"/>
      <c r="IUN19" s="198"/>
      <c r="IUO19" s="198"/>
      <c r="IUP19" s="198"/>
      <c r="IUQ19" s="198"/>
      <c r="IUR19" s="198"/>
      <c r="IUS19" s="198"/>
      <c r="IUT19" s="198"/>
      <c r="IUU19" s="198"/>
      <c r="IUV19" s="198"/>
      <c r="IUW19" s="198"/>
      <c r="IUX19" s="198"/>
      <c r="IUY19" s="198"/>
      <c r="IUZ19" s="198"/>
      <c r="IVA19" s="198"/>
      <c r="IVB19" s="198"/>
      <c r="IVC19" s="198"/>
      <c r="IVD19" s="198"/>
      <c r="IVE19" s="198"/>
      <c r="IVF19" s="198"/>
      <c r="IVG19" s="198"/>
      <c r="IVH19" s="198"/>
      <c r="IVI19" s="198"/>
      <c r="IVJ19" s="198"/>
      <c r="IVK19" s="198"/>
      <c r="IVL19" s="198"/>
      <c r="IVM19" s="198"/>
      <c r="IVN19" s="198"/>
      <c r="IVO19" s="198"/>
      <c r="IVP19" s="198"/>
      <c r="IVQ19" s="198"/>
      <c r="IVR19" s="198"/>
      <c r="IVS19" s="198"/>
      <c r="IVT19" s="198"/>
      <c r="IVU19" s="198"/>
      <c r="IVV19" s="198"/>
      <c r="IVW19" s="198"/>
      <c r="IVX19" s="198"/>
      <c r="IVY19" s="198"/>
      <c r="IVZ19" s="198"/>
      <c r="IWA19" s="198"/>
      <c r="IWB19" s="198"/>
      <c r="IWC19" s="198"/>
      <c r="IWD19" s="198"/>
      <c r="IWE19" s="198"/>
      <c r="IWF19" s="198"/>
      <c r="IWG19" s="198"/>
      <c r="IWH19" s="198"/>
      <c r="IWI19" s="198"/>
      <c r="IWJ19" s="198"/>
      <c r="IWK19" s="198"/>
      <c r="IWL19" s="198"/>
      <c r="IWM19" s="198"/>
      <c r="IWN19" s="198"/>
      <c r="IWO19" s="198"/>
      <c r="IWP19" s="198"/>
      <c r="IWQ19" s="198"/>
      <c r="IWR19" s="198"/>
      <c r="IWS19" s="198"/>
      <c r="IWT19" s="198"/>
      <c r="IWU19" s="198"/>
      <c r="IWV19" s="198"/>
      <c r="IWW19" s="198"/>
      <c r="IWX19" s="198"/>
      <c r="IWY19" s="198"/>
      <c r="IWZ19" s="198"/>
      <c r="IXA19" s="198"/>
      <c r="IXB19" s="198"/>
      <c r="IXC19" s="198"/>
      <c r="IXD19" s="198"/>
      <c r="IXE19" s="198"/>
      <c r="IXF19" s="198"/>
      <c r="IXG19" s="198"/>
      <c r="IXH19" s="198"/>
      <c r="IXI19" s="198"/>
      <c r="IXJ19" s="198"/>
      <c r="IXK19" s="198"/>
      <c r="IXL19" s="198"/>
      <c r="IXM19" s="198"/>
      <c r="IXN19" s="198"/>
      <c r="IXO19" s="198"/>
      <c r="IXP19" s="198"/>
      <c r="IXQ19" s="198"/>
      <c r="IXR19" s="198"/>
      <c r="IXS19" s="198"/>
      <c r="IXT19" s="198"/>
      <c r="IXU19" s="198"/>
      <c r="IXV19" s="198"/>
      <c r="IXW19" s="198"/>
      <c r="IXX19" s="198"/>
      <c r="IXY19" s="198"/>
      <c r="IXZ19" s="198"/>
      <c r="IYA19" s="198"/>
      <c r="IYB19" s="198"/>
      <c r="IYC19" s="198"/>
      <c r="IYD19" s="198"/>
      <c r="IYE19" s="198"/>
      <c r="IYF19" s="198"/>
      <c r="IYG19" s="198"/>
      <c r="IYH19" s="198"/>
      <c r="IYI19" s="198"/>
      <c r="IYJ19" s="198"/>
      <c r="IYK19" s="198"/>
      <c r="IYL19" s="198"/>
      <c r="IYM19" s="198"/>
      <c r="IYN19" s="198"/>
      <c r="IYO19" s="198"/>
      <c r="IYP19" s="198"/>
      <c r="IYQ19" s="198"/>
      <c r="IYR19" s="198"/>
      <c r="IYS19" s="198"/>
      <c r="IYT19" s="198"/>
      <c r="IYU19" s="198"/>
      <c r="IYV19" s="198"/>
      <c r="IYW19" s="198"/>
      <c r="IYX19" s="198"/>
      <c r="IYY19" s="198"/>
      <c r="IYZ19" s="198"/>
      <c r="IZA19" s="198"/>
      <c r="IZB19" s="198"/>
      <c r="IZC19" s="198"/>
      <c r="IZD19" s="198"/>
      <c r="IZE19" s="198"/>
      <c r="IZF19" s="198"/>
      <c r="IZG19" s="198"/>
      <c r="IZH19" s="198"/>
      <c r="IZI19" s="198"/>
      <c r="IZJ19" s="198"/>
      <c r="IZK19" s="198"/>
      <c r="IZL19" s="198"/>
      <c r="IZM19" s="198"/>
      <c r="IZN19" s="198"/>
      <c r="IZO19" s="198"/>
      <c r="IZP19" s="198"/>
      <c r="IZQ19" s="198"/>
      <c r="IZR19" s="198"/>
      <c r="IZS19" s="198"/>
      <c r="IZT19" s="198"/>
      <c r="IZU19" s="198"/>
      <c r="IZV19" s="198"/>
      <c r="IZW19" s="198"/>
      <c r="IZX19" s="198"/>
      <c r="IZY19" s="198"/>
      <c r="IZZ19" s="198"/>
      <c r="JAA19" s="198"/>
      <c r="JAB19" s="198"/>
      <c r="JAC19" s="198"/>
      <c r="JAD19" s="198"/>
      <c r="JAE19" s="198"/>
      <c r="JAF19" s="198"/>
      <c r="JAG19" s="198"/>
      <c r="JAH19" s="198"/>
      <c r="JAI19" s="198"/>
      <c r="JAJ19" s="198"/>
      <c r="JAK19" s="198"/>
      <c r="JAL19" s="198"/>
      <c r="JAM19" s="198"/>
      <c r="JAN19" s="198"/>
      <c r="JAO19" s="198"/>
      <c r="JAP19" s="198"/>
      <c r="JAQ19" s="198"/>
      <c r="JAR19" s="198"/>
      <c r="JAS19" s="198"/>
      <c r="JAT19" s="198"/>
      <c r="JAU19" s="198"/>
      <c r="JAV19" s="198"/>
      <c r="JAW19" s="198"/>
      <c r="JAX19" s="198"/>
      <c r="JAY19" s="198"/>
      <c r="JAZ19" s="198"/>
      <c r="JBA19" s="198"/>
      <c r="JBB19" s="198"/>
      <c r="JBC19" s="198"/>
      <c r="JBD19" s="198"/>
      <c r="JBE19" s="198"/>
      <c r="JBF19" s="198"/>
      <c r="JBG19" s="198"/>
      <c r="JBH19" s="198"/>
      <c r="JBI19" s="198"/>
      <c r="JBJ19" s="198"/>
      <c r="JBK19" s="198"/>
      <c r="JBL19" s="198"/>
      <c r="JBM19" s="198"/>
      <c r="JBN19" s="198"/>
      <c r="JBO19" s="198"/>
      <c r="JBP19" s="198"/>
      <c r="JBQ19" s="198"/>
      <c r="JBR19" s="198"/>
      <c r="JBS19" s="198"/>
      <c r="JBT19" s="198"/>
      <c r="JBU19" s="198"/>
      <c r="JBV19" s="198"/>
      <c r="JBW19" s="198"/>
      <c r="JBX19" s="198"/>
      <c r="JBY19" s="198"/>
      <c r="JBZ19" s="198"/>
      <c r="JCA19" s="198"/>
      <c r="JCB19" s="198"/>
      <c r="JCC19" s="198"/>
      <c r="JCD19" s="198"/>
      <c r="JCE19" s="198"/>
      <c r="JCF19" s="198"/>
      <c r="JCG19" s="198"/>
      <c r="JCH19" s="198"/>
      <c r="JCI19" s="198"/>
      <c r="JCJ19" s="198"/>
      <c r="JCK19" s="198"/>
      <c r="JCL19" s="198"/>
      <c r="JCM19" s="198"/>
      <c r="JCN19" s="198"/>
      <c r="JCO19" s="198"/>
      <c r="JCP19" s="198"/>
      <c r="JCQ19" s="198"/>
      <c r="JCR19" s="198"/>
      <c r="JCS19" s="198"/>
      <c r="JCT19" s="198"/>
      <c r="JCU19" s="198"/>
      <c r="JCV19" s="198"/>
      <c r="JCW19" s="198"/>
      <c r="JCX19" s="198"/>
      <c r="JCY19" s="198"/>
      <c r="JCZ19" s="198"/>
      <c r="JDA19" s="198"/>
      <c r="JDB19" s="198"/>
      <c r="JDC19" s="198"/>
      <c r="JDD19" s="198"/>
      <c r="JDE19" s="198"/>
      <c r="JDF19" s="198"/>
      <c r="JDG19" s="198"/>
      <c r="JDH19" s="198"/>
      <c r="JDI19" s="198"/>
      <c r="JDJ19" s="198"/>
      <c r="JDK19" s="198"/>
      <c r="JDL19" s="198"/>
      <c r="JDM19" s="198"/>
      <c r="JDN19" s="198"/>
      <c r="JDO19" s="198"/>
      <c r="JDP19" s="198"/>
      <c r="JDQ19" s="198"/>
      <c r="JDR19" s="198"/>
      <c r="JDS19" s="198"/>
      <c r="JDT19" s="198"/>
      <c r="JDU19" s="198"/>
      <c r="JDV19" s="198"/>
      <c r="JDW19" s="198"/>
      <c r="JDX19" s="198"/>
      <c r="JDY19" s="198"/>
      <c r="JDZ19" s="198"/>
      <c r="JEA19" s="198"/>
      <c r="JEB19" s="198"/>
      <c r="JEC19" s="198"/>
      <c r="JED19" s="198"/>
      <c r="JEE19" s="198"/>
      <c r="JEF19" s="198"/>
      <c r="JEG19" s="198"/>
      <c r="JEH19" s="198"/>
      <c r="JEI19" s="198"/>
      <c r="JEJ19" s="198"/>
      <c r="JEK19" s="198"/>
      <c r="JEL19" s="198"/>
      <c r="JEM19" s="198"/>
      <c r="JEN19" s="198"/>
      <c r="JEO19" s="198"/>
      <c r="JEP19" s="198"/>
      <c r="JEQ19" s="198"/>
      <c r="JER19" s="198"/>
      <c r="JES19" s="198"/>
      <c r="JET19" s="198"/>
      <c r="JEU19" s="198"/>
      <c r="JEV19" s="198"/>
      <c r="JEW19" s="198"/>
      <c r="JEX19" s="198"/>
      <c r="JEY19" s="198"/>
      <c r="JEZ19" s="198"/>
      <c r="JFA19" s="198"/>
      <c r="JFB19" s="198"/>
      <c r="JFC19" s="198"/>
      <c r="JFD19" s="198"/>
      <c r="JFE19" s="198"/>
      <c r="JFF19" s="198"/>
      <c r="JFG19" s="198"/>
      <c r="JFH19" s="198"/>
      <c r="JFI19" s="198"/>
      <c r="JFJ19" s="198"/>
      <c r="JFK19" s="198"/>
      <c r="JFL19" s="198"/>
      <c r="JFM19" s="198"/>
      <c r="JFN19" s="198"/>
      <c r="JFO19" s="198"/>
      <c r="JFP19" s="198"/>
      <c r="JFQ19" s="198"/>
      <c r="JFR19" s="198"/>
      <c r="JFS19" s="198"/>
      <c r="JFT19" s="198"/>
      <c r="JFU19" s="198"/>
      <c r="JFV19" s="198"/>
      <c r="JFW19" s="198"/>
      <c r="JFX19" s="198"/>
      <c r="JFY19" s="198"/>
      <c r="JFZ19" s="198"/>
      <c r="JGA19" s="198"/>
      <c r="JGB19" s="198"/>
      <c r="JGC19" s="198"/>
      <c r="JGD19" s="198"/>
      <c r="JGE19" s="198"/>
      <c r="JGF19" s="198"/>
      <c r="JGG19" s="198"/>
      <c r="JGH19" s="198"/>
      <c r="JGI19" s="198"/>
      <c r="JGJ19" s="198"/>
      <c r="JGK19" s="198"/>
      <c r="JGL19" s="198"/>
      <c r="JGM19" s="198"/>
      <c r="JGN19" s="198"/>
      <c r="JGO19" s="198"/>
      <c r="JGP19" s="198"/>
      <c r="JGQ19" s="198"/>
      <c r="JGR19" s="198"/>
      <c r="JGS19" s="198"/>
      <c r="JGT19" s="198"/>
      <c r="JGU19" s="198"/>
      <c r="JGV19" s="198"/>
      <c r="JGW19" s="198"/>
      <c r="JGX19" s="198"/>
      <c r="JGY19" s="198"/>
      <c r="JGZ19" s="198"/>
      <c r="JHA19" s="198"/>
      <c r="JHB19" s="198"/>
      <c r="JHC19" s="198"/>
      <c r="JHD19" s="198"/>
      <c r="JHE19" s="198"/>
      <c r="JHF19" s="198"/>
      <c r="JHG19" s="198"/>
      <c r="JHH19" s="198"/>
      <c r="JHI19" s="198"/>
      <c r="JHJ19" s="198"/>
      <c r="JHK19" s="198"/>
      <c r="JHL19" s="198"/>
      <c r="JHM19" s="198"/>
      <c r="JHN19" s="198"/>
      <c r="JHO19" s="198"/>
      <c r="JHP19" s="198"/>
      <c r="JHQ19" s="198"/>
      <c r="JHR19" s="198"/>
      <c r="JHS19" s="198"/>
      <c r="JHT19" s="198"/>
      <c r="JHU19" s="198"/>
      <c r="JHV19" s="198"/>
      <c r="JHW19" s="198"/>
      <c r="JHX19" s="198"/>
      <c r="JHY19" s="198"/>
      <c r="JHZ19" s="198"/>
      <c r="JIA19" s="198"/>
      <c r="JIB19" s="198"/>
      <c r="JIC19" s="198"/>
      <c r="JID19" s="198"/>
      <c r="JIE19" s="198"/>
      <c r="JIF19" s="198"/>
      <c r="JIG19" s="198"/>
      <c r="JIH19" s="198"/>
      <c r="JII19" s="198"/>
      <c r="JIJ19" s="198"/>
      <c r="JIK19" s="198"/>
      <c r="JIL19" s="198"/>
      <c r="JIM19" s="198"/>
      <c r="JIN19" s="198"/>
      <c r="JIO19" s="198"/>
      <c r="JIP19" s="198"/>
      <c r="JIQ19" s="198"/>
      <c r="JIR19" s="198"/>
      <c r="JIS19" s="198"/>
      <c r="JIT19" s="198"/>
      <c r="JIU19" s="198"/>
      <c r="JIV19" s="198"/>
      <c r="JIW19" s="198"/>
      <c r="JIX19" s="198"/>
      <c r="JIY19" s="198"/>
      <c r="JIZ19" s="198"/>
      <c r="JJA19" s="198"/>
      <c r="JJB19" s="198"/>
      <c r="JJC19" s="198"/>
      <c r="JJD19" s="198"/>
      <c r="JJE19" s="198"/>
      <c r="JJF19" s="198"/>
      <c r="JJG19" s="198"/>
      <c r="JJH19" s="198"/>
      <c r="JJI19" s="198"/>
      <c r="JJJ19" s="198"/>
      <c r="JJK19" s="198"/>
      <c r="JJL19" s="198"/>
      <c r="JJM19" s="198"/>
      <c r="JJN19" s="198"/>
      <c r="JJO19" s="198"/>
      <c r="JJP19" s="198"/>
      <c r="JJQ19" s="198"/>
      <c r="JJR19" s="198"/>
      <c r="JJS19" s="198"/>
      <c r="JJT19" s="198"/>
      <c r="JJU19" s="198"/>
      <c r="JJV19" s="198"/>
      <c r="JJW19" s="198"/>
      <c r="JJX19" s="198"/>
      <c r="JJY19" s="198"/>
      <c r="JJZ19" s="198"/>
      <c r="JKA19" s="198"/>
      <c r="JKB19" s="198"/>
      <c r="JKC19" s="198"/>
      <c r="JKD19" s="198"/>
      <c r="JKE19" s="198"/>
      <c r="JKF19" s="198"/>
      <c r="JKG19" s="198"/>
      <c r="JKH19" s="198"/>
      <c r="JKI19" s="198"/>
      <c r="JKJ19" s="198"/>
      <c r="JKK19" s="198"/>
      <c r="JKL19" s="198"/>
      <c r="JKM19" s="198"/>
      <c r="JKN19" s="198"/>
      <c r="JKO19" s="198"/>
      <c r="JKP19" s="198"/>
      <c r="JKQ19" s="198"/>
      <c r="JKR19" s="198"/>
      <c r="JKS19" s="198"/>
      <c r="JKT19" s="198"/>
      <c r="JKU19" s="198"/>
      <c r="JKV19" s="198"/>
      <c r="JKW19" s="198"/>
      <c r="JKX19" s="198"/>
      <c r="JKY19" s="198"/>
      <c r="JKZ19" s="198"/>
      <c r="JLA19" s="198"/>
      <c r="JLB19" s="198"/>
      <c r="JLC19" s="198"/>
      <c r="JLD19" s="198"/>
      <c r="JLE19" s="198"/>
      <c r="JLF19" s="198"/>
      <c r="JLG19" s="198"/>
      <c r="JLH19" s="198"/>
      <c r="JLI19" s="198"/>
      <c r="JLJ19" s="198"/>
      <c r="JLK19" s="198"/>
      <c r="JLL19" s="198"/>
      <c r="JLM19" s="198"/>
      <c r="JLN19" s="198"/>
      <c r="JLO19" s="198"/>
      <c r="JLP19" s="198"/>
      <c r="JLQ19" s="198"/>
      <c r="JLR19" s="198"/>
      <c r="JLS19" s="198"/>
      <c r="JLT19" s="198"/>
      <c r="JLU19" s="198"/>
      <c r="JLV19" s="198"/>
      <c r="JLW19" s="198"/>
      <c r="JLX19" s="198"/>
      <c r="JLY19" s="198"/>
      <c r="JLZ19" s="198"/>
      <c r="JMA19" s="198"/>
      <c r="JMB19" s="198"/>
      <c r="JMC19" s="198"/>
      <c r="JMD19" s="198"/>
      <c r="JME19" s="198"/>
      <c r="JMF19" s="198"/>
      <c r="JMG19" s="198"/>
      <c r="JMH19" s="198"/>
      <c r="JMI19" s="198"/>
      <c r="JMJ19" s="198"/>
      <c r="JMK19" s="198"/>
      <c r="JML19" s="198"/>
      <c r="JMM19" s="198"/>
      <c r="JMN19" s="198"/>
      <c r="JMO19" s="198"/>
      <c r="JMP19" s="198"/>
      <c r="JMQ19" s="198"/>
      <c r="JMR19" s="198"/>
      <c r="JMS19" s="198"/>
      <c r="JMT19" s="198"/>
      <c r="JMU19" s="198"/>
      <c r="JMV19" s="198"/>
      <c r="JMW19" s="198"/>
      <c r="JMX19" s="198"/>
      <c r="JMY19" s="198"/>
      <c r="JMZ19" s="198"/>
      <c r="JNA19" s="198"/>
      <c r="JNB19" s="198"/>
      <c r="JNC19" s="198"/>
      <c r="JND19" s="198"/>
      <c r="JNE19" s="198"/>
      <c r="JNF19" s="198"/>
      <c r="JNG19" s="198"/>
      <c r="JNH19" s="198"/>
      <c r="JNI19" s="198"/>
      <c r="JNJ19" s="198"/>
      <c r="JNK19" s="198"/>
      <c r="JNL19" s="198"/>
      <c r="JNM19" s="198"/>
      <c r="JNN19" s="198"/>
      <c r="JNO19" s="198"/>
      <c r="JNP19" s="198"/>
      <c r="JNQ19" s="198"/>
      <c r="JNR19" s="198"/>
      <c r="JNS19" s="198"/>
      <c r="JNT19" s="198"/>
      <c r="JNU19" s="198"/>
      <c r="JNV19" s="198"/>
      <c r="JNW19" s="198"/>
      <c r="JNX19" s="198"/>
      <c r="JNY19" s="198"/>
      <c r="JNZ19" s="198"/>
      <c r="JOA19" s="198"/>
      <c r="JOB19" s="198"/>
      <c r="JOC19" s="198"/>
      <c r="JOD19" s="198"/>
      <c r="JOE19" s="198"/>
      <c r="JOF19" s="198"/>
      <c r="JOG19" s="198"/>
      <c r="JOH19" s="198"/>
      <c r="JOI19" s="198"/>
      <c r="JOJ19" s="198"/>
      <c r="JOK19" s="198"/>
      <c r="JOL19" s="198"/>
      <c r="JOM19" s="198"/>
      <c r="JON19" s="198"/>
      <c r="JOO19" s="198"/>
      <c r="JOP19" s="198"/>
      <c r="JOQ19" s="198"/>
      <c r="JOR19" s="198"/>
      <c r="JOS19" s="198"/>
      <c r="JOT19" s="198"/>
      <c r="JOU19" s="198"/>
      <c r="JOV19" s="198"/>
      <c r="JOW19" s="198"/>
      <c r="JOX19" s="198"/>
      <c r="JOY19" s="198"/>
      <c r="JOZ19" s="198"/>
      <c r="JPA19" s="198"/>
      <c r="JPB19" s="198"/>
      <c r="JPC19" s="198"/>
      <c r="JPD19" s="198"/>
      <c r="JPE19" s="198"/>
      <c r="JPF19" s="198"/>
      <c r="JPG19" s="198"/>
      <c r="JPH19" s="198"/>
      <c r="JPI19" s="198"/>
      <c r="JPJ19" s="198"/>
      <c r="JPK19" s="198"/>
      <c r="JPL19" s="198"/>
      <c r="JPM19" s="198"/>
      <c r="JPN19" s="198"/>
      <c r="JPO19" s="198"/>
      <c r="JPP19" s="198"/>
      <c r="JPQ19" s="198"/>
      <c r="JPR19" s="198"/>
      <c r="JPS19" s="198"/>
      <c r="JPT19" s="198"/>
      <c r="JPU19" s="198"/>
      <c r="JPV19" s="198"/>
      <c r="JPW19" s="198"/>
      <c r="JPX19" s="198"/>
      <c r="JPY19" s="198"/>
      <c r="JPZ19" s="198"/>
      <c r="JQA19" s="198"/>
      <c r="JQB19" s="198"/>
      <c r="JQC19" s="198"/>
      <c r="JQD19" s="198"/>
      <c r="JQE19" s="198"/>
      <c r="JQF19" s="198"/>
      <c r="JQG19" s="198"/>
      <c r="JQH19" s="198"/>
      <c r="JQI19" s="198"/>
      <c r="JQJ19" s="198"/>
      <c r="JQK19" s="198"/>
      <c r="JQL19" s="198"/>
      <c r="JQM19" s="198"/>
      <c r="JQN19" s="198"/>
      <c r="JQO19" s="198"/>
      <c r="JQP19" s="198"/>
      <c r="JQQ19" s="198"/>
      <c r="JQR19" s="198"/>
      <c r="JQS19" s="198"/>
      <c r="JQT19" s="198"/>
      <c r="JQU19" s="198"/>
      <c r="JQV19" s="198"/>
      <c r="JQW19" s="198"/>
      <c r="JQX19" s="198"/>
      <c r="JQY19" s="198"/>
      <c r="JQZ19" s="198"/>
      <c r="JRA19" s="198"/>
      <c r="JRB19" s="198"/>
      <c r="JRC19" s="198"/>
      <c r="JRD19" s="198"/>
      <c r="JRE19" s="198"/>
      <c r="JRF19" s="198"/>
      <c r="JRG19" s="198"/>
      <c r="JRH19" s="198"/>
      <c r="JRI19" s="198"/>
      <c r="JRJ19" s="198"/>
      <c r="JRK19" s="198"/>
      <c r="JRL19" s="198"/>
      <c r="JRM19" s="198"/>
      <c r="JRN19" s="198"/>
      <c r="JRO19" s="198"/>
      <c r="JRP19" s="198"/>
      <c r="JRQ19" s="198"/>
      <c r="JRR19" s="198"/>
      <c r="JRS19" s="198"/>
      <c r="JRT19" s="198"/>
      <c r="JRU19" s="198"/>
      <c r="JRV19" s="198"/>
      <c r="JRW19" s="198"/>
      <c r="JRX19" s="198"/>
      <c r="JRY19" s="198"/>
      <c r="JRZ19" s="198"/>
      <c r="JSA19" s="198"/>
      <c r="JSB19" s="198"/>
      <c r="JSC19" s="198"/>
      <c r="JSD19" s="198"/>
      <c r="JSE19" s="198"/>
      <c r="JSF19" s="198"/>
      <c r="JSG19" s="198"/>
      <c r="JSH19" s="198"/>
      <c r="JSI19" s="198"/>
      <c r="JSJ19" s="198"/>
      <c r="JSK19" s="198"/>
      <c r="JSL19" s="198"/>
      <c r="JSM19" s="198"/>
      <c r="JSN19" s="198"/>
      <c r="JSO19" s="198"/>
      <c r="JSP19" s="198"/>
      <c r="JSQ19" s="198"/>
      <c r="JSR19" s="198"/>
      <c r="JSS19" s="198"/>
      <c r="JST19" s="198"/>
      <c r="JSU19" s="198"/>
      <c r="JSV19" s="198"/>
      <c r="JSW19" s="198"/>
      <c r="JSX19" s="198"/>
      <c r="JSY19" s="198"/>
      <c r="JSZ19" s="198"/>
      <c r="JTA19" s="198"/>
      <c r="JTB19" s="198"/>
      <c r="JTC19" s="198"/>
      <c r="JTD19" s="198"/>
      <c r="JTE19" s="198"/>
      <c r="JTF19" s="198"/>
      <c r="JTG19" s="198"/>
      <c r="JTH19" s="198"/>
      <c r="JTI19" s="198"/>
      <c r="JTJ19" s="198"/>
      <c r="JTK19" s="198"/>
      <c r="JTL19" s="198"/>
      <c r="JTM19" s="198"/>
      <c r="JTN19" s="198"/>
      <c r="JTO19" s="198"/>
      <c r="JTP19" s="198"/>
      <c r="JTQ19" s="198"/>
      <c r="JTR19" s="198"/>
      <c r="JTS19" s="198"/>
      <c r="JTT19" s="198"/>
      <c r="JTU19" s="198"/>
      <c r="JTV19" s="198"/>
      <c r="JTW19" s="198"/>
      <c r="JTX19" s="198"/>
      <c r="JTY19" s="198"/>
      <c r="JTZ19" s="198"/>
      <c r="JUA19" s="198"/>
      <c r="JUB19" s="198"/>
      <c r="JUC19" s="198"/>
      <c r="JUD19" s="198"/>
      <c r="JUE19" s="198"/>
      <c r="JUF19" s="198"/>
      <c r="JUG19" s="198"/>
      <c r="JUH19" s="198"/>
      <c r="JUI19" s="198"/>
      <c r="JUJ19" s="198"/>
      <c r="JUK19" s="198"/>
      <c r="JUL19" s="198"/>
      <c r="JUM19" s="198"/>
      <c r="JUN19" s="198"/>
      <c r="JUO19" s="198"/>
      <c r="JUP19" s="198"/>
      <c r="JUQ19" s="198"/>
      <c r="JUR19" s="198"/>
      <c r="JUS19" s="198"/>
      <c r="JUT19" s="198"/>
      <c r="JUU19" s="198"/>
      <c r="JUV19" s="198"/>
      <c r="JUW19" s="198"/>
      <c r="JUX19" s="198"/>
      <c r="JUY19" s="198"/>
      <c r="JUZ19" s="198"/>
      <c r="JVA19" s="198"/>
      <c r="JVB19" s="198"/>
      <c r="JVC19" s="198"/>
      <c r="JVD19" s="198"/>
      <c r="JVE19" s="198"/>
      <c r="JVF19" s="198"/>
      <c r="JVG19" s="198"/>
      <c r="JVH19" s="198"/>
      <c r="JVI19" s="198"/>
      <c r="JVJ19" s="198"/>
      <c r="JVK19" s="198"/>
      <c r="JVL19" s="198"/>
      <c r="JVM19" s="198"/>
      <c r="JVN19" s="198"/>
      <c r="JVO19" s="198"/>
      <c r="JVP19" s="198"/>
      <c r="JVQ19" s="198"/>
      <c r="JVR19" s="198"/>
      <c r="JVS19" s="198"/>
      <c r="JVT19" s="198"/>
      <c r="JVU19" s="198"/>
      <c r="JVV19" s="198"/>
      <c r="JVW19" s="198"/>
      <c r="JVX19" s="198"/>
      <c r="JVY19" s="198"/>
      <c r="JVZ19" s="198"/>
      <c r="JWA19" s="198"/>
      <c r="JWB19" s="198"/>
      <c r="JWC19" s="198"/>
      <c r="JWD19" s="198"/>
      <c r="JWE19" s="198"/>
      <c r="JWF19" s="198"/>
      <c r="JWG19" s="198"/>
      <c r="JWH19" s="198"/>
      <c r="JWI19" s="198"/>
      <c r="JWJ19" s="198"/>
      <c r="JWK19" s="198"/>
      <c r="JWL19" s="198"/>
      <c r="JWM19" s="198"/>
      <c r="JWN19" s="198"/>
      <c r="JWO19" s="198"/>
      <c r="JWP19" s="198"/>
      <c r="JWQ19" s="198"/>
      <c r="JWR19" s="198"/>
      <c r="JWS19" s="198"/>
      <c r="JWT19" s="198"/>
      <c r="JWU19" s="198"/>
      <c r="JWV19" s="198"/>
      <c r="JWW19" s="198"/>
      <c r="JWX19" s="198"/>
      <c r="JWY19" s="198"/>
      <c r="JWZ19" s="198"/>
      <c r="JXA19" s="198"/>
      <c r="JXB19" s="198"/>
      <c r="JXC19" s="198"/>
      <c r="JXD19" s="198"/>
      <c r="JXE19" s="198"/>
      <c r="JXF19" s="198"/>
      <c r="JXG19" s="198"/>
      <c r="JXH19" s="198"/>
      <c r="JXI19" s="198"/>
      <c r="JXJ19" s="198"/>
      <c r="JXK19" s="198"/>
      <c r="JXL19" s="198"/>
      <c r="JXM19" s="198"/>
      <c r="JXN19" s="198"/>
      <c r="JXO19" s="198"/>
      <c r="JXP19" s="198"/>
      <c r="JXQ19" s="198"/>
      <c r="JXR19" s="198"/>
      <c r="JXS19" s="198"/>
      <c r="JXT19" s="198"/>
      <c r="JXU19" s="198"/>
      <c r="JXV19" s="198"/>
      <c r="JXW19" s="198"/>
      <c r="JXX19" s="198"/>
      <c r="JXY19" s="198"/>
      <c r="JXZ19" s="198"/>
      <c r="JYA19" s="198"/>
      <c r="JYB19" s="198"/>
      <c r="JYC19" s="198"/>
      <c r="JYD19" s="198"/>
      <c r="JYE19" s="198"/>
      <c r="JYF19" s="198"/>
      <c r="JYG19" s="198"/>
      <c r="JYH19" s="198"/>
      <c r="JYI19" s="198"/>
      <c r="JYJ19" s="198"/>
      <c r="JYK19" s="198"/>
      <c r="JYL19" s="198"/>
      <c r="JYM19" s="198"/>
      <c r="JYN19" s="198"/>
      <c r="JYO19" s="198"/>
      <c r="JYP19" s="198"/>
      <c r="JYQ19" s="198"/>
      <c r="JYR19" s="198"/>
      <c r="JYS19" s="198"/>
      <c r="JYT19" s="198"/>
      <c r="JYU19" s="198"/>
      <c r="JYV19" s="198"/>
      <c r="JYW19" s="198"/>
      <c r="JYX19" s="198"/>
      <c r="JYY19" s="198"/>
      <c r="JYZ19" s="198"/>
      <c r="JZA19" s="198"/>
      <c r="JZB19" s="198"/>
      <c r="JZC19" s="198"/>
      <c r="JZD19" s="198"/>
      <c r="JZE19" s="198"/>
      <c r="JZF19" s="198"/>
      <c r="JZG19" s="198"/>
      <c r="JZH19" s="198"/>
      <c r="JZI19" s="198"/>
      <c r="JZJ19" s="198"/>
      <c r="JZK19" s="198"/>
      <c r="JZL19" s="198"/>
      <c r="JZM19" s="198"/>
      <c r="JZN19" s="198"/>
      <c r="JZO19" s="198"/>
      <c r="JZP19" s="198"/>
      <c r="JZQ19" s="198"/>
      <c r="JZR19" s="198"/>
      <c r="JZS19" s="198"/>
      <c r="JZT19" s="198"/>
      <c r="JZU19" s="198"/>
      <c r="JZV19" s="198"/>
      <c r="JZW19" s="198"/>
      <c r="JZX19" s="198"/>
      <c r="JZY19" s="198"/>
      <c r="JZZ19" s="198"/>
      <c r="KAA19" s="198"/>
      <c r="KAB19" s="198"/>
      <c r="KAC19" s="198"/>
      <c r="KAD19" s="198"/>
      <c r="KAE19" s="198"/>
      <c r="KAF19" s="198"/>
      <c r="KAG19" s="198"/>
      <c r="KAH19" s="198"/>
      <c r="KAI19" s="198"/>
      <c r="KAJ19" s="198"/>
      <c r="KAK19" s="198"/>
      <c r="KAL19" s="198"/>
      <c r="KAM19" s="198"/>
      <c r="KAN19" s="198"/>
      <c r="KAO19" s="198"/>
      <c r="KAP19" s="198"/>
      <c r="KAQ19" s="198"/>
      <c r="KAR19" s="198"/>
      <c r="KAS19" s="198"/>
      <c r="KAT19" s="198"/>
      <c r="KAU19" s="198"/>
      <c r="KAV19" s="198"/>
      <c r="KAW19" s="198"/>
      <c r="KAX19" s="198"/>
      <c r="KAY19" s="198"/>
      <c r="KAZ19" s="198"/>
      <c r="KBA19" s="198"/>
      <c r="KBB19" s="198"/>
      <c r="KBC19" s="198"/>
      <c r="KBD19" s="198"/>
      <c r="KBE19" s="198"/>
      <c r="KBF19" s="198"/>
      <c r="KBG19" s="198"/>
      <c r="KBH19" s="198"/>
      <c r="KBI19" s="198"/>
      <c r="KBJ19" s="198"/>
      <c r="KBK19" s="198"/>
      <c r="KBL19" s="198"/>
      <c r="KBM19" s="198"/>
      <c r="KBN19" s="198"/>
      <c r="KBO19" s="198"/>
      <c r="KBP19" s="198"/>
      <c r="KBQ19" s="198"/>
      <c r="KBR19" s="198"/>
      <c r="KBS19" s="198"/>
      <c r="KBT19" s="198"/>
      <c r="KBU19" s="198"/>
      <c r="KBV19" s="198"/>
      <c r="KBW19" s="198"/>
      <c r="KBX19" s="198"/>
      <c r="KBY19" s="198"/>
      <c r="KBZ19" s="198"/>
      <c r="KCA19" s="198"/>
      <c r="KCB19" s="198"/>
      <c r="KCC19" s="198"/>
      <c r="KCD19" s="198"/>
      <c r="KCE19" s="198"/>
      <c r="KCF19" s="198"/>
      <c r="KCG19" s="198"/>
      <c r="KCH19" s="198"/>
      <c r="KCI19" s="198"/>
      <c r="KCJ19" s="198"/>
      <c r="KCK19" s="198"/>
      <c r="KCL19" s="198"/>
      <c r="KCM19" s="198"/>
      <c r="KCN19" s="198"/>
      <c r="KCO19" s="198"/>
      <c r="KCP19" s="198"/>
      <c r="KCQ19" s="198"/>
      <c r="KCR19" s="198"/>
      <c r="KCS19" s="198"/>
      <c r="KCT19" s="198"/>
      <c r="KCU19" s="198"/>
      <c r="KCV19" s="198"/>
      <c r="KCW19" s="198"/>
      <c r="KCX19" s="198"/>
      <c r="KCY19" s="198"/>
      <c r="KCZ19" s="198"/>
      <c r="KDA19" s="198"/>
      <c r="KDB19" s="198"/>
      <c r="KDC19" s="198"/>
      <c r="KDD19" s="198"/>
      <c r="KDE19" s="198"/>
      <c r="KDF19" s="198"/>
      <c r="KDG19" s="198"/>
      <c r="KDH19" s="198"/>
      <c r="KDI19" s="198"/>
      <c r="KDJ19" s="198"/>
      <c r="KDK19" s="198"/>
      <c r="KDL19" s="198"/>
      <c r="KDM19" s="198"/>
      <c r="KDN19" s="198"/>
      <c r="KDO19" s="198"/>
      <c r="KDP19" s="198"/>
      <c r="KDQ19" s="198"/>
      <c r="KDR19" s="198"/>
      <c r="KDS19" s="198"/>
      <c r="KDT19" s="198"/>
      <c r="KDU19" s="198"/>
      <c r="KDV19" s="198"/>
      <c r="KDW19" s="198"/>
      <c r="KDX19" s="198"/>
      <c r="KDY19" s="198"/>
      <c r="KDZ19" s="198"/>
      <c r="KEA19" s="198"/>
      <c r="KEB19" s="198"/>
      <c r="KEC19" s="198"/>
      <c r="KED19" s="198"/>
      <c r="KEE19" s="198"/>
      <c r="KEF19" s="198"/>
      <c r="KEG19" s="198"/>
      <c r="KEH19" s="198"/>
      <c r="KEI19" s="198"/>
      <c r="KEJ19" s="198"/>
      <c r="KEK19" s="198"/>
      <c r="KEL19" s="198"/>
      <c r="KEM19" s="198"/>
      <c r="KEN19" s="198"/>
      <c r="KEO19" s="198"/>
      <c r="KEP19" s="198"/>
      <c r="KEQ19" s="198"/>
      <c r="KER19" s="198"/>
      <c r="KES19" s="198"/>
      <c r="KET19" s="198"/>
      <c r="KEU19" s="198"/>
      <c r="KEV19" s="198"/>
      <c r="KEW19" s="198"/>
      <c r="KEX19" s="198"/>
      <c r="KEY19" s="198"/>
      <c r="KEZ19" s="198"/>
      <c r="KFA19" s="198"/>
      <c r="KFB19" s="198"/>
      <c r="KFC19" s="198"/>
      <c r="KFD19" s="198"/>
      <c r="KFE19" s="198"/>
      <c r="KFF19" s="198"/>
      <c r="KFG19" s="198"/>
      <c r="KFH19" s="198"/>
      <c r="KFI19" s="198"/>
      <c r="KFJ19" s="198"/>
      <c r="KFK19" s="198"/>
      <c r="KFL19" s="198"/>
      <c r="KFM19" s="198"/>
      <c r="KFN19" s="198"/>
      <c r="KFO19" s="198"/>
      <c r="KFP19" s="198"/>
      <c r="KFQ19" s="198"/>
      <c r="KFR19" s="198"/>
      <c r="KFS19" s="198"/>
      <c r="KFT19" s="198"/>
      <c r="KFU19" s="198"/>
      <c r="KFV19" s="198"/>
      <c r="KFW19" s="198"/>
      <c r="KFX19" s="198"/>
      <c r="KFY19" s="198"/>
      <c r="KFZ19" s="198"/>
      <c r="KGA19" s="198"/>
      <c r="KGB19" s="198"/>
      <c r="KGC19" s="198"/>
      <c r="KGD19" s="198"/>
      <c r="KGE19" s="198"/>
      <c r="KGF19" s="198"/>
      <c r="KGG19" s="198"/>
      <c r="KGH19" s="198"/>
      <c r="KGI19" s="198"/>
      <c r="KGJ19" s="198"/>
      <c r="KGK19" s="198"/>
      <c r="KGL19" s="198"/>
      <c r="KGM19" s="198"/>
      <c r="KGN19" s="198"/>
      <c r="KGO19" s="198"/>
      <c r="KGP19" s="198"/>
      <c r="KGQ19" s="198"/>
      <c r="KGR19" s="198"/>
      <c r="KGS19" s="198"/>
      <c r="KGT19" s="198"/>
      <c r="KGU19" s="198"/>
      <c r="KGV19" s="198"/>
      <c r="KGW19" s="198"/>
      <c r="KGX19" s="198"/>
      <c r="KGY19" s="198"/>
      <c r="KGZ19" s="198"/>
      <c r="KHA19" s="198"/>
      <c r="KHB19" s="198"/>
      <c r="KHC19" s="198"/>
      <c r="KHD19" s="198"/>
      <c r="KHE19" s="198"/>
      <c r="KHF19" s="198"/>
      <c r="KHG19" s="198"/>
      <c r="KHH19" s="198"/>
      <c r="KHI19" s="198"/>
      <c r="KHJ19" s="198"/>
      <c r="KHK19" s="198"/>
      <c r="KHL19" s="198"/>
      <c r="KHM19" s="198"/>
      <c r="KHN19" s="198"/>
      <c r="KHO19" s="198"/>
      <c r="KHP19" s="198"/>
      <c r="KHQ19" s="198"/>
      <c r="KHR19" s="198"/>
      <c r="KHS19" s="198"/>
      <c r="KHT19" s="198"/>
      <c r="KHU19" s="198"/>
      <c r="KHV19" s="198"/>
      <c r="KHW19" s="198"/>
      <c r="KHX19" s="198"/>
      <c r="KHY19" s="198"/>
      <c r="KHZ19" s="198"/>
      <c r="KIA19" s="198"/>
      <c r="KIB19" s="198"/>
      <c r="KIC19" s="198"/>
      <c r="KID19" s="198"/>
      <c r="KIE19" s="198"/>
      <c r="KIF19" s="198"/>
      <c r="KIG19" s="198"/>
      <c r="KIH19" s="198"/>
      <c r="KII19" s="198"/>
      <c r="KIJ19" s="198"/>
      <c r="KIK19" s="198"/>
      <c r="KIL19" s="198"/>
      <c r="KIM19" s="198"/>
      <c r="KIN19" s="198"/>
      <c r="KIO19" s="198"/>
      <c r="KIP19" s="198"/>
      <c r="KIQ19" s="198"/>
      <c r="KIR19" s="198"/>
      <c r="KIS19" s="198"/>
      <c r="KIT19" s="198"/>
      <c r="KIU19" s="198"/>
      <c r="KIV19" s="198"/>
      <c r="KIW19" s="198"/>
      <c r="KIX19" s="198"/>
      <c r="KIY19" s="198"/>
      <c r="KIZ19" s="198"/>
      <c r="KJA19" s="198"/>
      <c r="KJB19" s="198"/>
      <c r="KJC19" s="198"/>
      <c r="KJD19" s="198"/>
      <c r="KJE19" s="198"/>
      <c r="KJF19" s="198"/>
      <c r="KJG19" s="198"/>
      <c r="KJH19" s="198"/>
      <c r="KJI19" s="198"/>
      <c r="KJJ19" s="198"/>
      <c r="KJK19" s="198"/>
      <c r="KJL19" s="198"/>
      <c r="KJM19" s="198"/>
      <c r="KJN19" s="198"/>
      <c r="KJO19" s="198"/>
      <c r="KJP19" s="198"/>
      <c r="KJQ19" s="198"/>
      <c r="KJR19" s="198"/>
      <c r="KJS19" s="198"/>
      <c r="KJT19" s="198"/>
      <c r="KJU19" s="198"/>
      <c r="KJV19" s="198"/>
      <c r="KJW19" s="198"/>
      <c r="KJX19" s="198"/>
      <c r="KJY19" s="198"/>
      <c r="KJZ19" s="198"/>
      <c r="KKA19" s="198"/>
      <c r="KKB19" s="198"/>
      <c r="KKC19" s="198"/>
      <c r="KKD19" s="198"/>
      <c r="KKE19" s="198"/>
      <c r="KKF19" s="198"/>
      <c r="KKG19" s="198"/>
      <c r="KKH19" s="198"/>
      <c r="KKI19" s="198"/>
      <c r="KKJ19" s="198"/>
      <c r="KKK19" s="198"/>
      <c r="KKL19" s="198"/>
      <c r="KKM19" s="198"/>
      <c r="KKN19" s="198"/>
      <c r="KKO19" s="198"/>
      <c r="KKP19" s="198"/>
      <c r="KKQ19" s="198"/>
      <c r="KKR19" s="198"/>
      <c r="KKS19" s="198"/>
      <c r="KKT19" s="198"/>
      <c r="KKU19" s="198"/>
      <c r="KKV19" s="198"/>
      <c r="KKW19" s="198"/>
      <c r="KKX19" s="198"/>
      <c r="KKY19" s="198"/>
      <c r="KKZ19" s="198"/>
      <c r="KLA19" s="198"/>
      <c r="KLB19" s="198"/>
      <c r="KLC19" s="198"/>
      <c r="KLD19" s="198"/>
      <c r="KLE19" s="198"/>
      <c r="KLF19" s="198"/>
      <c r="KLG19" s="198"/>
      <c r="KLH19" s="198"/>
      <c r="KLI19" s="198"/>
      <c r="KLJ19" s="198"/>
      <c r="KLK19" s="198"/>
      <c r="KLL19" s="198"/>
      <c r="KLM19" s="198"/>
      <c r="KLN19" s="198"/>
      <c r="KLO19" s="198"/>
      <c r="KLP19" s="198"/>
      <c r="KLQ19" s="198"/>
      <c r="KLR19" s="198"/>
      <c r="KLS19" s="198"/>
      <c r="KLT19" s="198"/>
      <c r="KLU19" s="198"/>
      <c r="KLV19" s="198"/>
      <c r="KLW19" s="198"/>
      <c r="KLX19" s="198"/>
      <c r="KLY19" s="198"/>
      <c r="KLZ19" s="198"/>
      <c r="KMA19" s="198"/>
      <c r="KMB19" s="198"/>
      <c r="KMC19" s="198"/>
      <c r="KMD19" s="198"/>
      <c r="KME19" s="198"/>
      <c r="KMF19" s="198"/>
      <c r="KMG19" s="198"/>
      <c r="KMH19" s="198"/>
      <c r="KMI19" s="198"/>
      <c r="KMJ19" s="198"/>
      <c r="KMK19" s="198"/>
      <c r="KML19" s="198"/>
      <c r="KMM19" s="198"/>
      <c r="KMN19" s="198"/>
      <c r="KMO19" s="198"/>
      <c r="KMP19" s="198"/>
      <c r="KMQ19" s="198"/>
      <c r="KMR19" s="198"/>
      <c r="KMS19" s="198"/>
      <c r="KMT19" s="198"/>
      <c r="KMU19" s="198"/>
      <c r="KMV19" s="198"/>
      <c r="KMW19" s="198"/>
      <c r="KMX19" s="198"/>
      <c r="KMY19" s="198"/>
      <c r="KMZ19" s="198"/>
      <c r="KNA19" s="198"/>
      <c r="KNB19" s="198"/>
      <c r="KNC19" s="198"/>
      <c r="KND19" s="198"/>
      <c r="KNE19" s="198"/>
      <c r="KNF19" s="198"/>
      <c r="KNG19" s="198"/>
      <c r="KNH19" s="198"/>
      <c r="KNI19" s="198"/>
      <c r="KNJ19" s="198"/>
      <c r="KNK19" s="198"/>
      <c r="KNL19" s="198"/>
      <c r="KNM19" s="198"/>
      <c r="KNN19" s="198"/>
      <c r="KNO19" s="198"/>
      <c r="KNP19" s="198"/>
      <c r="KNQ19" s="198"/>
      <c r="KNR19" s="198"/>
      <c r="KNS19" s="198"/>
      <c r="KNT19" s="198"/>
      <c r="KNU19" s="198"/>
      <c r="KNV19" s="198"/>
      <c r="KNW19" s="198"/>
      <c r="KNX19" s="198"/>
      <c r="KNY19" s="198"/>
      <c r="KNZ19" s="198"/>
      <c r="KOA19" s="198"/>
      <c r="KOB19" s="198"/>
      <c r="KOC19" s="198"/>
      <c r="KOD19" s="198"/>
      <c r="KOE19" s="198"/>
      <c r="KOF19" s="198"/>
      <c r="KOG19" s="198"/>
      <c r="KOH19" s="198"/>
      <c r="KOI19" s="198"/>
      <c r="KOJ19" s="198"/>
      <c r="KOK19" s="198"/>
      <c r="KOL19" s="198"/>
      <c r="KOM19" s="198"/>
      <c r="KON19" s="198"/>
      <c r="KOO19" s="198"/>
      <c r="KOP19" s="198"/>
      <c r="KOQ19" s="198"/>
      <c r="KOR19" s="198"/>
      <c r="KOS19" s="198"/>
      <c r="KOT19" s="198"/>
      <c r="KOU19" s="198"/>
      <c r="KOV19" s="198"/>
      <c r="KOW19" s="198"/>
      <c r="KOX19" s="198"/>
      <c r="KOY19" s="198"/>
      <c r="KOZ19" s="198"/>
      <c r="KPA19" s="198"/>
      <c r="KPB19" s="198"/>
      <c r="KPC19" s="198"/>
      <c r="KPD19" s="198"/>
      <c r="KPE19" s="198"/>
      <c r="KPF19" s="198"/>
      <c r="KPG19" s="198"/>
      <c r="KPH19" s="198"/>
      <c r="KPI19" s="198"/>
      <c r="KPJ19" s="198"/>
      <c r="KPK19" s="198"/>
      <c r="KPL19" s="198"/>
      <c r="KPM19" s="198"/>
      <c r="KPN19" s="198"/>
      <c r="KPO19" s="198"/>
      <c r="KPP19" s="198"/>
      <c r="KPQ19" s="198"/>
      <c r="KPR19" s="198"/>
      <c r="KPS19" s="198"/>
      <c r="KPT19" s="198"/>
      <c r="KPU19" s="198"/>
      <c r="KPV19" s="198"/>
      <c r="KPW19" s="198"/>
      <c r="KPX19" s="198"/>
      <c r="KPY19" s="198"/>
      <c r="KPZ19" s="198"/>
      <c r="KQA19" s="198"/>
      <c r="KQB19" s="198"/>
      <c r="KQC19" s="198"/>
      <c r="KQD19" s="198"/>
      <c r="KQE19" s="198"/>
      <c r="KQF19" s="198"/>
      <c r="KQG19" s="198"/>
      <c r="KQH19" s="198"/>
      <c r="KQI19" s="198"/>
      <c r="KQJ19" s="198"/>
      <c r="KQK19" s="198"/>
      <c r="KQL19" s="198"/>
      <c r="KQM19" s="198"/>
      <c r="KQN19" s="198"/>
      <c r="KQO19" s="198"/>
      <c r="KQP19" s="198"/>
      <c r="KQQ19" s="198"/>
      <c r="KQR19" s="198"/>
      <c r="KQS19" s="198"/>
      <c r="KQT19" s="198"/>
      <c r="KQU19" s="198"/>
      <c r="KQV19" s="198"/>
      <c r="KQW19" s="198"/>
      <c r="KQX19" s="198"/>
      <c r="KQY19" s="198"/>
      <c r="KQZ19" s="198"/>
      <c r="KRA19" s="198"/>
      <c r="KRB19" s="198"/>
      <c r="KRC19" s="198"/>
      <c r="KRD19" s="198"/>
      <c r="KRE19" s="198"/>
      <c r="KRF19" s="198"/>
      <c r="KRG19" s="198"/>
      <c r="KRH19" s="198"/>
      <c r="KRI19" s="198"/>
      <c r="KRJ19" s="198"/>
      <c r="KRK19" s="198"/>
      <c r="KRL19" s="198"/>
      <c r="KRM19" s="198"/>
      <c r="KRN19" s="198"/>
      <c r="KRO19" s="198"/>
      <c r="KRP19" s="198"/>
      <c r="KRQ19" s="198"/>
      <c r="KRR19" s="198"/>
      <c r="KRS19" s="198"/>
      <c r="KRT19" s="198"/>
      <c r="KRU19" s="198"/>
      <c r="KRV19" s="198"/>
      <c r="KRW19" s="198"/>
      <c r="KRX19" s="198"/>
      <c r="KRY19" s="198"/>
      <c r="KRZ19" s="198"/>
      <c r="KSA19" s="198"/>
      <c r="KSB19" s="198"/>
      <c r="KSC19" s="198"/>
      <c r="KSD19" s="198"/>
      <c r="KSE19" s="198"/>
      <c r="KSF19" s="198"/>
      <c r="KSG19" s="198"/>
      <c r="KSH19" s="198"/>
      <c r="KSI19" s="198"/>
      <c r="KSJ19" s="198"/>
      <c r="KSK19" s="198"/>
      <c r="KSL19" s="198"/>
      <c r="KSM19" s="198"/>
      <c r="KSN19" s="198"/>
      <c r="KSO19" s="198"/>
      <c r="KSP19" s="198"/>
      <c r="KSQ19" s="198"/>
      <c r="KSR19" s="198"/>
      <c r="KSS19" s="198"/>
      <c r="KST19" s="198"/>
      <c r="KSU19" s="198"/>
      <c r="KSV19" s="198"/>
      <c r="KSW19" s="198"/>
      <c r="KSX19" s="198"/>
      <c r="KSY19" s="198"/>
      <c r="KSZ19" s="198"/>
      <c r="KTA19" s="198"/>
      <c r="KTB19" s="198"/>
      <c r="KTC19" s="198"/>
      <c r="KTD19" s="198"/>
      <c r="KTE19" s="198"/>
      <c r="KTF19" s="198"/>
      <c r="KTG19" s="198"/>
      <c r="KTH19" s="198"/>
      <c r="KTI19" s="198"/>
      <c r="KTJ19" s="198"/>
      <c r="KTK19" s="198"/>
      <c r="KTL19" s="198"/>
      <c r="KTM19" s="198"/>
      <c r="KTN19" s="198"/>
      <c r="KTO19" s="198"/>
      <c r="KTP19" s="198"/>
      <c r="KTQ19" s="198"/>
      <c r="KTR19" s="198"/>
      <c r="KTS19" s="198"/>
      <c r="KTT19" s="198"/>
      <c r="KTU19" s="198"/>
      <c r="KTV19" s="198"/>
      <c r="KTW19" s="198"/>
      <c r="KTX19" s="198"/>
      <c r="KTY19" s="198"/>
      <c r="KTZ19" s="198"/>
      <c r="KUA19" s="198"/>
      <c r="KUB19" s="198"/>
      <c r="KUC19" s="198"/>
      <c r="KUD19" s="198"/>
      <c r="KUE19" s="198"/>
      <c r="KUF19" s="198"/>
      <c r="KUG19" s="198"/>
      <c r="KUH19" s="198"/>
      <c r="KUI19" s="198"/>
      <c r="KUJ19" s="198"/>
      <c r="KUK19" s="198"/>
      <c r="KUL19" s="198"/>
      <c r="KUM19" s="198"/>
      <c r="KUN19" s="198"/>
      <c r="KUO19" s="198"/>
      <c r="KUP19" s="198"/>
      <c r="KUQ19" s="198"/>
      <c r="KUR19" s="198"/>
      <c r="KUS19" s="198"/>
      <c r="KUT19" s="198"/>
      <c r="KUU19" s="198"/>
      <c r="KUV19" s="198"/>
      <c r="KUW19" s="198"/>
      <c r="KUX19" s="198"/>
      <c r="KUY19" s="198"/>
      <c r="KUZ19" s="198"/>
      <c r="KVA19" s="198"/>
      <c r="KVB19" s="198"/>
      <c r="KVC19" s="198"/>
      <c r="KVD19" s="198"/>
      <c r="KVE19" s="198"/>
      <c r="KVF19" s="198"/>
      <c r="KVG19" s="198"/>
      <c r="KVH19" s="198"/>
      <c r="KVI19" s="198"/>
      <c r="KVJ19" s="198"/>
      <c r="KVK19" s="198"/>
      <c r="KVL19" s="198"/>
      <c r="KVM19" s="198"/>
      <c r="KVN19" s="198"/>
      <c r="KVO19" s="198"/>
      <c r="KVP19" s="198"/>
      <c r="KVQ19" s="198"/>
      <c r="KVR19" s="198"/>
      <c r="KVS19" s="198"/>
      <c r="KVT19" s="198"/>
      <c r="KVU19" s="198"/>
      <c r="KVV19" s="198"/>
      <c r="KVW19" s="198"/>
      <c r="KVX19" s="198"/>
      <c r="KVY19" s="198"/>
      <c r="KVZ19" s="198"/>
      <c r="KWA19" s="198"/>
      <c r="KWB19" s="198"/>
      <c r="KWC19" s="198"/>
      <c r="KWD19" s="198"/>
      <c r="KWE19" s="198"/>
      <c r="KWF19" s="198"/>
      <c r="KWG19" s="198"/>
      <c r="KWH19" s="198"/>
      <c r="KWI19" s="198"/>
      <c r="KWJ19" s="198"/>
      <c r="KWK19" s="198"/>
      <c r="KWL19" s="198"/>
      <c r="KWM19" s="198"/>
      <c r="KWN19" s="198"/>
      <c r="KWO19" s="198"/>
      <c r="KWP19" s="198"/>
      <c r="KWQ19" s="198"/>
      <c r="KWR19" s="198"/>
      <c r="KWS19" s="198"/>
      <c r="KWT19" s="198"/>
      <c r="KWU19" s="198"/>
      <c r="KWV19" s="198"/>
      <c r="KWW19" s="198"/>
      <c r="KWX19" s="198"/>
      <c r="KWY19" s="198"/>
      <c r="KWZ19" s="198"/>
      <c r="KXA19" s="198"/>
      <c r="KXB19" s="198"/>
      <c r="KXC19" s="198"/>
      <c r="KXD19" s="198"/>
      <c r="KXE19" s="198"/>
      <c r="KXF19" s="198"/>
      <c r="KXG19" s="198"/>
      <c r="KXH19" s="198"/>
      <c r="KXI19" s="198"/>
      <c r="KXJ19" s="198"/>
      <c r="KXK19" s="198"/>
      <c r="KXL19" s="198"/>
      <c r="KXM19" s="198"/>
      <c r="KXN19" s="198"/>
      <c r="KXO19" s="198"/>
      <c r="KXP19" s="198"/>
      <c r="KXQ19" s="198"/>
      <c r="KXR19" s="198"/>
      <c r="KXS19" s="198"/>
      <c r="KXT19" s="198"/>
      <c r="KXU19" s="198"/>
      <c r="KXV19" s="198"/>
      <c r="KXW19" s="198"/>
      <c r="KXX19" s="198"/>
      <c r="KXY19" s="198"/>
      <c r="KXZ19" s="198"/>
      <c r="KYA19" s="198"/>
      <c r="KYB19" s="198"/>
      <c r="KYC19" s="198"/>
      <c r="KYD19" s="198"/>
      <c r="KYE19" s="198"/>
      <c r="KYF19" s="198"/>
      <c r="KYG19" s="198"/>
      <c r="KYH19" s="198"/>
      <c r="KYI19" s="198"/>
      <c r="KYJ19" s="198"/>
      <c r="KYK19" s="198"/>
      <c r="KYL19" s="198"/>
      <c r="KYM19" s="198"/>
      <c r="KYN19" s="198"/>
      <c r="KYO19" s="198"/>
      <c r="KYP19" s="198"/>
      <c r="KYQ19" s="198"/>
      <c r="KYR19" s="198"/>
      <c r="KYS19" s="198"/>
      <c r="KYT19" s="198"/>
      <c r="KYU19" s="198"/>
      <c r="KYV19" s="198"/>
      <c r="KYW19" s="198"/>
      <c r="KYX19" s="198"/>
      <c r="KYY19" s="198"/>
      <c r="KYZ19" s="198"/>
      <c r="KZA19" s="198"/>
      <c r="KZB19" s="198"/>
      <c r="KZC19" s="198"/>
      <c r="KZD19" s="198"/>
      <c r="KZE19" s="198"/>
      <c r="KZF19" s="198"/>
      <c r="KZG19" s="198"/>
      <c r="KZH19" s="198"/>
      <c r="KZI19" s="198"/>
      <c r="KZJ19" s="198"/>
      <c r="KZK19" s="198"/>
      <c r="KZL19" s="198"/>
      <c r="KZM19" s="198"/>
      <c r="KZN19" s="198"/>
      <c r="KZO19" s="198"/>
      <c r="KZP19" s="198"/>
      <c r="KZQ19" s="198"/>
      <c r="KZR19" s="198"/>
      <c r="KZS19" s="198"/>
      <c r="KZT19" s="198"/>
      <c r="KZU19" s="198"/>
      <c r="KZV19" s="198"/>
      <c r="KZW19" s="198"/>
      <c r="KZX19" s="198"/>
      <c r="KZY19" s="198"/>
      <c r="KZZ19" s="198"/>
      <c r="LAA19" s="198"/>
      <c r="LAB19" s="198"/>
      <c r="LAC19" s="198"/>
      <c r="LAD19" s="198"/>
      <c r="LAE19" s="198"/>
      <c r="LAF19" s="198"/>
      <c r="LAG19" s="198"/>
      <c r="LAH19" s="198"/>
      <c r="LAI19" s="198"/>
      <c r="LAJ19" s="198"/>
      <c r="LAK19" s="198"/>
      <c r="LAL19" s="198"/>
      <c r="LAM19" s="198"/>
      <c r="LAN19" s="198"/>
      <c r="LAO19" s="198"/>
      <c r="LAP19" s="198"/>
      <c r="LAQ19" s="198"/>
      <c r="LAR19" s="198"/>
      <c r="LAS19" s="198"/>
      <c r="LAT19" s="198"/>
      <c r="LAU19" s="198"/>
      <c r="LAV19" s="198"/>
      <c r="LAW19" s="198"/>
      <c r="LAX19" s="198"/>
      <c r="LAY19" s="198"/>
      <c r="LAZ19" s="198"/>
      <c r="LBA19" s="198"/>
      <c r="LBB19" s="198"/>
      <c r="LBC19" s="198"/>
      <c r="LBD19" s="198"/>
      <c r="LBE19" s="198"/>
      <c r="LBF19" s="198"/>
      <c r="LBG19" s="198"/>
      <c r="LBH19" s="198"/>
      <c r="LBI19" s="198"/>
      <c r="LBJ19" s="198"/>
      <c r="LBK19" s="198"/>
      <c r="LBL19" s="198"/>
      <c r="LBM19" s="198"/>
      <c r="LBN19" s="198"/>
      <c r="LBO19" s="198"/>
      <c r="LBP19" s="198"/>
      <c r="LBQ19" s="198"/>
      <c r="LBR19" s="198"/>
      <c r="LBS19" s="198"/>
      <c r="LBT19" s="198"/>
      <c r="LBU19" s="198"/>
      <c r="LBV19" s="198"/>
      <c r="LBW19" s="198"/>
      <c r="LBX19" s="198"/>
      <c r="LBY19" s="198"/>
      <c r="LBZ19" s="198"/>
      <c r="LCA19" s="198"/>
      <c r="LCB19" s="198"/>
      <c r="LCC19" s="198"/>
      <c r="LCD19" s="198"/>
      <c r="LCE19" s="198"/>
      <c r="LCF19" s="198"/>
      <c r="LCG19" s="198"/>
      <c r="LCH19" s="198"/>
      <c r="LCI19" s="198"/>
      <c r="LCJ19" s="198"/>
      <c r="LCK19" s="198"/>
      <c r="LCL19" s="198"/>
      <c r="LCM19" s="198"/>
      <c r="LCN19" s="198"/>
      <c r="LCO19" s="198"/>
      <c r="LCP19" s="198"/>
      <c r="LCQ19" s="198"/>
      <c r="LCR19" s="198"/>
      <c r="LCS19" s="198"/>
      <c r="LCT19" s="198"/>
      <c r="LCU19" s="198"/>
      <c r="LCV19" s="198"/>
      <c r="LCW19" s="198"/>
      <c r="LCX19" s="198"/>
      <c r="LCY19" s="198"/>
      <c r="LCZ19" s="198"/>
      <c r="LDA19" s="198"/>
      <c r="LDB19" s="198"/>
      <c r="LDC19" s="198"/>
      <c r="LDD19" s="198"/>
      <c r="LDE19" s="198"/>
      <c r="LDF19" s="198"/>
      <c r="LDG19" s="198"/>
      <c r="LDH19" s="198"/>
      <c r="LDI19" s="198"/>
      <c r="LDJ19" s="198"/>
      <c r="LDK19" s="198"/>
      <c r="LDL19" s="198"/>
      <c r="LDM19" s="198"/>
      <c r="LDN19" s="198"/>
      <c r="LDO19" s="198"/>
      <c r="LDP19" s="198"/>
      <c r="LDQ19" s="198"/>
      <c r="LDR19" s="198"/>
      <c r="LDS19" s="198"/>
      <c r="LDT19" s="198"/>
      <c r="LDU19" s="198"/>
      <c r="LDV19" s="198"/>
      <c r="LDW19" s="198"/>
      <c r="LDX19" s="198"/>
      <c r="LDY19" s="198"/>
      <c r="LDZ19" s="198"/>
      <c r="LEA19" s="198"/>
      <c r="LEB19" s="198"/>
      <c r="LEC19" s="198"/>
      <c r="LED19" s="198"/>
      <c r="LEE19" s="198"/>
      <c r="LEF19" s="198"/>
      <c r="LEG19" s="198"/>
      <c r="LEH19" s="198"/>
      <c r="LEI19" s="198"/>
      <c r="LEJ19" s="198"/>
      <c r="LEK19" s="198"/>
      <c r="LEL19" s="198"/>
      <c r="LEM19" s="198"/>
      <c r="LEN19" s="198"/>
      <c r="LEO19" s="198"/>
      <c r="LEP19" s="198"/>
      <c r="LEQ19" s="198"/>
      <c r="LER19" s="198"/>
      <c r="LES19" s="198"/>
      <c r="LET19" s="198"/>
      <c r="LEU19" s="198"/>
      <c r="LEV19" s="198"/>
      <c r="LEW19" s="198"/>
      <c r="LEX19" s="198"/>
      <c r="LEY19" s="198"/>
      <c r="LEZ19" s="198"/>
      <c r="LFA19" s="198"/>
      <c r="LFB19" s="198"/>
      <c r="LFC19" s="198"/>
      <c r="LFD19" s="198"/>
      <c r="LFE19" s="198"/>
      <c r="LFF19" s="198"/>
      <c r="LFG19" s="198"/>
      <c r="LFH19" s="198"/>
      <c r="LFI19" s="198"/>
      <c r="LFJ19" s="198"/>
      <c r="LFK19" s="198"/>
      <c r="LFL19" s="198"/>
      <c r="LFM19" s="198"/>
      <c r="LFN19" s="198"/>
      <c r="LFO19" s="198"/>
      <c r="LFP19" s="198"/>
      <c r="LFQ19" s="198"/>
      <c r="LFR19" s="198"/>
      <c r="LFS19" s="198"/>
      <c r="LFT19" s="198"/>
      <c r="LFU19" s="198"/>
      <c r="LFV19" s="198"/>
      <c r="LFW19" s="198"/>
      <c r="LFX19" s="198"/>
      <c r="LFY19" s="198"/>
      <c r="LFZ19" s="198"/>
      <c r="LGA19" s="198"/>
      <c r="LGB19" s="198"/>
      <c r="LGC19" s="198"/>
      <c r="LGD19" s="198"/>
      <c r="LGE19" s="198"/>
      <c r="LGF19" s="198"/>
      <c r="LGG19" s="198"/>
      <c r="LGH19" s="198"/>
      <c r="LGI19" s="198"/>
      <c r="LGJ19" s="198"/>
      <c r="LGK19" s="198"/>
      <c r="LGL19" s="198"/>
      <c r="LGM19" s="198"/>
      <c r="LGN19" s="198"/>
      <c r="LGO19" s="198"/>
      <c r="LGP19" s="198"/>
      <c r="LGQ19" s="198"/>
      <c r="LGR19" s="198"/>
      <c r="LGS19" s="198"/>
      <c r="LGT19" s="198"/>
      <c r="LGU19" s="198"/>
      <c r="LGV19" s="198"/>
      <c r="LGW19" s="198"/>
      <c r="LGX19" s="198"/>
      <c r="LGY19" s="198"/>
      <c r="LGZ19" s="198"/>
      <c r="LHA19" s="198"/>
      <c r="LHB19" s="198"/>
      <c r="LHC19" s="198"/>
      <c r="LHD19" s="198"/>
      <c r="LHE19" s="198"/>
      <c r="LHF19" s="198"/>
      <c r="LHG19" s="198"/>
      <c r="LHH19" s="198"/>
      <c r="LHI19" s="198"/>
      <c r="LHJ19" s="198"/>
      <c r="LHK19" s="198"/>
      <c r="LHL19" s="198"/>
      <c r="LHM19" s="198"/>
      <c r="LHN19" s="198"/>
      <c r="LHO19" s="198"/>
      <c r="LHP19" s="198"/>
      <c r="LHQ19" s="198"/>
      <c r="LHR19" s="198"/>
      <c r="LHS19" s="198"/>
      <c r="LHT19" s="198"/>
      <c r="LHU19" s="198"/>
      <c r="LHV19" s="198"/>
      <c r="LHW19" s="198"/>
      <c r="LHX19" s="198"/>
      <c r="LHY19" s="198"/>
      <c r="LHZ19" s="198"/>
      <c r="LIA19" s="198"/>
      <c r="LIB19" s="198"/>
      <c r="LIC19" s="198"/>
      <c r="LID19" s="198"/>
      <c r="LIE19" s="198"/>
      <c r="LIF19" s="198"/>
      <c r="LIG19" s="198"/>
      <c r="LIH19" s="198"/>
      <c r="LII19" s="198"/>
      <c r="LIJ19" s="198"/>
      <c r="LIK19" s="198"/>
      <c r="LIL19" s="198"/>
      <c r="LIM19" s="198"/>
      <c r="LIN19" s="198"/>
      <c r="LIO19" s="198"/>
      <c r="LIP19" s="198"/>
      <c r="LIQ19" s="198"/>
      <c r="LIR19" s="198"/>
      <c r="LIS19" s="198"/>
      <c r="LIT19" s="198"/>
      <c r="LIU19" s="198"/>
      <c r="LIV19" s="198"/>
      <c r="LIW19" s="198"/>
      <c r="LIX19" s="198"/>
      <c r="LIY19" s="198"/>
      <c r="LIZ19" s="198"/>
      <c r="LJA19" s="198"/>
      <c r="LJB19" s="198"/>
      <c r="LJC19" s="198"/>
      <c r="LJD19" s="198"/>
      <c r="LJE19" s="198"/>
      <c r="LJF19" s="198"/>
      <c r="LJG19" s="198"/>
      <c r="LJH19" s="198"/>
      <c r="LJI19" s="198"/>
      <c r="LJJ19" s="198"/>
      <c r="LJK19" s="198"/>
      <c r="LJL19" s="198"/>
      <c r="LJM19" s="198"/>
      <c r="LJN19" s="198"/>
      <c r="LJO19" s="198"/>
      <c r="LJP19" s="198"/>
      <c r="LJQ19" s="198"/>
      <c r="LJR19" s="198"/>
      <c r="LJS19" s="198"/>
      <c r="LJT19" s="198"/>
      <c r="LJU19" s="198"/>
      <c r="LJV19" s="198"/>
      <c r="LJW19" s="198"/>
      <c r="LJX19" s="198"/>
      <c r="LJY19" s="198"/>
      <c r="LJZ19" s="198"/>
      <c r="LKA19" s="198"/>
      <c r="LKB19" s="198"/>
      <c r="LKC19" s="198"/>
      <c r="LKD19" s="198"/>
      <c r="LKE19" s="198"/>
      <c r="LKF19" s="198"/>
      <c r="LKG19" s="198"/>
      <c r="LKH19" s="198"/>
      <c r="LKI19" s="198"/>
      <c r="LKJ19" s="198"/>
      <c r="LKK19" s="198"/>
      <c r="LKL19" s="198"/>
      <c r="LKM19" s="198"/>
      <c r="LKN19" s="198"/>
      <c r="LKO19" s="198"/>
      <c r="LKP19" s="198"/>
      <c r="LKQ19" s="198"/>
      <c r="LKR19" s="198"/>
      <c r="LKS19" s="198"/>
      <c r="LKT19" s="198"/>
      <c r="LKU19" s="198"/>
      <c r="LKV19" s="198"/>
      <c r="LKW19" s="198"/>
      <c r="LKX19" s="198"/>
      <c r="LKY19" s="198"/>
      <c r="LKZ19" s="198"/>
      <c r="LLA19" s="198"/>
      <c r="LLB19" s="198"/>
      <c r="LLC19" s="198"/>
      <c r="LLD19" s="198"/>
      <c r="LLE19" s="198"/>
      <c r="LLF19" s="198"/>
      <c r="LLG19" s="198"/>
      <c r="LLH19" s="198"/>
      <c r="LLI19" s="198"/>
      <c r="LLJ19" s="198"/>
      <c r="LLK19" s="198"/>
      <c r="LLL19" s="198"/>
      <c r="LLM19" s="198"/>
      <c r="LLN19" s="198"/>
      <c r="LLO19" s="198"/>
      <c r="LLP19" s="198"/>
      <c r="LLQ19" s="198"/>
      <c r="LLR19" s="198"/>
      <c r="LLS19" s="198"/>
      <c r="LLT19" s="198"/>
      <c r="LLU19" s="198"/>
      <c r="LLV19" s="198"/>
      <c r="LLW19" s="198"/>
      <c r="LLX19" s="198"/>
      <c r="LLY19" s="198"/>
      <c r="LLZ19" s="198"/>
      <c r="LMA19" s="198"/>
      <c r="LMB19" s="198"/>
      <c r="LMC19" s="198"/>
      <c r="LMD19" s="198"/>
      <c r="LME19" s="198"/>
      <c r="LMF19" s="198"/>
      <c r="LMG19" s="198"/>
      <c r="LMH19" s="198"/>
      <c r="LMI19" s="198"/>
      <c r="LMJ19" s="198"/>
      <c r="LMK19" s="198"/>
      <c r="LML19" s="198"/>
      <c r="LMM19" s="198"/>
      <c r="LMN19" s="198"/>
      <c r="LMO19" s="198"/>
      <c r="LMP19" s="198"/>
      <c r="LMQ19" s="198"/>
      <c r="LMR19" s="198"/>
      <c r="LMS19" s="198"/>
      <c r="LMT19" s="198"/>
      <c r="LMU19" s="198"/>
      <c r="LMV19" s="198"/>
      <c r="LMW19" s="198"/>
      <c r="LMX19" s="198"/>
      <c r="LMY19" s="198"/>
      <c r="LMZ19" s="198"/>
      <c r="LNA19" s="198"/>
      <c r="LNB19" s="198"/>
      <c r="LNC19" s="198"/>
      <c r="LND19" s="198"/>
      <c r="LNE19" s="198"/>
      <c r="LNF19" s="198"/>
      <c r="LNG19" s="198"/>
      <c r="LNH19" s="198"/>
      <c r="LNI19" s="198"/>
      <c r="LNJ19" s="198"/>
      <c r="LNK19" s="198"/>
      <c r="LNL19" s="198"/>
      <c r="LNM19" s="198"/>
      <c r="LNN19" s="198"/>
      <c r="LNO19" s="198"/>
      <c r="LNP19" s="198"/>
      <c r="LNQ19" s="198"/>
      <c r="LNR19" s="198"/>
      <c r="LNS19" s="198"/>
      <c r="LNT19" s="198"/>
      <c r="LNU19" s="198"/>
      <c r="LNV19" s="198"/>
      <c r="LNW19" s="198"/>
      <c r="LNX19" s="198"/>
      <c r="LNY19" s="198"/>
      <c r="LNZ19" s="198"/>
      <c r="LOA19" s="198"/>
      <c r="LOB19" s="198"/>
      <c r="LOC19" s="198"/>
      <c r="LOD19" s="198"/>
      <c r="LOE19" s="198"/>
      <c r="LOF19" s="198"/>
      <c r="LOG19" s="198"/>
      <c r="LOH19" s="198"/>
      <c r="LOI19" s="198"/>
      <c r="LOJ19" s="198"/>
      <c r="LOK19" s="198"/>
      <c r="LOL19" s="198"/>
      <c r="LOM19" s="198"/>
      <c r="LON19" s="198"/>
      <c r="LOO19" s="198"/>
      <c r="LOP19" s="198"/>
      <c r="LOQ19" s="198"/>
      <c r="LOR19" s="198"/>
      <c r="LOS19" s="198"/>
      <c r="LOT19" s="198"/>
      <c r="LOU19" s="198"/>
      <c r="LOV19" s="198"/>
      <c r="LOW19" s="198"/>
      <c r="LOX19" s="198"/>
      <c r="LOY19" s="198"/>
      <c r="LOZ19" s="198"/>
      <c r="LPA19" s="198"/>
      <c r="LPB19" s="198"/>
      <c r="LPC19" s="198"/>
      <c r="LPD19" s="198"/>
      <c r="LPE19" s="198"/>
      <c r="LPF19" s="198"/>
      <c r="LPG19" s="198"/>
      <c r="LPH19" s="198"/>
      <c r="LPI19" s="198"/>
      <c r="LPJ19" s="198"/>
      <c r="LPK19" s="198"/>
      <c r="LPL19" s="198"/>
      <c r="LPM19" s="198"/>
      <c r="LPN19" s="198"/>
      <c r="LPO19" s="198"/>
      <c r="LPP19" s="198"/>
      <c r="LPQ19" s="198"/>
      <c r="LPR19" s="198"/>
      <c r="LPS19" s="198"/>
      <c r="LPT19" s="198"/>
      <c r="LPU19" s="198"/>
      <c r="LPV19" s="198"/>
      <c r="LPW19" s="198"/>
      <c r="LPX19" s="198"/>
      <c r="LPY19" s="198"/>
      <c r="LPZ19" s="198"/>
      <c r="LQA19" s="198"/>
      <c r="LQB19" s="198"/>
      <c r="LQC19" s="198"/>
      <c r="LQD19" s="198"/>
      <c r="LQE19" s="198"/>
      <c r="LQF19" s="198"/>
      <c r="LQG19" s="198"/>
      <c r="LQH19" s="198"/>
      <c r="LQI19" s="198"/>
      <c r="LQJ19" s="198"/>
      <c r="LQK19" s="198"/>
      <c r="LQL19" s="198"/>
      <c r="LQM19" s="198"/>
      <c r="LQN19" s="198"/>
      <c r="LQO19" s="198"/>
      <c r="LQP19" s="198"/>
      <c r="LQQ19" s="198"/>
      <c r="LQR19" s="198"/>
      <c r="LQS19" s="198"/>
      <c r="LQT19" s="198"/>
      <c r="LQU19" s="198"/>
      <c r="LQV19" s="198"/>
      <c r="LQW19" s="198"/>
      <c r="LQX19" s="198"/>
      <c r="LQY19" s="198"/>
      <c r="LQZ19" s="198"/>
      <c r="LRA19" s="198"/>
      <c r="LRB19" s="198"/>
      <c r="LRC19" s="198"/>
      <c r="LRD19" s="198"/>
      <c r="LRE19" s="198"/>
      <c r="LRF19" s="198"/>
      <c r="LRG19" s="198"/>
      <c r="LRH19" s="198"/>
      <c r="LRI19" s="198"/>
      <c r="LRJ19" s="198"/>
      <c r="LRK19" s="198"/>
      <c r="LRL19" s="198"/>
      <c r="LRM19" s="198"/>
      <c r="LRN19" s="198"/>
      <c r="LRO19" s="198"/>
      <c r="LRP19" s="198"/>
      <c r="LRQ19" s="198"/>
      <c r="LRR19" s="198"/>
      <c r="LRS19" s="198"/>
      <c r="LRT19" s="198"/>
      <c r="LRU19" s="198"/>
      <c r="LRV19" s="198"/>
      <c r="LRW19" s="198"/>
      <c r="LRX19" s="198"/>
      <c r="LRY19" s="198"/>
      <c r="LRZ19" s="198"/>
      <c r="LSA19" s="198"/>
      <c r="LSB19" s="198"/>
      <c r="LSC19" s="198"/>
      <c r="LSD19" s="198"/>
      <c r="LSE19" s="198"/>
      <c r="LSF19" s="198"/>
      <c r="LSG19" s="198"/>
      <c r="LSH19" s="198"/>
      <c r="LSI19" s="198"/>
      <c r="LSJ19" s="198"/>
      <c r="LSK19" s="198"/>
      <c r="LSL19" s="198"/>
      <c r="LSM19" s="198"/>
      <c r="LSN19" s="198"/>
      <c r="LSO19" s="198"/>
      <c r="LSP19" s="198"/>
      <c r="LSQ19" s="198"/>
      <c r="LSR19" s="198"/>
      <c r="LSS19" s="198"/>
      <c r="LST19" s="198"/>
      <c r="LSU19" s="198"/>
      <c r="LSV19" s="198"/>
      <c r="LSW19" s="198"/>
      <c r="LSX19" s="198"/>
      <c r="LSY19" s="198"/>
      <c r="LSZ19" s="198"/>
      <c r="LTA19" s="198"/>
      <c r="LTB19" s="198"/>
      <c r="LTC19" s="198"/>
      <c r="LTD19" s="198"/>
      <c r="LTE19" s="198"/>
      <c r="LTF19" s="198"/>
      <c r="LTG19" s="198"/>
      <c r="LTH19" s="198"/>
      <c r="LTI19" s="198"/>
      <c r="LTJ19" s="198"/>
      <c r="LTK19" s="198"/>
      <c r="LTL19" s="198"/>
      <c r="LTM19" s="198"/>
      <c r="LTN19" s="198"/>
      <c r="LTO19" s="198"/>
      <c r="LTP19" s="198"/>
      <c r="LTQ19" s="198"/>
      <c r="LTR19" s="198"/>
      <c r="LTS19" s="198"/>
      <c r="LTT19" s="198"/>
      <c r="LTU19" s="198"/>
      <c r="LTV19" s="198"/>
      <c r="LTW19" s="198"/>
      <c r="LTX19" s="198"/>
      <c r="LTY19" s="198"/>
      <c r="LTZ19" s="198"/>
      <c r="LUA19" s="198"/>
      <c r="LUB19" s="198"/>
      <c r="LUC19" s="198"/>
      <c r="LUD19" s="198"/>
      <c r="LUE19" s="198"/>
      <c r="LUF19" s="198"/>
      <c r="LUG19" s="198"/>
      <c r="LUH19" s="198"/>
      <c r="LUI19" s="198"/>
      <c r="LUJ19" s="198"/>
      <c r="LUK19" s="198"/>
      <c r="LUL19" s="198"/>
      <c r="LUM19" s="198"/>
      <c r="LUN19" s="198"/>
      <c r="LUO19" s="198"/>
      <c r="LUP19" s="198"/>
      <c r="LUQ19" s="198"/>
      <c r="LUR19" s="198"/>
      <c r="LUS19" s="198"/>
      <c r="LUT19" s="198"/>
      <c r="LUU19" s="198"/>
      <c r="LUV19" s="198"/>
      <c r="LUW19" s="198"/>
      <c r="LUX19" s="198"/>
      <c r="LUY19" s="198"/>
      <c r="LUZ19" s="198"/>
      <c r="LVA19" s="198"/>
      <c r="LVB19" s="198"/>
      <c r="LVC19" s="198"/>
      <c r="LVD19" s="198"/>
      <c r="LVE19" s="198"/>
      <c r="LVF19" s="198"/>
      <c r="LVG19" s="198"/>
      <c r="LVH19" s="198"/>
      <c r="LVI19" s="198"/>
      <c r="LVJ19" s="198"/>
      <c r="LVK19" s="198"/>
      <c r="LVL19" s="198"/>
      <c r="LVM19" s="198"/>
      <c r="LVN19" s="198"/>
      <c r="LVO19" s="198"/>
      <c r="LVP19" s="198"/>
      <c r="LVQ19" s="198"/>
      <c r="LVR19" s="198"/>
      <c r="LVS19" s="198"/>
      <c r="LVT19" s="198"/>
      <c r="LVU19" s="198"/>
      <c r="LVV19" s="198"/>
      <c r="LVW19" s="198"/>
      <c r="LVX19" s="198"/>
      <c r="LVY19" s="198"/>
      <c r="LVZ19" s="198"/>
      <c r="LWA19" s="198"/>
      <c r="LWB19" s="198"/>
      <c r="LWC19" s="198"/>
      <c r="LWD19" s="198"/>
      <c r="LWE19" s="198"/>
      <c r="LWF19" s="198"/>
      <c r="LWG19" s="198"/>
      <c r="LWH19" s="198"/>
      <c r="LWI19" s="198"/>
      <c r="LWJ19" s="198"/>
      <c r="LWK19" s="198"/>
      <c r="LWL19" s="198"/>
      <c r="LWM19" s="198"/>
      <c r="LWN19" s="198"/>
      <c r="LWO19" s="198"/>
      <c r="LWP19" s="198"/>
      <c r="LWQ19" s="198"/>
      <c r="LWR19" s="198"/>
      <c r="LWS19" s="198"/>
      <c r="LWT19" s="198"/>
      <c r="LWU19" s="198"/>
      <c r="LWV19" s="198"/>
      <c r="LWW19" s="198"/>
      <c r="LWX19" s="198"/>
      <c r="LWY19" s="198"/>
      <c r="LWZ19" s="198"/>
      <c r="LXA19" s="198"/>
      <c r="LXB19" s="198"/>
      <c r="LXC19" s="198"/>
      <c r="LXD19" s="198"/>
      <c r="LXE19" s="198"/>
      <c r="LXF19" s="198"/>
      <c r="LXG19" s="198"/>
      <c r="LXH19" s="198"/>
      <c r="LXI19" s="198"/>
      <c r="LXJ19" s="198"/>
      <c r="LXK19" s="198"/>
      <c r="LXL19" s="198"/>
      <c r="LXM19" s="198"/>
      <c r="LXN19" s="198"/>
      <c r="LXO19" s="198"/>
      <c r="LXP19" s="198"/>
      <c r="LXQ19" s="198"/>
      <c r="LXR19" s="198"/>
      <c r="LXS19" s="198"/>
      <c r="LXT19" s="198"/>
      <c r="LXU19" s="198"/>
      <c r="LXV19" s="198"/>
      <c r="LXW19" s="198"/>
      <c r="LXX19" s="198"/>
      <c r="LXY19" s="198"/>
      <c r="LXZ19" s="198"/>
      <c r="LYA19" s="198"/>
      <c r="LYB19" s="198"/>
      <c r="LYC19" s="198"/>
      <c r="LYD19" s="198"/>
      <c r="LYE19" s="198"/>
      <c r="LYF19" s="198"/>
      <c r="LYG19" s="198"/>
      <c r="LYH19" s="198"/>
      <c r="LYI19" s="198"/>
      <c r="LYJ19" s="198"/>
      <c r="LYK19" s="198"/>
      <c r="LYL19" s="198"/>
      <c r="LYM19" s="198"/>
      <c r="LYN19" s="198"/>
      <c r="LYO19" s="198"/>
      <c r="LYP19" s="198"/>
      <c r="LYQ19" s="198"/>
      <c r="LYR19" s="198"/>
      <c r="LYS19" s="198"/>
      <c r="LYT19" s="198"/>
      <c r="LYU19" s="198"/>
      <c r="LYV19" s="198"/>
      <c r="LYW19" s="198"/>
      <c r="LYX19" s="198"/>
      <c r="LYY19" s="198"/>
      <c r="LYZ19" s="198"/>
      <c r="LZA19" s="198"/>
      <c r="LZB19" s="198"/>
      <c r="LZC19" s="198"/>
      <c r="LZD19" s="198"/>
      <c r="LZE19" s="198"/>
      <c r="LZF19" s="198"/>
      <c r="LZG19" s="198"/>
      <c r="LZH19" s="198"/>
      <c r="LZI19" s="198"/>
      <c r="LZJ19" s="198"/>
      <c r="LZK19" s="198"/>
      <c r="LZL19" s="198"/>
      <c r="LZM19" s="198"/>
      <c r="LZN19" s="198"/>
      <c r="LZO19" s="198"/>
      <c r="LZP19" s="198"/>
      <c r="LZQ19" s="198"/>
      <c r="LZR19" s="198"/>
      <c r="LZS19" s="198"/>
      <c r="LZT19" s="198"/>
      <c r="LZU19" s="198"/>
      <c r="LZV19" s="198"/>
      <c r="LZW19" s="198"/>
      <c r="LZX19" s="198"/>
      <c r="LZY19" s="198"/>
      <c r="LZZ19" s="198"/>
      <c r="MAA19" s="198"/>
      <c r="MAB19" s="198"/>
      <c r="MAC19" s="198"/>
      <c r="MAD19" s="198"/>
      <c r="MAE19" s="198"/>
      <c r="MAF19" s="198"/>
      <c r="MAG19" s="198"/>
      <c r="MAH19" s="198"/>
      <c r="MAI19" s="198"/>
      <c r="MAJ19" s="198"/>
      <c r="MAK19" s="198"/>
      <c r="MAL19" s="198"/>
      <c r="MAM19" s="198"/>
      <c r="MAN19" s="198"/>
      <c r="MAO19" s="198"/>
      <c r="MAP19" s="198"/>
      <c r="MAQ19" s="198"/>
      <c r="MAR19" s="198"/>
      <c r="MAS19" s="198"/>
      <c r="MAT19" s="198"/>
      <c r="MAU19" s="198"/>
      <c r="MAV19" s="198"/>
      <c r="MAW19" s="198"/>
      <c r="MAX19" s="198"/>
      <c r="MAY19" s="198"/>
      <c r="MAZ19" s="198"/>
      <c r="MBA19" s="198"/>
      <c r="MBB19" s="198"/>
      <c r="MBC19" s="198"/>
      <c r="MBD19" s="198"/>
      <c r="MBE19" s="198"/>
      <c r="MBF19" s="198"/>
      <c r="MBG19" s="198"/>
      <c r="MBH19" s="198"/>
      <c r="MBI19" s="198"/>
      <c r="MBJ19" s="198"/>
      <c r="MBK19" s="198"/>
      <c r="MBL19" s="198"/>
      <c r="MBM19" s="198"/>
      <c r="MBN19" s="198"/>
      <c r="MBO19" s="198"/>
      <c r="MBP19" s="198"/>
      <c r="MBQ19" s="198"/>
      <c r="MBR19" s="198"/>
      <c r="MBS19" s="198"/>
      <c r="MBT19" s="198"/>
      <c r="MBU19" s="198"/>
      <c r="MBV19" s="198"/>
      <c r="MBW19" s="198"/>
      <c r="MBX19" s="198"/>
      <c r="MBY19" s="198"/>
      <c r="MBZ19" s="198"/>
      <c r="MCA19" s="198"/>
      <c r="MCB19" s="198"/>
      <c r="MCC19" s="198"/>
      <c r="MCD19" s="198"/>
      <c r="MCE19" s="198"/>
      <c r="MCF19" s="198"/>
      <c r="MCG19" s="198"/>
      <c r="MCH19" s="198"/>
      <c r="MCI19" s="198"/>
      <c r="MCJ19" s="198"/>
      <c r="MCK19" s="198"/>
      <c r="MCL19" s="198"/>
      <c r="MCM19" s="198"/>
      <c r="MCN19" s="198"/>
      <c r="MCO19" s="198"/>
      <c r="MCP19" s="198"/>
      <c r="MCQ19" s="198"/>
      <c r="MCR19" s="198"/>
      <c r="MCS19" s="198"/>
      <c r="MCT19" s="198"/>
      <c r="MCU19" s="198"/>
      <c r="MCV19" s="198"/>
      <c r="MCW19" s="198"/>
      <c r="MCX19" s="198"/>
      <c r="MCY19" s="198"/>
      <c r="MCZ19" s="198"/>
      <c r="MDA19" s="198"/>
      <c r="MDB19" s="198"/>
      <c r="MDC19" s="198"/>
      <c r="MDD19" s="198"/>
      <c r="MDE19" s="198"/>
      <c r="MDF19" s="198"/>
      <c r="MDG19" s="198"/>
      <c r="MDH19" s="198"/>
      <c r="MDI19" s="198"/>
      <c r="MDJ19" s="198"/>
      <c r="MDK19" s="198"/>
      <c r="MDL19" s="198"/>
      <c r="MDM19" s="198"/>
      <c r="MDN19" s="198"/>
      <c r="MDO19" s="198"/>
      <c r="MDP19" s="198"/>
      <c r="MDQ19" s="198"/>
      <c r="MDR19" s="198"/>
      <c r="MDS19" s="198"/>
      <c r="MDT19" s="198"/>
      <c r="MDU19" s="198"/>
      <c r="MDV19" s="198"/>
      <c r="MDW19" s="198"/>
      <c r="MDX19" s="198"/>
      <c r="MDY19" s="198"/>
      <c r="MDZ19" s="198"/>
      <c r="MEA19" s="198"/>
      <c r="MEB19" s="198"/>
      <c r="MEC19" s="198"/>
      <c r="MED19" s="198"/>
      <c r="MEE19" s="198"/>
      <c r="MEF19" s="198"/>
      <c r="MEG19" s="198"/>
      <c r="MEH19" s="198"/>
      <c r="MEI19" s="198"/>
      <c r="MEJ19" s="198"/>
      <c r="MEK19" s="198"/>
      <c r="MEL19" s="198"/>
      <c r="MEM19" s="198"/>
      <c r="MEN19" s="198"/>
      <c r="MEO19" s="198"/>
      <c r="MEP19" s="198"/>
      <c r="MEQ19" s="198"/>
      <c r="MER19" s="198"/>
      <c r="MES19" s="198"/>
      <c r="MET19" s="198"/>
      <c r="MEU19" s="198"/>
      <c r="MEV19" s="198"/>
      <c r="MEW19" s="198"/>
      <c r="MEX19" s="198"/>
      <c r="MEY19" s="198"/>
      <c r="MEZ19" s="198"/>
      <c r="MFA19" s="198"/>
      <c r="MFB19" s="198"/>
      <c r="MFC19" s="198"/>
      <c r="MFD19" s="198"/>
      <c r="MFE19" s="198"/>
      <c r="MFF19" s="198"/>
      <c r="MFG19" s="198"/>
      <c r="MFH19" s="198"/>
      <c r="MFI19" s="198"/>
      <c r="MFJ19" s="198"/>
      <c r="MFK19" s="198"/>
      <c r="MFL19" s="198"/>
      <c r="MFM19" s="198"/>
      <c r="MFN19" s="198"/>
      <c r="MFO19" s="198"/>
      <c r="MFP19" s="198"/>
      <c r="MFQ19" s="198"/>
      <c r="MFR19" s="198"/>
      <c r="MFS19" s="198"/>
      <c r="MFT19" s="198"/>
      <c r="MFU19" s="198"/>
      <c r="MFV19" s="198"/>
      <c r="MFW19" s="198"/>
      <c r="MFX19" s="198"/>
      <c r="MFY19" s="198"/>
      <c r="MFZ19" s="198"/>
      <c r="MGA19" s="198"/>
      <c r="MGB19" s="198"/>
      <c r="MGC19" s="198"/>
      <c r="MGD19" s="198"/>
      <c r="MGE19" s="198"/>
      <c r="MGF19" s="198"/>
      <c r="MGG19" s="198"/>
      <c r="MGH19" s="198"/>
      <c r="MGI19" s="198"/>
      <c r="MGJ19" s="198"/>
      <c r="MGK19" s="198"/>
      <c r="MGL19" s="198"/>
      <c r="MGM19" s="198"/>
      <c r="MGN19" s="198"/>
      <c r="MGO19" s="198"/>
      <c r="MGP19" s="198"/>
      <c r="MGQ19" s="198"/>
      <c r="MGR19" s="198"/>
      <c r="MGS19" s="198"/>
      <c r="MGT19" s="198"/>
      <c r="MGU19" s="198"/>
      <c r="MGV19" s="198"/>
      <c r="MGW19" s="198"/>
      <c r="MGX19" s="198"/>
      <c r="MGY19" s="198"/>
      <c r="MGZ19" s="198"/>
      <c r="MHA19" s="198"/>
      <c r="MHB19" s="198"/>
      <c r="MHC19" s="198"/>
      <c r="MHD19" s="198"/>
      <c r="MHE19" s="198"/>
      <c r="MHF19" s="198"/>
      <c r="MHG19" s="198"/>
      <c r="MHH19" s="198"/>
      <c r="MHI19" s="198"/>
      <c r="MHJ19" s="198"/>
      <c r="MHK19" s="198"/>
      <c r="MHL19" s="198"/>
      <c r="MHM19" s="198"/>
      <c r="MHN19" s="198"/>
      <c r="MHO19" s="198"/>
      <c r="MHP19" s="198"/>
      <c r="MHQ19" s="198"/>
      <c r="MHR19" s="198"/>
      <c r="MHS19" s="198"/>
      <c r="MHT19" s="198"/>
      <c r="MHU19" s="198"/>
      <c r="MHV19" s="198"/>
      <c r="MHW19" s="198"/>
      <c r="MHX19" s="198"/>
      <c r="MHY19" s="198"/>
      <c r="MHZ19" s="198"/>
      <c r="MIA19" s="198"/>
      <c r="MIB19" s="198"/>
      <c r="MIC19" s="198"/>
      <c r="MID19" s="198"/>
      <c r="MIE19" s="198"/>
      <c r="MIF19" s="198"/>
      <c r="MIG19" s="198"/>
      <c r="MIH19" s="198"/>
      <c r="MII19" s="198"/>
      <c r="MIJ19" s="198"/>
      <c r="MIK19" s="198"/>
      <c r="MIL19" s="198"/>
      <c r="MIM19" s="198"/>
      <c r="MIN19" s="198"/>
      <c r="MIO19" s="198"/>
      <c r="MIP19" s="198"/>
      <c r="MIQ19" s="198"/>
      <c r="MIR19" s="198"/>
      <c r="MIS19" s="198"/>
      <c r="MIT19" s="198"/>
      <c r="MIU19" s="198"/>
      <c r="MIV19" s="198"/>
      <c r="MIW19" s="198"/>
      <c r="MIX19" s="198"/>
      <c r="MIY19" s="198"/>
      <c r="MIZ19" s="198"/>
      <c r="MJA19" s="198"/>
      <c r="MJB19" s="198"/>
      <c r="MJC19" s="198"/>
      <c r="MJD19" s="198"/>
      <c r="MJE19" s="198"/>
      <c r="MJF19" s="198"/>
      <c r="MJG19" s="198"/>
      <c r="MJH19" s="198"/>
      <c r="MJI19" s="198"/>
      <c r="MJJ19" s="198"/>
      <c r="MJK19" s="198"/>
      <c r="MJL19" s="198"/>
      <c r="MJM19" s="198"/>
      <c r="MJN19" s="198"/>
      <c r="MJO19" s="198"/>
      <c r="MJP19" s="198"/>
      <c r="MJQ19" s="198"/>
      <c r="MJR19" s="198"/>
      <c r="MJS19" s="198"/>
      <c r="MJT19" s="198"/>
      <c r="MJU19" s="198"/>
      <c r="MJV19" s="198"/>
      <c r="MJW19" s="198"/>
      <c r="MJX19" s="198"/>
      <c r="MJY19" s="198"/>
      <c r="MJZ19" s="198"/>
      <c r="MKA19" s="198"/>
      <c r="MKB19" s="198"/>
      <c r="MKC19" s="198"/>
      <c r="MKD19" s="198"/>
      <c r="MKE19" s="198"/>
      <c r="MKF19" s="198"/>
      <c r="MKG19" s="198"/>
      <c r="MKH19" s="198"/>
      <c r="MKI19" s="198"/>
      <c r="MKJ19" s="198"/>
      <c r="MKK19" s="198"/>
      <c r="MKL19" s="198"/>
      <c r="MKM19" s="198"/>
      <c r="MKN19" s="198"/>
      <c r="MKO19" s="198"/>
      <c r="MKP19" s="198"/>
      <c r="MKQ19" s="198"/>
      <c r="MKR19" s="198"/>
      <c r="MKS19" s="198"/>
      <c r="MKT19" s="198"/>
      <c r="MKU19" s="198"/>
      <c r="MKV19" s="198"/>
      <c r="MKW19" s="198"/>
      <c r="MKX19" s="198"/>
      <c r="MKY19" s="198"/>
      <c r="MKZ19" s="198"/>
      <c r="MLA19" s="198"/>
      <c r="MLB19" s="198"/>
      <c r="MLC19" s="198"/>
      <c r="MLD19" s="198"/>
      <c r="MLE19" s="198"/>
      <c r="MLF19" s="198"/>
      <c r="MLG19" s="198"/>
      <c r="MLH19" s="198"/>
      <c r="MLI19" s="198"/>
      <c r="MLJ19" s="198"/>
      <c r="MLK19" s="198"/>
      <c r="MLL19" s="198"/>
      <c r="MLM19" s="198"/>
      <c r="MLN19" s="198"/>
      <c r="MLO19" s="198"/>
      <c r="MLP19" s="198"/>
      <c r="MLQ19" s="198"/>
      <c r="MLR19" s="198"/>
      <c r="MLS19" s="198"/>
      <c r="MLT19" s="198"/>
      <c r="MLU19" s="198"/>
      <c r="MLV19" s="198"/>
      <c r="MLW19" s="198"/>
      <c r="MLX19" s="198"/>
      <c r="MLY19" s="198"/>
      <c r="MLZ19" s="198"/>
      <c r="MMA19" s="198"/>
      <c r="MMB19" s="198"/>
      <c r="MMC19" s="198"/>
      <c r="MMD19" s="198"/>
      <c r="MME19" s="198"/>
      <c r="MMF19" s="198"/>
      <c r="MMG19" s="198"/>
      <c r="MMH19" s="198"/>
      <c r="MMI19" s="198"/>
      <c r="MMJ19" s="198"/>
      <c r="MMK19" s="198"/>
      <c r="MML19" s="198"/>
      <c r="MMM19" s="198"/>
      <c r="MMN19" s="198"/>
      <c r="MMO19" s="198"/>
      <c r="MMP19" s="198"/>
      <c r="MMQ19" s="198"/>
      <c r="MMR19" s="198"/>
      <c r="MMS19" s="198"/>
      <c r="MMT19" s="198"/>
      <c r="MMU19" s="198"/>
      <c r="MMV19" s="198"/>
      <c r="MMW19" s="198"/>
      <c r="MMX19" s="198"/>
      <c r="MMY19" s="198"/>
      <c r="MMZ19" s="198"/>
      <c r="MNA19" s="198"/>
      <c r="MNB19" s="198"/>
      <c r="MNC19" s="198"/>
      <c r="MND19" s="198"/>
      <c r="MNE19" s="198"/>
      <c r="MNF19" s="198"/>
      <c r="MNG19" s="198"/>
      <c r="MNH19" s="198"/>
      <c r="MNI19" s="198"/>
      <c r="MNJ19" s="198"/>
      <c r="MNK19" s="198"/>
      <c r="MNL19" s="198"/>
      <c r="MNM19" s="198"/>
      <c r="MNN19" s="198"/>
      <c r="MNO19" s="198"/>
      <c r="MNP19" s="198"/>
      <c r="MNQ19" s="198"/>
      <c r="MNR19" s="198"/>
      <c r="MNS19" s="198"/>
      <c r="MNT19" s="198"/>
      <c r="MNU19" s="198"/>
      <c r="MNV19" s="198"/>
      <c r="MNW19" s="198"/>
      <c r="MNX19" s="198"/>
      <c r="MNY19" s="198"/>
      <c r="MNZ19" s="198"/>
      <c r="MOA19" s="198"/>
      <c r="MOB19" s="198"/>
      <c r="MOC19" s="198"/>
      <c r="MOD19" s="198"/>
      <c r="MOE19" s="198"/>
      <c r="MOF19" s="198"/>
      <c r="MOG19" s="198"/>
      <c r="MOH19" s="198"/>
      <c r="MOI19" s="198"/>
      <c r="MOJ19" s="198"/>
      <c r="MOK19" s="198"/>
      <c r="MOL19" s="198"/>
      <c r="MOM19" s="198"/>
      <c r="MON19" s="198"/>
      <c r="MOO19" s="198"/>
      <c r="MOP19" s="198"/>
      <c r="MOQ19" s="198"/>
      <c r="MOR19" s="198"/>
      <c r="MOS19" s="198"/>
      <c r="MOT19" s="198"/>
      <c r="MOU19" s="198"/>
      <c r="MOV19" s="198"/>
      <c r="MOW19" s="198"/>
      <c r="MOX19" s="198"/>
      <c r="MOY19" s="198"/>
      <c r="MOZ19" s="198"/>
      <c r="MPA19" s="198"/>
      <c r="MPB19" s="198"/>
      <c r="MPC19" s="198"/>
      <c r="MPD19" s="198"/>
      <c r="MPE19" s="198"/>
      <c r="MPF19" s="198"/>
      <c r="MPG19" s="198"/>
      <c r="MPH19" s="198"/>
      <c r="MPI19" s="198"/>
      <c r="MPJ19" s="198"/>
      <c r="MPK19" s="198"/>
      <c r="MPL19" s="198"/>
      <c r="MPM19" s="198"/>
      <c r="MPN19" s="198"/>
      <c r="MPO19" s="198"/>
      <c r="MPP19" s="198"/>
      <c r="MPQ19" s="198"/>
      <c r="MPR19" s="198"/>
      <c r="MPS19" s="198"/>
      <c r="MPT19" s="198"/>
      <c r="MPU19" s="198"/>
      <c r="MPV19" s="198"/>
      <c r="MPW19" s="198"/>
      <c r="MPX19" s="198"/>
      <c r="MPY19" s="198"/>
      <c r="MPZ19" s="198"/>
      <c r="MQA19" s="198"/>
      <c r="MQB19" s="198"/>
      <c r="MQC19" s="198"/>
      <c r="MQD19" s="198"/>
      <c r="MQE19" s="198"/>
      <c r="MQF19" s="198"/>
      <c r="MQG19" s="198"/>
      <c r="MQH19" s="198"/>
      <c r="MQI19" s="198"/>
      <c r="MQJ19" s="198"/>
      <c r="MQK19" s="198"/>
      <c r="MQL19" s="198"/>
      <c r="MQM19" s="198"/>
      <c r="MQN19" s="198"/>
      <c r="MQO19" s="198"/>
      <c r="MQP19" s="198"/>
      <c r="MQQ19" s="198"/>
      <c r="MQR19" s="198"/>
      <c r="MQS19" s="198"/>
      <c r="MQT19" s="198"/>
      <c r="MQU19" s="198"/>
      <c r="MQV19" s="198"/>
      <c r="MQW19" s="198"/>
      <c r="MQX19" s="198"/>
      <c r="MQY19" s="198"/>
      <c r="MQZ19" s="198"/>
      <c r="MRA19" s="198"/>
      <c r="MRB19" s="198"/>
      <c r="MRC19" s="198"/>
      <c r="MRD19" s="198"/>
      <c r="MRE19" s="198"/>
      <c r="MRF19" s="198"/>
      <c r="MRG19" s="198"/>
      <c r="MRH19" s="198"/>
      <c r="MRI19" s="198"/>
      <c r="MRJ19" s="198"/>
      <c r="MRK19" s="198"/>
      <c r="MRL19" s="198"/>
      <c r="MRM19" s="198"/>
      <c r="MRN19" s="198"/>
      <c r="MRO19" s="198"/>
      <c r="MRP19" s="198"/>
      <c r="MRQ19" s="198"/>
      <c r="MRR19" s="198"/>
      <c r="MRS19" s="198"/>
      <c r="MRT19" s="198"/>
      <c r="MRU19" s="198"/>
      <c r="MRV19" s="198"/>
      <c r="MRW19" s="198"/>
      <c r="MRX19" s="198"/>
      <c r="MRY19" s="198"/>
      <c r="MRZ19" s="198"/>
      <c r="MSA19" s="198"/>
      <c r="MSB19" s="198"/>
      <c r="MSC19" s="198"/>
      <c r="MSD19" s="198"/>
      <c r="MSE19" s="198"/>
      <c r="MSF19" s="198"/>
      <c r="MSG19" s="198"/>
      <c r="MSH19" s="198"/>
      <c r="MSI19" s="198"/>
      <c r="MSJ19" s="198"/>
      <c r="MSK19" s="198"/>
      <c r="MSL19" s="198"/>
      <c r="MSM19" s="198"/>
      <c r="MSN19" s="198"/>
      <c r="MSO19" s="198"/>
      <c r="MSP19" s="198"/>
      <c r="MSQ19" s="198"/>
      <c r="MSR19" s="198"/>
      <c r="MSS19" s="198"/>
      <c r="MST19" s="198"/>
      <c r="MSU19" s="198"/>
      <c r="MSV19" s="198"/>
      <c r="MSW19" s="198"/>
      <c r="MSX19" s="198"/>
      <c r="MSY19" s="198"/>
      <c r="MSZ19" s="198"/>
      <c r="MTA19" s="198"/>
      <c r="MTB19" s="198"/>
      <c r="MTC19" s="198"/>
      <c r="MTD19" s="198"/>
      <c r="MTE19" s="198"/>
      <c r="MTF19" s="198"/>
      <c r="MTG19" s="198"/>
      <c r="MTH19" s="198"/>
      <c r="MTI19" s="198"/>
      <c r="MTJ19" s="198"/>
      <c r="MTK19" s="198"/>
      <c r="MTL19" s="198"/>
      <c r="MTM19" s="198"/>
      <c r="MTN19" s="198"/>
      <c r="MTO19" s="198"/>
      <c r="MTP19" s="198"/>
      <c r="MTQ19" s="198"/>
      <c r="MTR19" s="198"/>
      <c r="MTS19" s="198"/>
      <c r="MTT19" s="198"/>
      <c r="MTU19" s="198"/>
      <c r="MTV19" s="198"/>
      <c r="MTW19" s="198"/>
      <c r="MTX19" s="198"/>
      <c r="MTY19" s="198"/>
      <c r="MTZ19" s="198"/>
      <c r="MUA19" s="198"/>
      <c r="MUB19" s="198"/>
      <c r="MUC19" s="198"/>
      <c r="MUD19" s="198"/>
      <c r="MUE19" s="198"/>
      <c r="MUF19" s="198"/>
      <c r="MUG19" s="198"/>
      <c r="MUH19" s="198"/>
      <c r="MUI19" s="198"/>
      <c r="MUJ19" s="198"/>
      <c r="MUK19" s="198"/>
      <c r="MUL19" s="198"/>
      <c r="MUM19" s="198"/>
      <c r="MUN19" s="198"/>
      <c r="MUO19" s="198"/>
      <c r="MUP19" s="198"/>
      <c r="MUQ19" s="198"/>
      <c r="MUR19" s="198"/>
      <c r="MUS19" s="198"/>
      <c r="MUT19" s="198"/>
      <c r="MUU19" s="198"/>
      <c r="MUV19" s="198"/>
      <c r="MUW19" s="198"/>
      <c r="MUX19" s="198"/>
      <c r="MUY19" s="198"/>
      <c r="MUZ19" s="198"/>
      <c r="MVA19" s="198"/>
      <c r="MVB19" s="198"/>
      <c r="MVC19" s="198"/>
      <c r="MVD19" s="198"/>
      <c r="MVE19" s="198"/>
      <c r="MVF19" s="198"/>
      <c r="MVG19" s="198"/>
      <c r="MVH19" s="198"/>
      <c r="MVI19" s="198"/>
      <c r="MVJ19" s="198"/>
      <c r="MVK19" s="198"/>
      <c r="MVL19" s="198"/>
      <c r="MVM19" s="198"/>
      <c r="MVN19" s="198"/>
      <c r="MVO19" s="198"/>
      <c r="MVP19" s="198"/>
      <c r="MVQ19" s="198"/>
      <c r="MVR19" s="198"/>
      <c r="MVS19" s="198"/>
      <c r="MVT19" s="198"/>
      <c r="MVU19" s="198"/>
      <c r="MVV19" s="198"/>
      <c r="MVW19" s="198"/>
      <c r="MVX19" s="198"/>
      <c r="MVY19" s="198"/>
      <c r="MVZ19" s="198"/>
      <c r="MWA19" s="198"/>
      <c r="MWB19" s="198"/>
      <c r="MWC19" s="198"/>
      <c r="MWD19" s="198"/>
      <c r="MWE19" s="198"/>
      <c r="MWF19" s="198"/>
      <c r="MWG19" s="198"/>
      <c r="MWH19" s="198"/>
      <c r="MWI19" s="198"/>
      <c r="MWJ19" s="198"/>
      <c r="MWK19" s="198"/>
      <c r="MWL19" s="198"/>
      <c r="MWM19" s="198"/>
      <c r="MWN19" s="198"/>
      <c r="MWO19" s="198"/>
      <c r="MWP19" s="198"/>
      <c r="MWQ19" s="198"/>
      <c r="MWR19" s="198"/>
      <c r="MWS19" s="198"/>
      <c r="MWT19" s="198"/>
      <c r="MWU19" s="198"/>
      <c r="MWV19" s="198"/>
      <c r="MWW19" s="198"/>
      <c r="MWX19" s="198"/>
      <c r="MWY19" s="198"/>
      <c r="MWZ19" s="198"/>
      <c r="MXA19" s="198"/>
      <c r="MXB19" s="198"/>
      <c r="MXC19" s="198"/>
      <c r="MXD19" s="198"/>
      <c r="MXE19" s="198"/>
      <c r="MXF19" s="198"/>
      <c r="MXG19" s="198"/>
      <c r="MXH19" s="198"/>
      <c r="MXI19" s="198"/>
      <c r="MXJ19" s="198"/>
      <c r="MXK19" s="198"/>
      <c r="MXL19" s="198"/>
      <c r="MXM19" s="198"/>
      <c r="MXN19" s="198"/>
      <c r="MXO19" s="198"/>
      <c r="MXP19" s="198"/>
      <c r="MXQ19" s="198"/>
      <c r="MXR19" s="198"/>
      <c r="MXS19" s="198"/>
      <c r="MXT19" s="198"/>
      <c r="MXU19" s="198"/>
      <c r="MXV19" s="198"/>
      <c r="MXW19" s="198"/>
      <c r="MXX19" s="198"/>
      <c r="MXY19" s="198"/>
      <c r="MXZ19" s="198"/>
      <c r="MYA19" s="198"/>
      <c r="MYB19" s="198"/>
      <c r="MYC19" s="198"/>
      <c r="MYD19" s="198"/>
      <c r="MYE19" s="198"/>
      <c r="MYF19" s="198"/>
      <c r="MYG19" s="198"/>
      <c r="MYH19" s="198"/>
      <c r="MYI19" s="198"/>
      <c r="MYJ19" s="198"/>
      <c r="MYK19" s="198"/>
      <c r="MYL19" s="198"/>
      <c r="MYM19" s="198"/>
      <c r="MYN19" s="198"/>
      <c r="MYO19" s="198"/>
      <c r="MYP19" s="198"/>
      <c r="MYQ19" s="198"/>
      <c r="MYR19" s="198"/>
      <c r="MYS19" s="198"/>
      <c r="MYT19" s="198"/>
      <c r="MYU19" s="198"/>
      <c r="MYV19" s="198"/>
      <c r="MYW19" s="198"/>
      <c r="MYX19" s="198"/>
      <c r="MYY19" s="198"/>
      <c r="MYZ19" s="198"/>
      <c r="MZA19" s="198"/>
      <c r="MZB19" s="198"/>
      <c r="MZC19" s="198"/>
      <c r="MZD19" s="198"/>
      <c r="MZE19" s="198"/>
      <c r="MZF19" s="198"/>
      <c r="MZG19" s="198"/>
      <c r="MZH19" s="198"/>
      <c r="MZI19" s="198"/>
      <c r="MZJ19" s="198"/>
      <c r="MZK19" s="198"/>
      <c r="MZL19" s="198"/>
      <c r="MZM19" s="198"/>
      <c r="MZN19" s="198"/>
      <c r="MZO19" s="198"/>
      <c r="MZP19" s="198"/>
      <c r="MZQ19" s="198"/>
      <c r="MZR19" s="198"/>
      <c r="MZS19" s="198"/>
      <c r="MZT19" s="198"/>
      <c r="MZU19" s="198"/>
      <c r="MZV19" s="198"/>
      <c r="MZW19" s="198"/>
      <c r="MZX19" s="198"/>
      <c r="MZY19" s="198"/>
      <c r="MZZ19" s="198"/>
      <c r="NAA19" s="198"/>
      <c r="NAB19" s="198"/>
      <c r="NAC19" s="198"/>
      <c r="NAD19" s="198"/>
      <c r="NAE19" s="198"/>
      <c r="NAF19" s="198"/>
      <c r="NAG19" s="198"/>
      <c r="NAH19" s="198"/>
      <c r="NAI19" s="198"/>
      <c r="NAJ19" s="198"/>
      <c r="NAK19" s="198"/>
      <c r="NAL19" s="198"/>
      <c r="NAM19" s="198"/>
      <c r="NAN19" s="198"/>
      <c r="NAO19" s="198"/>
      <c r="NAP19" s="198"/>
      <c r="NAQ19" s="198"/>
      <c r="NAR19" s="198"/>
      <c r="NAS19" s="198"/>
      <c r="NAT19" s="198"/>
      <c r="NAU19" s="198"/>
      <c r="NAV19" s="198"/>
      <c r="NAW19" s="198"/>
      <c r="NAX19" s="198"/>
      <c r="NAY19" s="198"/>
      <c r="NAZ19" s="198"/>
      <c r="NBA19" s="198"/>
      <c r="NBB19" s="198"/>
      <c r="NBC19" s="198"/>
      <c r="NBD19" s="198"/>
      <c r="NBE19" s="198"/>
      <c r="NBF19" s="198"/>
      <c r="NBG19" s="198"/>
      <c r="NBH19" s="198"/>
      <c r="NBI19" s="198"/>
      <c r="NBJ19" s="198"/>
      <c r="NBK19" s="198"/>
      <c r="NBL19" s="198"/>
      <c r="NBM19" s="198"/>
      <c r="NBN19" s="198"/>
      <c r="NBO19" s="198"/>
      <c r="NBP19" s="198"/>
      <c r="NBQ19" s="198"/>
      <c r="NBR19" s="198"/>
      <c r="NBS19" s="198"/>
      <c r="NBT19" s="198"/>
      <c r="NBU19" s="198"/>
      <c r="NBV19" s="198"/>
      <c r="NBW19" s="198"/>
      <c r="NBX19" s="198"/>
      <c r="NBY19" s="198"/>
      <c r="NBZ19" s="198"/>
      <c r="NCA19" s="198"/>
      <c r="NCB19" s="198"/>
      <c r="NCC19" s="198"/>
      <c r="NCD19" s="198"/>
      <c r="NCE19" s="198"/>
      <c r="NCF19" s="198"/>
      <c r="NCG19" s="198"/>
      <c r="NCH19" s="198"/>
      <c r="NCI19" s="198"/>
      <c r="NCJ19" s="198"/>
      <c r="NCK19" s="198"/>
      <c r="NCL19" s="198"/>
      <c r="NCM19" s="198"/>
      <c r="NCN19" s="198"/>
      <c r="NCO19" s="198"/>
      <c r="NCP19" s="198"/>
      <c r="NCQ19" s="198"/>
      <c r="NCR19" s="198"/>
      <c r="NCS19" s="198"/>
      <c r="NCT19" s="198"/>
      <c r="NCU19" s="198"/>
      <c r="NCV19" s="198"/>
      <c r="NCW19" s="198"/>
      <c r="NCX19" s="198"/>
      <c r="NCY19" s="198"/>
      <c r="NCZ19" s="198"/>
      <c r="NDA19" s="198"/>
      <c r="NDB19" s="198"/>
      <c r="NDC19" s="198"/>
      <c r="NDD19" s="198"/>
      <c r="NDE19" s="198"/>
      <c r="NDF19" s="198"/>
      <c r="NDG19" s="198"/>
      <c r="NDH19" s="198"/>
      <c r="NDI19" s="198"/>
      <c r="NDJ19" s="198"/>
      <c r="NDK19" s="198"/>
      <c r="NDL19" s="198"/>
      <c r="NDM19" s="198"/>
      <c r="NDN19" s="198"/>
      <c r="NDO19" s="198"/>
      <c r="NDP19" s="198"/>
      <c r="NDQ19" s="198"/>
      <c r="NDR19" s="198"/>
      <c r="NDS19" s="198"/>
      <c r="NDT19" s="198"/>
      <c r="NDU19" s="198"/>
      <c r="NDV19" s="198"/>
      <c r="NDW19" s="198"/>
      <c r="NDX19" s="198"/>
      <c r="NDY19" s="198"/>
      <c r="NDZ19" s="198"/>
      <c r="NEA19" s="198"/>
      <c r="NEB19" s="198"/>
      <c r="NEC19" s="198"/>
      <c r="NED19" s="198"/>
      <c r="NEE19" s="198"/>
      <c r="NEF19" s="198"/>
      <c r="NEG19" s="198"/>
      <c r="NEH19" s="198"/>
      <c r="NEI19" s="198"/>
      <c r="NEJ19" s="198"/>
      <c r="NEK19" s="198"/>
      <c r="NEL19" s="198"/>
      <c r="NEM19" s="198"/>
      <c r="NEN19" s="198"/>
      <c r="NEO19" s="198"/>
      <c r="NEP19" s="198"/>
      <c r="NEQ19" s="198"/>
      <c r="NER19" s="198"/>
      <c r="NES19" s="198"/>
      <c r="NET19" s="198"/>
      <c r="NEU19" s="198"/>
      <c r="NEV19" s="198"/>
      <c r="NEW19" s="198"/>
      <c r="NEX19" s="198"/>
      <c r="NEY19" s="198"/>
      <c r="NEZ19" s="198"/>
      <c r="NFA19" s="198"/>
      <c r="NFB19" s="198"/>
      <c r="NFC19" s="198"/>
      <c r="NFD19" s="198"/>
      <c r="NFE19" s="198"/>
      <c r="NFF19" s="198"/>
      <c r="NFG19" s="198"/>
      <c r="NFH19" s="198"/>
      <c r="NFI19" s="198"/>
      <c r="NFJ19" s="198"/>
      <c r="NFK19" s="198"/>
      <c r="NFL19" s="198"/>
      <c r="NFM19" s="198"/>
      <c r="NFN19" s="198"/>
      <c r="NFO19" s="198"/>
      <c r="NFP19" s="198"/>
      <c r="NFQ19" s="198"/>
      <c r="NFR19" s="198"/>
      <c r="NFS19" s="198"/>
      <c r="NFT19" s="198"/>
      <c r="NFU19" s="198"/>
      <c r="NFV19" s="198"/>
      <c r="NFW19" s="198"/>
      <c r="NFX19" s="198"/>
      <c r="NFY19" s="198"/>
      <c r="NFZ19" s="198"/>
      <c r="NGA19" s="198"/>
      <c r="NGB19" s="198"/>
      <c r="NGC19" s="198"/>
      <c r="NGD19" s="198"/>
      <c r="NGE19" s="198"/>
      <c r="NGF19" s="198"/>
      <c r="NGG19" s="198"/>
      <c r="NGH19" s="198"/>
      <c r="NGI19" s="198"/>
      <c r="NGJ19" s="198"/>
      <c r="NGK19" s="198"/>
      <c r="NGL19" s="198"/>
      <c r="NGM19" s="198"/>
      <c r="NGN19" s="198"/>
      <c r="NGO19" s="198"/>
      <c r="NGP19" s="198"/>
      <c r="NGQ19" s="198"/>
      <c r="NGR19" s="198"/>
      <c r="NGS19" s="198"/>
      <c r="NGT19" s="198"/>
      <c r="NGU19" s="198"/>
      <c r="NGV19" s="198"/>
      <c r="NGW19" s="198"/>
      <c r="NGX19" s="198"/>
      <c r="NGY19" s="198"/>
      <c r="NGZ19" s="198"/>
      <c r="NHA19" s="198"/>
      <c r="NHB19" s="198"/>
      <c r="NHC19" s="198"/>
      <c r="NHD19" s="198"/>
      <c r="NHE19" s="198"/>
      <c r="NHF19" s="198"/>
      <c r="NHG19" s="198"/>
      <c r="NHH19" s="198"/>
      <c r="NHI19" s="198"/>
      <c r="NHJ19" s="198"/>
      <c r="NHK19" s="198"/>
      <c r="NHL19" s="198"/>
      <c r="NHM19" s="198"/>
      <c r="NHN19" s="198"/>
      <c r="NHO19" s="198"/>
      <c r="NHP19" s="198"/>
      <c r="NHQ19" s="198"/>
      <c r="NHR19" s="198"/>
      <c r="NHS19" s="198"/>
      <c r="NHT19" s="198"/>
      <c r="NHU19" s="198"/>
      <c r="NHV19" s="198"/>
      <c r="NHW19" s="198"/>
      <c r="NHX19" s="198"/>
      <c r="NHY19" s="198"/>
      <c r="NHZ19" s="198"/>
      <c r="NIA19" s="198"/>
      <c r="NIB19" s="198"/>
      <c r="NIC19" s="198"/>
      <c r="NID19" s="198"/>
      <c r="NIE19" s="198"/>
      <c r="NIF19" s="198"/>
      <c r="NIG19" s="198"/>
      <c r="NIH19" s="198"/>
      <c r="NII19" s="198"/>
      <c r="NIJ19" s="198"/>
      <c r="NIK19" s="198"/>
      <c r="NIL19" s="198"/>
      <c r="NIM19" s="198"/>
      <c r="NIN19" s="198"/>
      <c r="NIO19" s="198"/>
      <c r="NIP19" s="198"/>
      <c r="NIQ19" s="198"/>
      <c r="NIR19" s="198"/>
      <c r="NIS19" s="198"/>
      <c r="NIT19" s="198"/>
      <c r="NIU19" s="198"/>
      <c r="NIV19" s="198"/>
      <c r="NIW19" s="198"/>
      <c r="NIX19" s="198"/>
      <c r="NIY19" s="198"/>
      <c r="NIZ19" s="198"/>
      <c r="NJA19" s="198"/>
      <c r="NJB19" s="198"/>
      <c r="NJC19" s="198"/>
      <c r="NJD19" s="198"/>
      <c r="NJE19" s="198"/>
      <c r="NJF19" s="198"/>
      <c r="NJG19" s="198"/>
      <c r="NJH19" s="198"/>
      <c r="NJI19" s="198"/>
      <c r="NJJ19" s="198"/>
      <c r="NJK19" s="198"/>
      <c r="NJL19" s="198"/>
      <c r="NJM19" s="198"/>
      <c r="NJN19" s="198"/>
      <c r="NJO19" s="198"/>
      <c r="NJP19" s="198"/>
      <c r="NJQ19" s="198"/>
      <c r="NJR19" s="198"/>
      <c r="NJS19" s="198"/>
      <c r="NJT19" s="198"/>
      <c r="NJU19" s="198"/>
      <c r="NJV19" s="198"/>
      <c r="NJW19" s="198"/>
      <c r="NJX19" s="198"/>
      <c r="NJY19" s="198"/>
      <c r="NJZ19" s="198"/>
      <c r="NKA19" s="198"/>
      <c r="NKB19" s="198"/>
      <c r="NKC19" s="198"/>
      <c r="NKD19" s="198"/>
      <c r="NKE19" s="198"/>
      <c r="NKF19" s="198"/>
      <c r="NKG19" s="198"/>
      <c r="NKH19" s="198"/>
      <c r="NKI19" s="198"/>
      <c r="NKJ19" s="198"/>
      <c r="NKK19" s="198"/>
      <c r="NKL19" s="198"/>
      <c r="NKM19" s="198"/>
      <c r="NKN19" s="198"/>
      <c r="NKO19" s="198"/>
      <c r="NKP19" s="198"/>
      <c r="NKQ19" s="198"/>
      <c r="NKR19" s="198"/>
      <c r="NKS19" s="198"/>
      <c r="NKT19" s="198"/>
      <c r="NKU19" s="198"/>
      <c r="NKV19" s="198"/>
      <c r="NKW19" s="198"/>
      <c r="NKX19" s="198"/>
      <c r="NKY19" s="198"/>
      <c r="NKZ19" s="198"/>
      <c r="NLA19" s="198"/>
      <c r="NLB19" s="198"/>
      <c r="NLC19" s="198"/>
      <c r="NLD19" s="198"/>
      <c r="NLE19" s="198"/>
      <c r="NLF19" s="198"/>
      <c r="NLG19" s="198"/>
      <c r="NLH19" s="198"/>
      <c r="NLI19" s="198"/>
      <c r="NLJ19" s="198"/>
      <c r="NLK19" s="198"/>
      <c r="NLL19" s="198"/>
      <c r="NLM19" s="198"/>
      <c r="NLN19" s="198"/>
      <c r="NLO19" s="198"/>
      <c r="NLP19" s="198"/>
      <c r="NLQ19" s="198"/>
      <c r="NLR19" s="198"/>
      <c r="NLS19" s="198"/>
      <c r="NLT19" s="198"/>
      <c r="NLU19" s="198"/>
      <c r="NLV19" s="198"/>
      <c r="NLW19" s="198"/>
      <c r="NLX19" s="198"/>
      <c r="NLY19" s="198"/>
      <c r="NLZ19" s="198"/>
      <c r="NMA19" s="198"/>
      <c r="NMB19" s="198"/>
      <c r="NMC19" s="198"/>
      <c r="NMD19" s="198"/>
      <c r="NME19" s="198"/>
      <c r="NMF19" s="198"/>
      <c r="NMG19" s="198"/>
      <c r="NMH19" s="198"/>
      <c r="NMI19" s="198"/>
      <c r="NMJ19" s="198"/>
      <c r="NMK19" s="198"/>
      <c r="NML19" s="198"/>
      <c r="NMM19" s="198"/>
      <c r="NMN19" s="198"/>
      <c r="NMO19" s="198"/>
      <c r="NMP19" s="198"/>
      <c r="NMQ19" s="198"/>
      <c r="NMR19" s="198"/>
      <c r="NMS19" s="198"/>
      <c r="NMT19" s="198"/>
      <c r="NMU19" s="198"/>
      <c r="NMV19" s="198"/>
      <c r="NMW19" s="198"/>
      <c r="NMX19" s="198"/>
      <c r="NMY19" s="198"/>
      <c r="NMZ19" s="198"/>
      <c r="NNA19" s="198"/>
      <c r="NNB19" s="198"/>
      <c r="NNC19" s="198"/>
      <c r="NND19" s="198"/>
      <c r="NNE19" s="198"/>
      <c r="NNF19" s="198"/>
      <c r="NNG19" s="198"/>
      <c r="NNH19" s="198"/>
      <c r="NNI19" s="198"/>
      <c r="NNJ19" s="198"/>
      <c r="NNK19" s="198"/>
      <c r="NNL19" s="198"/>
      <c r="NNM19" s="198"/>
      <c r="NNN19" s="198"/>
      <c r="NNO19" s="198"/>
      <c r="NNP19" s="198"/>
      <c r="NNQ19" s="198"/>
      <c r="NNR19" s="198"/>
      <c r="NNS19" s="198"/>
      <c r="NNT19" s="198"/>
      <c r="NNU19" s="198"/>
      <c r="NNV19" s="198"/>
      <c r="NNW19" s="198"/>
      <c r="NNX19" s="198"/>
      <c r="NNY19" s="198"/>
      <c r="NNZ19" s="198"/>
      <c r="NOA19" s="198"/>
      <c r="NOB19" s="198"/>
      <c r="NOC19" s="198"/>
      <c r="NOD19" s="198"/>
      <c r="NOE19" s="198"/>
      <c r="NOF19" s="198"/>
      <c r="NOG19" s="198"/>
      <c r="NOH19" s="198"/>
      <c r="NOI19" s="198"/>
      <c r="NOJ19" s="198"/>
      <c r="NOK19" s="198"/>
      <c r="NOL19" s="198"/>
      <c r="NOM19" s="198"/>
      <c r="NON19" s="198"/>
      <c r="NOO19" s="198"/>
      <c r="NOP19" s="198"/>
      <c r="NOQ19" s="198"/>
      <c r="NOR19" s="198"/>
      <c r="NOS19" s="198"/>
      <c r="NOT19" s="198"/>
      <c r="NOU19" s="198"/>
      <c r="NOV19" s="198"/>
      <c r="NOW19" s="198"/>
      <c r="NOX19" s="198"/>
      <c r="NOY19" s="198"/>
      <c r="NOZ19" s="198"/>
      <c r="NPA19" s="198"/>
      <c r="NPB19" s="198"/>
      <c r="NPC19" s="198"/>
      <c r="NPD19" s="198"/>
      <c r="NPE19" s="198"/>
      <c r="NPF19" s="198"/>
      <c r="NPG19" s="198"/>
      <c r="NPH19" s="198"/>
      <c r="NPI19" s="198"/>
      <c r="NPJ19" s="198"/>
      <c r="NPK19" s="198"/>
      <c r="NPL19" s="198"/>
      <c r="NPM19" s="198"/>
      <c r="NPN19" s="198"/>
      <c r="NPO19" s="198"/>
      <c r="NPP19" s="198"/>
      <c r="NPQ19" s="198"/>
      <c r="NPR19" s="198"/>
      <c r="NPS19" s="198"/>
      <c r="NPT19" s="198"/>
      <c r="NPU19" s="198"/>
      <c r="NPV19" s="198"/>
      <c r="NPW19" s="198"/>
      <c r="NPX19" s="198"/>
      <c r="NPY19" s="198"/>
      <c r="NPZ19" s="198"/>
      <c r="NQA19" s="198"/>
      <c r="NQB19" s="198"/>
      <c r="NQC19" s="198"/>
      <c r="NQD19" s="198"/>
      <c r="NQE19" s="198"/>
      <c r="NQF19" s="198"/>
      <c r="NQG19" s="198"/>
      <c r="NQH19" s="198"/>
      <c r="NQI19" s="198"/>
      <c r="NQJ19" s="198"/>
      <c r="NQK19" s="198"/>
      <c r="NQL19" s="198"/>
      <c r="NQM19" s="198"/>
      <c r="NQN19" s="198"/>
      <c r="NQO19" s="198"/>
      <c r="NQP19" s="198"/>
      <c r="NQQ19" s="198"/>
      <c r="NQR19" s="198"/>
      <c r="NQS19" s="198"/>
      <c r="NQT19" s="198"/>
      <c r="NQU19" s="198"/>
      <c r="NQV19" s="198"/>
      <c r="NQW19" s="198"/>
      <c r="NQX19" s="198"/>
      <c r="NQY19" s="198"/>
      <c r="NQZ19" s="198"/>
      <c r="NRA19" s="198"/>
      <c r="NRB19" s="198"/>
      <c r="NRC19" s="198"/>
      <c r="NRD19" s="198"/>
      <c r="NRE19" s="198"/>
      <c r="NRF19" s="198"/>
      <c r="NRG19" s="198"/>
      <c r="NRH19" s="198"/>
      <c r="NRI19" s="198"/>
      <c r="NRJ19" s="198"/>
      <c r="NRK19" s="198"/>
      <c r="NRL19" s="198"/>
      <c r="NRM19" s="198"/>
      <c r="NRN19" s="198"/>
      <c r="NRO19" s="198"/>
      <c r="NRP19" s="198"/>
      <c r="NRQ19" s="198"/>
      <c r="NRR19" s="198"/>
      <c r="NRS19" s="198"/>
      <c r="NRT19" s="198"/>
      <c r="NRU19" s="198"/>
      <c r="NRV19" s="198"/>
      <c r="NRW19" s="198"/>
      <c r="NRX19" s="198"/>
      <c r="NRY19" s="198"/>
      <c r="NRZ19" s="198"/>
      <c r="NSA19" s="198"/>
      <c r="NSB19" s="198"/>
      <c r="NSC19" s="198"/>
      <c r="NSD19" s="198"/>
      <c r="NSE19" s="198"/>
      <c r="NSF19" s="198"/>
      <c r="NSG19" s="198"/>
      <c r="NSH19" s="198"/>
      <c r="NSI19" s="198"/>
      <c r="NSJ19" s="198"/>
      <c r="NSK19" s="198"/>
      <c r="NSL19" s="198"/>
      <c r="NSM19" s="198"/>
      <c r="NSN19" s="198"/>
      <c r="NSO19" s="198"/>
      <c r="NSP19" s="198"/>
      <c r="NSQ19" s="198"/>
      <c r="NSR19" s="198"/>
      <c r="NSS19" s="198"/>
      <c r="NST19" s="198"/>
      <c r="NSU19" s="198"/>
      <c r="NSV19" s="198"/>
      <c r="NSW19" s="198"/>
      <c r="NSX19" s="198"/>
      <c r="NSY19" s="198"/>
      <c r="NSZ19" s="198"/>
      <c r="NTA19" s="198"/>
      <c r="NTB19" s="198"/>
      <c r="NTC19" s="198"/>
      <c r="NTD19" s="198"/>
      <c r="NTE19" s="198"/>
      <c r="NTF19" s="198"/>
      <c r="NTG19" s="198"/>
      <c r="NTH19" s="198"/>
      <c r="NTI19" s="198"/>
      <c r="NTJ19" s="198"/>
      <c r="NTK19" s="198"/>
      <c r="NTL19" s="198"/>
      <c r="NTM19" s="198"/>
      <c r="NTN19" s="198"/>
      <c r="NTO19" s="198"/>
      <c r="NTP19" s="198"/>
      <c r="NTQ19" s="198"/>
      <c r="NTR19" s="198"/>
      <c r="NTS19" s="198"/>
      <c r="NTT19" s="198"/>
      <c r="NTU19" s="198"/>
      <c r="NTV19" s="198"/>
      <c r="NTW19" s="198"/>
      <c r="NTX19" s="198"/>
      <c r="NTY19" s="198"/>
      <c r="NTZ19" s="198"/>
      <c r="NUA19" s="198"/>
      <c r="NUB19" s="198"/>
      <c r="NUC19" s="198"/>
      <c r="NUD19" s="198"/>
      <c r="NUE19" s="198"/>
      <c r="NUF19" s="198"/>
      <c r="NUG19" s="198"/>
      <c r="NUH19" s="198"/>
      <c r="NUI19" s="198"/>
      <c r="NUJ19" s="198"/>
      <c r="NUK19" s="198"/>
      <c r="NUL19" s="198"/>
      <c r="NUM19" s="198"/>
      <c r="NUN19" s="198"/>
      <c r="NUO19" s="198"/>
      <c r="NUP19" s="198"/>
      <c r="NUQ19" s="198"/>
      <c r="NUR19" s="198"/>
      <c r="NUS19" s="198"/>
      <c r="NUT19" s="198"/>
      <c r="NUU19" s="198"/>
      <c r="NUV19" s="198"/>
      <c r="NUW19" s="198"/>
      <c r="NUX19" s="198"/>
      <c r="NUY19" s="198"/>
      <c r="NUZ19" s="198"/>
      <c r="NVA19" s="198"/>
      <c r="NVB19" s="198"/>
      <c r="NVC19" s="198"/>
      <c r="NVD19" s="198"/>
      <c r="NVE19" s="198"/>
      <c r="NVF19" s="198"/>
      <c r="NVG19" s="198"/>
      <c r="NVH19" s="198"/>
      <c r="NVI19" s="198"/>
      <c r="NVJ19" s="198"/>
      <c r="NVK19" s="198"/>
      <c r="NVL19" s="198"/>
      <c r="NVM19" s="198"/>
      <c r="NVN19" s="198"/>
      <c r="NVO19" s="198"/>
      <c r="NVP19" s="198"/>
      <c r="NVQ19" s="198"/>
      <c r="NVR19" s="198"/>
      <c r="NVS19" s="198"/>
      <c r="NVT19" s="198"/>
      <c r="NVU19" s="198"/>
      <c r="NVV19" s="198"/>
      <c r="NVW19" s="198"/>
      <c r="NVX19" s="198"/>
      <c r="NVY19" s="198"/>
      <c r="NVZ19" s="198"/>
      <c r="NWA19" s="198"/>
      <c r="NWB19" s="198"/>
      <c r="NWC19" s="198"/>
      <c r="NWD19" s="198"/>
      <c r="NWE19" s="198"/>
      <c r="NWF19" s="198"/>
      <c r="NWG19" s="198"/>
      <c r="NWH19" s="198"/>
      <c r="NWI19" s="198"/>
      <c r="NWJ19" s="198"/>
      <c r="NWK19" s="198"/>
      <c r="NWL19" s="198"/>
      <c r="NWM19" s="198"/>
      <c r="NWN19" s="198"/>
      <c r="NWO19" s="198"/>
      <c r="NWP19" s="198"/>
      <c r="NWQ19" s="198"/>
      <c r="NWR19" s="198"/>
      <c r="NWS19" s="198"/>
      <c r="NWT19" s="198"/>
      <c r="NWU19" s="198"/>
      <c r="NWV19" s="198"/>
      <c r="NWW19" s="198"/>
      <c r="NWX19" s="198"/>
      <c r="NWY19" s="198"/>
      <c r="NWZ19" s="198"/>
      <c r="NXA19" s="198"/>
      <c r="NXB19" s="198"/>
      <c r="NXC19" s="198"/>
      <c r="NXD19" s="198"/>
      <c r="NXE19" s="198"/>
      <c r="NXF19" s="198"/>
      <c r="NXG19" s="198"/>
      <c r="NXH19" s="198"/>
      <c r="NXI19" s="198"/>
      <c r="NXJ19" s="198"/>
      <c r="NXK19" s="198"/>
      <c r="NXL19" s="198"/>
      <c r="NXM19" s="198"/>
      <c r="NXN19" s="198"/>
      <c r="NXO19" s="198"/>
      <c r="NXP19" s="198"/>
      <c r="NXQ19" s="198"/>
      <c r="NXR19" s="198"/>
      <c r="NXS19" s="198"/>
      <c r="NXT19" s="198"/>
      <c r="NXU19" s="198"/>
      <c r="NXV19" s="198"/>
      <c r="NXW19" s="198"/>
      <c r="NXX19" s="198"/>
      <c r="NXY19" s="198"/>
      <c r="NXZ19" s="198"/>
      <c r="NYA19" s="198"/>
      <c r="NYB19" s="198"/>
      <c r="NYC19" s="198"/>
      <c r="NYD19" s="198"/>
      <c r="NYE19" s="198"/>
      <c r="NYF19" s="198"/>
      <c r="NYG19" s="198"/>
      <c r="NYH19" s="198"/>
      <c r="NYI19" s="198"/>
      <c r="NYJ19" s="198"/>
      <c r="NYK19" s="198"/>
      <c r="NYL19" s="198"/>
      <c r="NYM19" s="198"/>
      <c r="NYN19" s="198"/>
      <c r="NYO19" s="198"/>
      <c r="NYP19" s="198"/>
      <c r="NYQ19" s="198"/>
      <c r="NYR19" s="198"/>
      <c r="NYS19" s="198"/>
      <c r="NYT19" s="198"/>
      <c r="NYU19" s="198"/>
      <c r="NYV19" s="198"/>
      <c r="NYW19" s="198"/>
      <c r="NYX19" s="198"/>
      <c r="NYY19" s="198"/>
      <c r="NYZ19" s="198"/>
      <c r="NZA19" s="198"/>
      <c r="NZB19" s="198"/>
      <c r="NZC19" s="198"/>
      <c r="NZD19" s="198"/>
      <c r="NZE19" s="198"/>
      <c r="NZF19" s="198"/>
      <c r="NZG19" s="198"/>
      <c r="NZH19" s="198"/>
      <c r="NZI19" s="198"/>
      <c r="NZJ19" s="198"/>
      <c r="NZK19" s="198"/>
      <c r="NZL19" s="198"/>
      <c r="NZM19" s="198"/>
      <c r="NZN19" s="198"/>
      <c r="NZO19" s="198"/>
      <c r="NZP19" s="198"/>
      <c r="NZQ19" s="198"/>
      <c r="NZR19" s="198"/>
      <c r="NZS19" s="198"/>
      <c r="NZT19" s="198"/>
      <c r="NZU19" s="198"/>
      <c r="NZV19" s="198"/>
      <c r="NZW19" s="198"/>
      <c r="NZX19" s="198"/>
      <c r="NZY19" s="198"/>
      <c r="NZZ19" s="198"/>
      <c r="OAA19" s="198"/>
      <c r="OAB19" s="198"/>
      <c r="OAC19" s="198"/>
      <c r="OAD19" s="198"/>
      <c r="OAE19" s="198"/>
      <c r="OAF19" s="198"/>
      <c r="OAG19" s="198"/>
      <c r="OAH19" s="198"/>
      <c r="OAI19" s="198"/>
      <c r="OAJ19" s="198"/>
      <c r="OAK19" s="198"/>
      <c r="OAL19" s="198"/>
      <c r="OAM19" s="198"/>
      <c r="OAN19" s="198"/>
      <c r="OAO19" s="198"/>
      <c r="OAP19" s="198"/>
      <c r="OAQ19" s="198"/>
      <c r="OAR19" s="198"/>
      <c r="OAS19" s="198"/>
      <c r="OAT19" s="198"/>
      <c r="OAU19" s="198"/>
      <c r="OAV19" s="198"/>
      <c r="OAW19" s="198"/>
      <c r="OAX19" s="198"/>
      <c r="OAY19" s="198"/>
      <c r="OAZ19" s="198"/>
      <c r="OBA19" s="198"/>
      <c r="OBB19" s="198"/>
      <c r="OBC19" s="198"/>
      <c r="OBD19" s="198"/>
      <c r="OBE19" s="198"/>
      <c r="OBF19" s="198"/>
      <c r="OBG19" s="198"/>
      <c r="OBH19" s="198"/>
      <c r="OBI19" s="198"/>
      <c r="OBJ19" s="198"/>
      <c r="OBK19" s="198"/>
      <c r="OBL19" s="198"/>
      <c r="OBM19" s="198"/>
      <c r="OBN19" s="198"/>
      <c r="OBO19" s="198"/>
      <c r="OBP19" s="198"/>
      <c r="OBQ19" s="198"/>
      <c r="OBR19" s="198"/>
      <c r="OBS19" s="198"/>
      <c r="OBT19" s="198"/>
      <c r="OBU19" s="198"/>
      <c r="OBV19" s="198"/>
      <c r="OBW19" s="198"/>
      <c r="OBX19" s="198"/>
      <c r="OBY19" s="198"/>
      <c r="OBZ19" s="198"/>
      <c r="OCA19" s="198"/>
      <c r="OCB19" s="198"/>
      <c r="OCC19" s="198"/>
      <c r="OCD19" s="198"/>
      <c r="OCE19" s="198"/>
      <c r="OCF19" s="198"/>
      <c r="OCG19" s="198"/>
      <c r="OCH19" s="198"/>
      <c r="OCI19" s="198"/>
      <c r="OCJ19" s="198"/>
      <c r="OCK19" s="198"/>
      <c r="OCL19" s="198"/>
      <c r="OCM19" s="198"/>
      <c r="OCN19" s="198"/>
      <c r="OCO19" s="198"/>
      <c r="OCP19" s="198"/>
      <c r="OCQ19" s="198"/>
      <c r="OCR19" s="198"/>
      <c r="OCS19" s="198"/>
      <c r="OCT19" s="198"/>
      <c r="OCU19" s="198"/>
      <c r="OCV19" s="198"/>
      <c r="OCW19" s="198"/>
      <c r="OCX19" s="198"/>
      <c r="OCY19" s="198"/>
      <c r="OCZ19" s="198"/>
      <c r="ODA19" s="198"/>
      <c r="ODB19" s="198"/>
      <c r="ODC19" s="198"/>
      <c r="ODD19" s="198"/>
      <c r="ODE19" s="198"/>
      <c r="ODF19" s="198"/>
      <c r="ODG19" s="198"/>
      <c r="ODH19" s="198"/>
      <c r="ODI19" s="198"/>
      <c r="ODJ19" s="198"/>
      <c r="ODK19" s="198"/>
      <c r="ODL19" s="198"/>
      <c r="ODM19" s="198"/>
      <c r="ODN19" s="198"/>
      <c r="ODO19" s="198"/>
      <c r="ODP19" s="198"/>
      <c r="ODQ19" s="198"/>
      <c r="ODR19" s="198"/>
      <c r="ODS19" s="198"/>
      <c r="ODT19" s="198"/>
      <c r="ODU19" s="198"/>
      <c r="ODV19" s="198"/>
      <c r="ODW19" s="198"/>
      <c r="ODX19" s="198"/>
      <c r="ODY19" s="198"/>
      <c r="ODZ19" s="198"/>
      <c r="OEA19" s="198"/>
      <c r="OEB19" s="198"/>
      <c r="OEC19" s="198"/>
      <c r="OED19" s="198"/>
      <c r="OEE19" s="198"/>
      <c r="OEF19" s="198"/>
      <c r="OEG19" s="198"/>
      <c r="OEH19" s="198"/>
      <c r="OEI19" s="198"/>
      <c r="OEJ19" s="198"/>
      <c r="OEK19" s="198"/>
      <c r="OEL19" s="198"/>
      <c r="OEM19" s="198"/>
      <c r="OEN19" s="198"/>
      <c r="OEO19" s="198"/>
      <c r="OEP19" s="198"/>
      <c r="OEQ19" s="198"/>
      <c r="OER19" s="198"/>
      <c r="OES19" s="198"/>
      <c r="OET19" s="198"/>
      <c r="OEU19" s="198"/>
      <c r="OEV19" s="198"/>
      <c r="OEW19" s="198"/>
      <c r="OEX19" s="198"/>
      <c r="OEY19" s="198"/>
      <c r="OEZ19" s="198"/>
      <c r="OFA19" s="198"/>
      <c r="OFB19" s="198"/>
      <c r="OFC19" s="198"/>
      <c r="OFD19" s="198"/>
      <c r="OFE19" s="198"/>
      <c r="OFF19" s="198"/>
      <c r="OFG19" s="198"/>
      <c r="OFH19" s="198"/>
      <c r="OFI19" s="198"/>
      <c r="OFJ19" s="198"/>
      <c r="OFK19" s="198"/>
      <c r="OFL19" s="198"/>
      <c r="OFM19" s="198"/>
      <c r="OFN19" s="198"/>
      <c r="OFO19" s="198"/>
      <c r="OFP19" s="198"/>
      <c r="OFQ19" s="198"/>
      <c r="OFR19" s="198"/>
      <c r="OFS19" s="198"/>
      <c r="OFT19" s="198"/>
      <c r="OFU19" s="198"/>
      <c r="OFV19" s="198"/>
      <c r="OFW19" s="198"/>
      <c r="OFX19" s="198"/>
      <c r="OFY19" s="198"/>
      <c r="OFZ19" s="198"/>
      <c r="OGA19" s="198"/>
      <c r="OGB19" s="198"/>
      <c r="OGC19" s="198"/>
      <c r="OGD19" s="198"/>
      <c r="OGE19" s="198"/>
      <c r="OGF19" s="198"/>
      <c r="OGG19" s="198"/>
      <c r="OGH19" s="198"/>
      <c r="OGI19" s="198"/>
      <c r="OGJ19" s="198"/>
      <c r="OGK19" s="198"/>
      <c r="OGL19" s="198"/>
      <c r="OGM19" s="198"/>
      <c r="OGN19" s="198"/>
      <c r="OGO19" s="198"/>
      <c r="OGP19" s="198"/>
      <c r="OGQ19" s="198"/>
      <c r="OGR19" s="198"/>
      <c r="OGS19" s="198"/>
      <c r="OGT19" s="198"/>
      <c r="OGU19" s="198"/>
      <c r="OGV19" s="198"/>
      <c r="OGW19" s="198"/>
      <c r="OGX19" s="198"/>
      <c r="OGY19" s="198"/>
      <c r="OGZ19" s="198"/>
      <c r="OHA19" s="198"/>
      <c r="OHB19" s="198"/>
      <c r="OHC19" s="198"/>
      <c r="OHD19" s="198"/>
      <c r="OHE19" s="198"/>
      <c r="OHF19" s="198"/>
      <c r="OHG19" s="198"/>
      <c r="OHH19" s="198"/>
      <c r="OHI19" s="198"/>
      <c r="OHJ19" s="198"/>
      <c r="OHK19" s="198"/>
      <c r="OHL19" s="198"/>
      <c r="OHM19" s="198"/>
      <c r="OHN19" s="198"/>
      <c r="OHO19" s="198"/>
      <c r="OHP19" s="198"/>
      <c r="OHQ19" s="198"/>
      <c r="OHR19" s="198"/>
      <c r="OHS19" s="198"/>
      <c r="OHT19" s="198"/>
      <c r="OHU19" s="198"/>
      <c r="OHV19" s="198"/>
      <c r="OHW19" s="198"/>
      <c r="OHX19" s="198"/>
      <c r="OHY19" s="198"/>
      <c r="OHZ19" s="198"/>
      <c r="OIA19" s="198"/>
      <c r="OIB19" s="198"/>
      <c r="OIC19" s="198"/>
      <c r="OID19" s="198"/>
      <c r="OIE19" s="198"/>
      <c r="OIF19" s="198"/>
      <c r="OIG19" s="198"/>
      <c r="OIH19" s="198"/>
      <c r="OII19" s="198"/>
      <c r="OIJ19" s="198"/>
      <c r="OIK19" s="198"/>
      <c r="OIL19" s="198"/>
      <c r="OIM19" s="198"/>
      <c r="OIN19" s="198"/>
      <c r="OIO19" s="198"/>
      <c r="OIP19" s="198"/>
      <c r="OIQ19" s="198"/>
      <c r="OIR19" s="198"/>
      <c r="OIS19" s="198"/>
      <c r="OIT19" s="198"/>
      <c r="OIU19" s="198"/>
      <c r="OIV19" s="198"/>
      <c r="OIW19" s="198"/>
      <c r="OIX19" s="198"/>
      <c r="OIY19" s="198"/>
      <c r="OIZ19" s="198"/>
      <c r="OJA19" s="198"/>
      <c r="OJB19" s="198"/>
      <c r="OJC19" s="198"/>
      <c r="OJD19" s="198"/>
      <c r="OJE19" s="198"/>
      <c r="OJF19" s="198"/>
      <c r="OJG19" s="198"/>
      <c r="OJH19" s="198"/>
      <c r="OJI19" s="198"/>
      <c r="OJJ19" s="198"/>
      <c r="OJK19" s="198"/>
      <c r="OJL19" s="198"/>
      <c r="OJM19" s="198"/>
      <c r="OJN19" s="198"/>
      <c r="OJO19" s="198"/>
      <c r="OJP19" s="198"/>
      <c r="OJQ19" s="198"/>
      <c r="OJR19" s="198"/>
      <c r="OJS19" s="198"/>
      <c r="OJT19" s="198"/>
      <c r="OJU19" s="198"/>
      <c r="OJV19" s="198"/>
      <c r="OJW19" s="198"/>
      <c r="OJX19" s="198"/>
      <c r="OJY19" s="198"/>
      <c r="OJZ19" s="198"/>
      <c r="OKA19" s="198"/>
      <c r="OKB19" s="198"/>
      <c r="OKC19" s="198"/>
      <c r="OKD19" s="198"/>
      <c r="OKE19" s="198"/>
      <c r="OKF19" s="198"/>
      <c r="OKG19" s="198"/>
      <c r="OKH19" s="198"/>
      <c r="OKI19" s="198"/>
      <c r="OKJ19" s="198"/>
      <c r="OKK19" s="198"/>
      <c r="OKL19" s="198"/>
      <c r="OKM19" s="198"/>
      <c r="OKN19" s="198"/>
      <c r="OKO19" s="198"/>
      <c r="OKP19" s="198"/>
      <c r="OKQ19" s="198"/>
      <c r="OKR19" s="198"/>
      <c r="OKS19" s="198"/>
      <c r="OKT19" s="198"/>
      <c r="OKU19" s="198"/>
      <c r="OKV19" s="198"/>
      <c r="OKW19" s="198"/>
      <c r="OKX19" s="198"/>
      <c r="OKY19" s="198"/>
      <c r="OKZ19" s="198"/>
      <c r="OLA19" s="198"/>
      <c r="OLB19" s="198"/>
      <c r="OLC19" s="198"/>
      <c r="OLD19" s="198"/>
      <c r="OLE19" s="198"/>
      <c r="OLF19" s="198"/>
      <c r="OLG19" s="198"/>
      <c r="OLH19" s="198"/>
      <c r="OLI19" s="198"/>
      <c r="OLJ19" s="198"/>
      <c r="OLK19" s="198"/>
      <c r="OLL19" s="198"/>
      <c r="OLM19" s="198"/>
      <c r="OLN19" s="198"/>
      <c r="OLO19" s="198"/>
      <c r="OLP19" s="198"/>
      <c r="OLQ19" s="198"/>
      <c r="OLR19" s="198"/>
      <c r="OLS19" s="198"/>
      <c r="OLT19" s="198"/>
      <c r="OLU19" s="198"/>
      <c r="OLV19" s="198"/>
      <c r="OLW19" s="198"/>
      <c r="OLX19" s="198"/>
      <c r="OLY19" s="198"/>
      <c r="OLZ19" s="198"/>
      <c r="OMA19" s="198"/>
      <c r="OMB19" s="198"/>
      <c r="OMC19" s="198"/>
      <c r="OMD19" s="198"/>
      <c r="OME19" s="198"/>
      <c r="OMF19" s="198"/>
      <c r="OMG19" s="198"/>
      <c r="OMH19" s="198"/>
      <c r="OMI19" s="198"/>
      <c r="OMJ19" s="198"/>
      <c r="OMK19" s="198"/>
      <c r="OML19" s="198"/>
      <c r="OMM19" s="198"/>
      <c r="OMN19" s="198"/>
      <c r="OMO19" s="198"/>
      <c r="OMP19" s="198"/>
      <c r="OMQ19" s="198"/>
      <c r="OMR19" s="198"/>
      <c r="OMS19" s="198"/>
      <c r="OMT19" s="198"/>
      <c r="OMU19" s="198"/>
      <c r="OMV19" s="198"/>
      <c r="OMW19" s="198"/>
      <c r="OMX19" s="198"/>
      <c r="OMY19" s="198"/>
      <c r="OMZ19" s="198"/>
      <c r="ONA19" s="198"/>
      <c r="ONB19" s="198"/>
      <c r="ONC19" s="198"/>
      <c r="OND19" s="198"/>
      <c r="ONE19" s="198"/>
      <c r="ONF19" s="198"/>
      <c r="ONG19" s="198"/>
      <c r="ONH19" s="198"/>
      <c r="ONI19" s="198"/>
      <c r="ONJ19" s="198"/>
      <c r="ONK19" s="198"/>
      <c r="ONL19" s="198"/>
      <c r="ONM19" s="198"/>
      <c r="ONN19" s="198"/>
      <c r="ONO19" s="198"/>
      <c r="ONP19" s="198"/>
      <c r="ONQ19" s="198"/>
      <c r="ONR19" s="198"/>
      <c r="ONS19" s="198"/>
      <c r="ONT19" s="198"/>
      <c r="ONU19" s="198"/>
      <c r="ONV19" s="198"/>
      <c r="ONW19" s="198"/>
      <c r="ONX19" s="198"/>
      <c r="ONY19" s="198"/>
      <c r="ONZ19" s="198"/>
      <c r="OOA19" s="198"/>
      <c r="OOB19" s="198"/>
      <c r="OOC19" s="198"/>
      <c r="OOD19" s="198"/>
      <c r="OOE19" s="198"/>
      <c r="OOF19" s="198"/>
      <c r="OOG19" s="198"/>
      <c r="OOH19" s="198"/>
      <c r="OOI19" s="198"/>
      <c r="OOJ19" s="198"/>
      <c r="OOK19" s="198"/>
      <c r="OOL19" s="198"/>
      <c r="OOM19" s="198"/>
      <c r="OON19" s="198"/>
      <c r="OOO19" s="198"/>
      <c r="OOP19" s="198"/>
      <c r="OOQ19" s="198"/>
      <c r="OOR19" s="198"/>
      <c r="OOS19" s="198"/>
      <c r="OOT19" s="198"/>
      <c r="OOU19" s="198"/>
      <c r="OOV19" s="198"/>
      <c r="OOW19" s="198"/>
      <c r="OOX19" s="198"/>
      <c r="OOY19" s="198"/>
      <c r="OOZ19" s="198"/>
      <c r="OPA19" s="198"/>
      <c r="OPB19" s="198"/>
      <c r="OPC19" s="198"/>
      <c r="OPD19" s="198"/>
      <c r="OPE19" s="198"/>
      <c r="OPF19" s="198"/>
      <c r="OPG19" s="198"/>
      <c r="OPH19" s="198"/>
      <c r="OPI19" s="198"/>
      <c r="OPJ19" s="198"/>
      <c r="OPK19" s="198"/>
      <c r="OPL19" s="198"/>
      <c r="OPM19" s="198"/>
      <c r="OPN19" s="198"/>
      <c r="OPO19" s="198"/>
      <c r="OPP19" s="198"/>
      <c r="OPQ19" s="198"/>
      <c r="OPR19" s="198"/>
      <c r="OPS19" s="198"/>
      <c r="OPT19" s="198"/>
      <c r="OPU19" s="198"/>
      <c r="OPV19" s="198"/>
      <c r="OPW19" s="198"/>
      <c r="OPX19" s="198"/>
      <c r="OPY19" s="198"/>
      <c r="OPZ19" s="198"/>
      <c r="OQA19" s="198"/>
      <c r="OQB19" s="198"/>
      <c r="OQC19" s="198"/>
      <c r="OQD19" s="198"/>
      <c r="OQE19" s="198"/>
      <c r="OQF19" s="198"/>
      <c r="OQG19" s="198"/>
      <c r="OQH19" s="198"/>
      <c r="OQI19" s="198"/>
      <c r="OQJ19" s="198"/>
      <c r="OQK19" s="198"/>
      <c r="OQL19" s="198"/>
      <c r="OQM19" s="198"/>
      <c r="OQN19" s="198"/>
      <c r="OQO19" s="198"/>
      <c r="OQP19" s="198"/>
      <c r="OQQ19" s="198"/>
      <c r="OQR19" s="198"/>
      <c r="OQS19" s="198"/>
      <c r="OQT19" s="198"/>
      <c r="OQU19" s="198"/>
      <c r="OQV19" s="198"/>
      <c r="OQW19" s="198"/>
      <c r="OQX19" s="198"/>
      <c r="OQY19" s="198"/>
      <c r="OQZ19" s="198"/>
      <c r="ORA19" s="198"/>
      <c r="ORB19" s="198"/>
      <c r="ORC19" s="198"/>
      <c r="ORD19" s="198"/>
      <c r="ORE19" s="198"/>
      <c r="ORF19" s="198"/>
      <c r="ORG19" s="198"/>
      <c r="ORH19" s="198"/>
      <c r="ORI19" s="198"/>
      <c r="ORJ19" s="198"/>
      <c r="ORK19" s="198"/>
      <c r="ORL19" s="198"/>
      <c r="ORM19" s="198"/>
      <c r="ORN19" s="198"/>
      <c r="ORO19" s="198"/>
      <c r="ORP19" s="198"/>
      <c r="ORQ19" s="198"/>
      <c r="ORR19" s="198"/>
      <c r="ORS19" s="198"/>
      <c r="ORT19" s="198"/>
      <c r="ORU19" s="198"/>
      <c r="ORV19" s="198"/>
      <c r="ORW19" s="198"/>
      <c r="ORX19" s="198"/>
      <c r="ORY19" s="198"/>
      <c r="ORZ19" s="198"/>
      <c r="OSA19" s="198"/>
      <c r="OSB19" s="198"/>
      <c r="OSC19" s="198"/>
      <c r="OSD19" s="198"/>
      <c r="OSE19" s="198"/>
      <c r="OSF19" s="198"/>
      <c r="OSG19" s="198"/>
      <c r="OSH19" s="198"/>
      <c r="OSI19" s="198"/>
      <c r="OSJ19" s="198"/>
      <c r="OSK19" s="198"/>
      <c r="OSL19" s="198"/>
      <c r="OSM19" s="198"/>
      <c r="OSN19" s="198"/>
      <c r="OSO19" s="198"/>
      <c r="OSP19" s="198"/>
      <c r="OSQ19" s="198"/>
      <c r="OSR19" s="198"/>
      <c r="OSS19" s="198"/>
      <c r="OST19" s="198"/>
      <c r="OSU19" s="198"/>
      <c r="OSV19" s="198"/>
      <c r="OSW19" s="198"/>
      <c r="OSX19" s="198"/>
      <c r="OSY19" s="198"/>
      <c r="OSZ19" s="198"/>
      <c r="OTA19" s="198"/>
      <c r="OTB19" s="198"/>
      <c r="OTC19" s="198"/>
      <c r="OTD19" s="198"/>
      <c r="OTE19" s="198"/>
      <c r="OTF19" s="198"/>
      <c r="OTG19" s="198"/>
      <c r="OTH19" s="198"/>
      <c r="OTI19" s="198"/>
      <c r="OTJ19" s="198"/>
      <c r="OTK19" s="198"/>
      <c r="OTL19" s="198"/>
      <c r="OTM19" s="198"/>
      <c r="OTN19" s="198"/>
      <c r="OTO19" s="198"/>
      <c r="OTP19" s="198"/>
      <c r="OTQ19" s="198"/>
      <c r="OTR19" s="198"/>
      <c r="OTS19" s="198"/>
      <c r="OTT19" s="198"/>
      <c r="OTU19" s="198"/>
      <c r="OTV19" s="198"/>
      <c r="OTW19" s="198"/>
      <c r="OTX19" s="198"/>
      <c r="OTY19" s="198"/>
      <c r="OTZ19" s="198"/>
      <c r="OUA19" s="198"/>
      <c r="OUB19" s="198"/>
      <c r="OUC19" s="198"/>
      <c r="OUD19" s="198"/>
      <c r="OUE19" s="198"/>
      <c r="OUF19" s="198"/>
      <c r="OUG19" s="198"/>
      <c r="OUH19" s="198"/>
      <c r="OUI19" s="198"/>
      <c r="OUJ19" s="198"/>
      <c r="OUK19" s="198"/>
      <c r="OUL19" s="198"/>
      <c r="OUM19" s="198"/>
      <c r="OUN19" s="198"/>
      <c r="OUO19" s="198"/>
      <c r="OUP19" s="198"/>
      <c r="OUQ19" s="198"/>
      <c r="OUR19" s="198"/>
      <c r="OUS19" s="198"/>
      <c r="OUT19" s="198"/>
      <c r="OUU19" s="198"/>
      <c r="OUV19" s="198"/>
      <c r="OUW19" s="198"/>
      <c r="OUX19" s="198"/>
      <c r="OUY19" s="198"/>
      <c r="OUZ19" s="198"/>
      <c r="OVA19" s="198"/>
      <c r="OVB19" s="198"/>
      <c r="OVC19" s="198"/>
      <c r="OVD19" s="198"/>
      <c r="OVE19" s="198"/>
      <c r="OVF19" s="198"/>
      <c r="OVG19" s="198"/>
      <c r="OVH19" s="198"/>
      <c r="OVI19" s="198"/>
      <c r="OVJ19" s="198"/>
      <c r="OVK19" s="198"/>
      <c r="OVL19" s="198"/>
      <c r="OVM19" s="198"/>
      <c r="OVN19" s="198"/>
      <c r="OVO19" s="198"/>
      <c r="OVP19" s="198"/>
      <c r="OVQ19" s="198"/>
      <c r="OVR19" s="198"/>
      <c r="OVS19" s="198"/>
      <c r="OVT19" s="198"/>
      <c r="OVU19" s="198"/>
      <c r="OVV19" s="198"/>
      <c r="OVW19" s="198"/>
      <c r="OVX19" s="198"/>
      <c r="OVY19" s="198"/>
      <c r="OVZ19" s="198"/>
      <c r="OWA19" s="198"/>
      <c r="OWB19" s="198"/>
      <c r="OWC19" s="198"/>
      <c r="OWD19" s="198"/>
      <c r="OWE19" s="198"/>
      <c r="OWF19" s="198"/>
      <c r="OWG19" s="198"/>
      <c r="OWH19" s="198"/>
      <c r="OWI19" s="198"/>
      <c r="OWJ19" s="198"/>
      <c r="OWK19" s="198"/>
      <c r="OWL19" s="198"/>
      <c r="OWM19" s="198"/>
      <c r="OWN19" s="198"/>
      <c r="OWO19" s="198"/>
      <c r="OWP19" s="198"/>
      <c r="OWQ19" s="198"/>
      <c r="OWR19" s="198"/>
      <c r="OWS19" s="198"/>
      <c r="OWT19" s="198"/>
      <c r="OWU19" s="198"/>
      <c r="OWV19" s="198"/>
      <c r="OWW19" s="198"/>
      <c r="OWX19" s="198"/>
      <c r="OWY19" s="198"/>
      <c r="OWZ19" s="198"/>
      <c r="OXA19" s="198"/>
      <c r="OXB19" s="198"/>
      <c r="OXC19" s="198"/>
      <c r="OXD19" s="198"/>
      <c r="OXE19" s="198"/>
      <c r="OXF19" s="198"/>
      <c r="OXG19" s="198"/>
      <c r="OXH19" s="198"/>
      <c r="OXI19" s="198"/>
      <c r="OXJ19" s="198"/>
      <c r="OXK19" s="198"/>
      <c r="OXL19" s="198"/>
      <c r="OXM19" s="198"/>
      <c r="OXN19" s="198"/>
      <c r="OXO19" s="198"/>
      <c r="OXP19" s="198"/>
      <c r="OXQ19" s="198"/>
      <c r="OXR19" s="198"/>
      <c r="OXS19" s="198"/>
      <c r="OXT19" s="198"/>
      <c r="OXU19" s="198"/>
      <c r="OXV19" s="198"/>
      <c r="OXW19" s="198"/>
      <c r="OXX19" s="198"/>
      <c r="OXY19" s="198"/>
      <c r="OXZ19" s="198"/>
      <c r="OYA19" s="198"/>
      <c r="OYB19" s="198"/>
      <c r="OYC19" s="198"/>
      <c r="OYD19" s="198"/>
      <c r="OYE19" s="198"/>
      <c r="OYF19" s="198"/>
      <c r="OYG19" s="198"/>
      <c r="OYH19" s="198"/>
      <c r="OYI19" s="198"/>
      <c r="OYJ19" s="198"/>
      <c r="OYK19" s="198"/>
      <c r="OYL19" s="198"/>
      <c r="OYM19" s="198"/>
      <c r="OYN19" s="198"/>
      <c r="OYO19" s="198"/>
      <c r="OYP19" s="198"/>
      <c r="OYQ19" s="198"/>
      <c r="OYR19" s="198"/>
      <c r="OYS19" s="198"/>
      <c r="OYT19" s="198"/>
      <c r="OYU19" s="198"/>
      <c r="OYV19" s="198"/>
      <c r="OYW19" s="198"/>
      <c r="OYX19" s="198"/>
      <c r="OYY19" s="198"/>
      <c r="OYZ19" s="198"/>
      <c r="OZA19" s="198"/>
      <c r="OZB19" s="198"/>
      <c r="OZC19" s="198"/>
      <c r="OZD19" s="198"/>
      <c r="OZE19" s="198"/>
      <c r="OZF19" s="198"/>
      <c r="OZG19" s="198"/>
      <c r="OZH19" s="198"/>
      <c r="OZI19" s="198"/>
      <c r="OZJ19" s="198"/>
      <c r="OZK19" s="198"/>
      <c r="OZL19" s="198"/>
      <c r="OZM19" s="198"/>
      <c r="OZN19" s="198"/>
      <c r="OZO19" s="198"/>
      <c r="OZP19" s="198"/>
      <c r="OZQ19" s="198"/>
      <c r="OZR19" s="198"/>
      <c r="OZS19" s="198"/>
      <c r="OZT19" s="198"/>
      <c r="OZU19" s="198"/>
      <c r="OZV19" s="198"/>
      <c r="OZW19" s="198"/>
      <c r="OZX19" s="198"/>
      <c r="OZY19" s="198"/>
      <c r="OZZ19" s="198"/>
      <c r="PAA19" s="198"/>
      <c r="PAB19" s="198"/>
      <c r="PAC19" s="198"/>
      <c r="PAD19" s="198"/>
      <c r="PAE19" s="198"/>
      <c r="PAF19" s="198"/>
      <c r="PAG19" s="198"/>
      <c r="PAH19" s="198"/>
      <c r="PAI19" s="198"/>
      <c r="PAJ19" s="198"/>
      <c r="PAK19" s="198"/>
      <c r="PAL19" s="198"/>
      <c r="PAM19" s="198"/>
      <c r="PAN19" s="198"/>
      <c r="PAO19" s="198"/>
      <c r="PAP19" s="198"/>
      <c r="PAQ19" s="198"/>
      <c r="PAR19" s="198"/>
      <c r="PAS19" s="198"/>
      <c r="PAT19" s="198"/>
      <c r="PAU19" s="198"/>
      <c r="PAV19" s="198"/>
      <c r="PAW19" s="198"/>
      <c r="PAX19" s="198"/>
      <c r="PAY19" s="198"/>
      <c r="PAZ19" s="198"/>
      <c r="PBA19" s="198"/>
      <c r="PBB19" s="198"/>
      <c r="PBC19" s="198"/>
      <c r="PBD19" s="198"/>
      <c r="PBE19" s="198"/>
      <c r="PBF19" s="198"/>
      <c r="PBG19" s="198"/>
      <c r="PBH19" s="198"/>
      <c r="PBI19" s="198"/>
      <c r="PBJ19" s="198"/>
      <c r="PBK19" s="198"/>
      <c r="PBL19" s="198"/>
      <c r="PBM19" s="198"/>
      <c r="PBN19" s="198"/>
      <c r="PBO19" s="198"/>
      <c r="PBP19" s="198"/>
      <c r="PBQ19" s="198"/>
      <c r="PBR19" s="198"/>
      <c r="PBS19" s="198"/>
      <c r="PBT19" s="198"/>
      <c r="PBU19" s="198"/>
      <c r="PBV19" s="198"/>
      <c r="PBW19" s="198"/>
      <c r="PBX19" s="198"/>
      <c r="PBY19" s="198"/>
      <c r="PBZ19" s="198"/>
      <c r="PCA19" s="198"/>
      <c r="PCB19" s="198"/>
      <c r="PCC19" s="198"/>
      <c r="PCD19" s="198"/>
      <c r="PCE19" s="198"/>
      <c r="PCF19" s="198"/>
      <c r="PCG19" s="198"/>
      <c r="PCH19" s="198"/>
      <c r="PCI19" s="198"/>
      <c r="PCJ19" s="198"/>
      <c r="PCK19" s="198"/>
      <c r="PCL19" s="198"/>
      <c r="PCM19" s="198"/>
      <c r="PCN19" s="198"/>
      <c r="PCO19" s="198"/>
      <c r="PCP19" s="198"/>
      <c r="PCQ19" s="198"/>
      <c r="PCR19" s="198"/>
      <c r="PCS19" s="198"/>
      <c r="PCT19" s="198"/>
      <c r="PCU19" s="198"/>
      <c r="PCV19" s="198"/>
      <c r="PCW19" s="198"/>
      <c r="PCX19" s="198"/>
      <c r="PCY19" s="198"/>
      <c r="PCZ19" s="198"/>
      <c r="PDA19" s="198"/>
      <c r="PDB19" s="198"/>
      <c r="PDC19" s="198"/>
      <c r="PDD19" s="198"/>
      <c r="PDE19" s="198"/>
      <c r="PDF19" s="198"/>
      <c r="PDG19" s="198"/>
      <c r="PDH19" s="198"/>
      <c r="PDI19" s="198"/>
      <c r="PDJ19" s="198"/>
      <c r="PDK19" s="198"/>
      <c r="PDL19" s="198"/>
      <c r="PDM19" s="198"/>
      <c r="PDN19" s="198"/>
      <c r="PDO19" s="198"/>
      <c r="PDP19" s="198"/>
      <c r="PDQ19" s="198"/>
      <c r="PDR19" s="198"/>
      <c r="PDS19" s="198"/>
      <c r="PDT19" s="198"/>
      <c r="PDU19" s="198"/>
      <c r="PDV19" s="198"/>
      <c r="PDW19" s="198"/>
      <c r="PDX19" s="198"/>
      <c r="PDY19" s="198"/>
      <c r="PDZ19" s="198"/>
      <c r="PEA19" s="198"/>
      <c r="PEB19" s="198"/>
      <c r="PEC19" s="198"/>
      <c r="PED19" s="198"/>
      <c r="PEE19" s="198"/>
      <c r="PEF19" s="198"/>
      <c r="PEG19" s="198"/>
      <c r="PEH19" s="198"/>
      <c r="PEI19" s="198"/>
      <c r="PEJ19" s="198"/>
      <c r="PEK19" s="198"/>
      <c r="PEL19" s="198"/>
      <c r="PEM19" s="198"/>
      <c r="PEN19" s="198"/>
      <c r="PEO19" s="198"/>
      <c r="PEP19" s="198"/>
      <c r="PEQ19" s="198"/>
      <c r="PER19" s="198"/>
      <c r="PES19" s="198"/>
      <c r="PET19" s="198"/>
      <c r="PEU19" s="198"/>
      <c r="PEV19" s="198"/>
      <c r="PEW19" s="198"/>
      <c r="PEX19" s="198"/>
      <c r="PEY19" s="198"/>
      <c r="PEZ19" s="198"/>
      <c r="PFA19" s="198"/>
      <c r="PFB19" s="198"/>
      <c r="PFC19" s="198"/>
      <c r="PFD19" s="198"/>
      <c r="PFE19" s="198"/>
      <c r="PFF19" s="198"/>
      <c r="PFG19" s="198"/>
      <c r="PFH19" s="198"/>
      <c r="PFI19" s="198"/>
      <c r="PFJ19" s="198"/>
      <c r="PFK19" s="198"/>
      <c r="PFL19" s="198"/>
      <c r="PFM19" s="198"/>
      <c r="PFN19" s="198"/>
      <c r="PFO19" s="198"/>
      <c r="PFP19" s="198"/>
      <c r="PFQ19" s="198"/>
      <c r="PFR19" s="198"/>
      <c r="PFS19" s="198"/>
      <c r="PFT19" s="198"/>
      <c r="PFU19" s="198"/>
      <c r="PFV19" s="198"/>
      <c r="PFW19" s="198"/>
      <c r="PFX19" s="198"/>
      <c r="PFY19" s="198"/>
      <c r="PFZ19" s="198"/>
      <c r="PGA19" s="198"/>
      <c r="PGB19" s="198"/>
      <c r="PGC19" s="198"/>
      <c r="PGD19" s="198"/>
      <c r="PGE19" s="198"/>
      <c r="PGF19" s="198"/>
      <c r="PGG19" s="198"/>
      <c r="PGH19" s="198"/>
      <c r="PGI19" s="198"/>
      <c r="PGJ19" s="198"/>
      <c r="PGK19" s="198"/>
      <c r="PGL19" s="198"/>
      <c r="PGM19" s="198"/>
      <c r="PGN19" s="198"/>
      <c r="PGO19" s="198"/>
      <c r="PGP19" s="198"/>
      <c r="PGQ19" s="198"/>
      <c r="PGR19" s="198"/>
      <c r="PGS19" s="198"/>
      <c r="PGT19" s="198"/>
      <c r="PGU19" s="198"/>
      <c r="PGV19" s="198"/>
      <c r="PGW19" s="198"/>
      <c r="PGX19" s="198"/>
      <c r="PGY19" s="198"/>
      <c r="PGZ19" s="198"/>
      <c r="PHA19" s="198"/>
      <c r="PHB19" s="198"/>
      <c r="PHC19" s="198"/>
      <c r="PHD19" s="198"/>
      <c r="PHE19" s="198"/>
      <c r="PHF19" s="198"/>
      <c r="PHG19" s="198"/>
      <c r="PHH19" s="198"/>
      <c r="PHI19" s="198"/>
      <c r="PHJ19" s="198"/>
      <c r="PHK19" s="198"/>
      <c r="PHL19" s="198"/>
      <c r="PHM19" s="198"/>
      <c r="PHN19" s="198"/>
      <c r="PHO19" s="198"/>
      <c r="PHP19" s="198"/>
      <c r="PHQ19" s="198"/>
      <c r="PHR19" s="198"/>
      <c r="PHS19" s="198"/>
      <c r="PHT19" s="198"/>
      <c r="PHU19" s="198"/>
      <c r="PHV19" s="198"/>
      <c r="PHW19" s="198"/>
      <c r="PHX19" s="198"/>
      <c r="PHY19" s="198"/>
      <c r="PHZ19" s="198"/>
      <c r="PIA19" s="198"/>
      <c r="PIB19" s="198"/>
      <c r="PIC19" s="198"/>
      <c r="PID19" s="198"/>
      <c r="PIE19" s="198"/>
      <c r="PIF19" s="198"/>
      <c r="PIG19" s="198"/>
      <c r="PIH19" s="198"/>
      <c r="PII19" s="198"/>
      <c r="PIJ19" s="198"/>
      <c r="PIK19" s="198"/>
      <c r="PIL19" s="198"/>
      <c r="PIM19" s="198"/>
      <c r="PIN19" s="198"/>
      <c r="PIO19" s="198"/>
      <c r="PIP19" s="198"/>
      <c r="PIQ19" s="198"/>
      <c r="PIR19" s="198"/>
      <c r="PIS19" s="198"/>
      <c r="PIT19" s="198"/>
      <c r="PIU19" s="198"/>
      <c r="PIV19" s="198"/>
      <c r="PIW19" s="198"/>
      <c r="PIX19" s="198"/>
      <c r="PIY19" s="198"/>
      <c r="PIZ19" s="198"/>
      <c r="PJA19" s="198"/>
      <c r="PJB19" s="198"/>
      <c r="PJC19" s="198"/>
      <c r="PJD19" s="198"/>
      <c r="PJE19" s="198"/>
      <c r="PJF19" s="198"/>
      <c r="PJG19" s="198"/>
      <c r="PJH19" s="198"/>
      <c r="PJI19" s="198"/>
      <c r="PJJ19" s="198"/>
      <c r="PJK19" s="198"/>
      <c r="PJL19" s="198"/>
      <c r="PJM19" s="198"/>
      <c r="PJN19" s="198"/>
      <c r="PJO19" s="198"/>
      <c r="PJP19" s="198"/>
      <c r="PJQ19" s="198"/>
      <c r="PJR19" s="198"/>
      <c r="PJS19" s="198"/>
      <c r="PJT19" s="198"/>
      <c r="PJU19" s="198"/>
      <c r="PJV19" s="198"/>
      <c r="PJW19" s="198"/>
      <c r="PJX19" s="198"/>
      <c r="PJY19" s="198"/>
      <c r="PJZ19" s="198"/>
      <c r="PKA19" s="198"/>
      <c r="PKB19" s="198"/>
      <c r="PKC19" s="198"/>
      <c r="PKD19" s="198"/>
      <c r="PKE19" s="198"/>
      <c r="PKF19" s="198"/>
      <c r="PKG19" s="198"/>
      <c r="PKH19" s="198"/>
      <c r="PKI19" s="198"/>
      <c r="PKJ19" s="198"/>
      <c r="PKK19" s="198"/>
      <c r="PKL19" s="198"/>
      <c r="PKM19" s="198"/>
      <c r="PKN19" s="198"/>
      <c r="PKO19" s="198"/>
      <c r="PKP19" s="198"/>
      <c r="PKQ19" s="198"/>
      <c r="PKR19" s="198"/>
      <c r="PKS19" s="198"/>
      <c r="PKT19" s="198"/>
      <c r="PKU19" s="198"/>
      <c r="PKV19" s="198"/>
      <c r="PKW19" s="198"/>
      <c r="PKX19" s="198"/>
      <c r="PKY19" s="198"/>
      <c r="PKZ19" s="198"/>
      <c r="PLA19" s="198"/>
      <c r="PLB19" s="198"/>
      <c r="PLC19" s="198"/>
      <c r="PLD19" s="198"/>
      <c r="PLE19" s="198"/>
      <c r="PLF19" s="198"/>
      <c r="PLG19" s="198"/>
      <c r="PLH19" s="198"/>
      <c r="PLI19" s="198"/>
      <c r="PLJ19" s="198"/>
      <c r="PLK19" s="198"/>
      <c r="PLL19" s="198"/>
      <c r="PLM19" s="198"/>
      <c r="PLN19" s="198"/>
      <c r="PLO19" s="198"/>
      <c r="PLP19" s="198"/>
      <c r="PLQ19" s="198"/>
      <c r="PLR19" s="198"/>
      <c r="PLS19" s="198"/>
      <c r="PLT19" s="198"/>
      <c r="PLU19" s="198"/>
      <c r="PLV19" s="198"/>
      <c r="PLW19" s="198"/>
      <c r="PLX19" s="198"/>
      <c r="PLY19" s="198"/>
      <c r="PLZ19" s="198"/>
      <c r="PMA19" s="198"/>
      <c r="PMB19" s="198"/>
      <c r="PMC19" s="198"/>
      <c r="PMD19" s="198"/>
      <c r="PME19" s="198"/>
      <c r="PMF19" s="198"/>
      <c r="PMG19" s="198"/>
      <c r="PMH19" s="198"/>
      <c r="PMI19" s="198"/>
      <c r="PMJ19" s="198"/>
      <c r="PMK19" s="198"/>
      <c r="PML19" s="198"/>
      <c r="PMM19" s="198"/>
      <c r="PMN19" s="198"/>
      <c r="PMO19" s="198"/>
      <c r="PMP19" s="198"/>
      <c r="PMQ19" s="198"/>
      <c r="PMR19" s="198"/>
      <c r="PMS19" s="198"/>
      <c r="PMT19" s="198"/>
      <c r="PMU19" s="198"/>
      <c r="PMV19" s="198"/>
      <c r="PMW19" s="198"/>
      <c r="PMX19" s="198"/>
      <c r="PMY19" s="198"/>
      <c r="PMZ19" s="198"/>
      <c r="PNA19" s="198"/>
      <c r="PNB19" s="198"/>
      <c r="PNC19" s="198"/>
      <c r="PND19" s="198"/>
      <c r="PNE19" s="198"/>
      <c r="PNF19" s="198"/>
      <c r="PNG19" s="198"/>
      <c r="PNH19" s="198"/>
      <c r="PNI19" s="198"/>
      <c r="PNJ19" s="198"/>
      <c r="PNK19" s="198"/>
      <c r="PNL19" s="198"/>
      <c r="PNM19" s="198"/>
      <c r="PNN19" s="198"/>
      <c r="PNO19" s="198"/>
      <c r="PNP19" s="198"/>
      <c r="PNQ19" s="198"/>
      <c r="PNR19" s="198"/>
      <c r="PNS19" s="198"/>
      <c r="PNT19" s="198"/>
      <c r="PNU19" s="198"/>
      <c r="PNV19" s="198"/>
      <c r="PNW19" s="198"/>
      <c r="PNX19" s="198"/>
      <c r="PNY19" s="198"/>
      <c r="PNZ19" s="198"/>
      <c r="POA19" s="198"/>
      <c r="POB19" s="198"/>
      <c r="POC19" s="198"/>
      <c r="POD19" s="198"/>
      <c r="POE19" s="198"/>
      <c r="POF19" s="198"/>
      <c r="POG19" s="198"/>
      <c r="POH19" s="198"/>
      <c r="POI19" s="198"/>
      <c r="POJ19" s="198"/>
      <c r="POK19" s="198"/>
      <c r="POL19" s="198"/>
      <c r="POM19" s="198"/>
      <c r="PON19" s="198"/>
      <c r="POO19" s="198"/>
      <c r="POP19" s="198"/>
      <c r="POQ19" s="198"/>
      <c r="POR19" s="198"/>
      <c r="POS19" s="198"/>
      <c r="POT19" s="198"/>
      <c r="POU19" s="198"/>
      <c r="POV19" s="198"/>
      <c r="POW19" s="198"/>
      <c r="POX19" s="198"/>
      <c r="POY19" s="198"/>
      <c r="POZ19" s="198"/>
      <c r="PPA19" s="198"/>
      <c r="PPB19" s="198"/>
      <c r="PPC19" s="198"/>
      <c r="PPD19" s="198"/>
      <c r="PPE19" s="198"/>
      <c r="PPF19" s="198"/>
      <c r="PPG19" s="198"/>
      <c r="PPH19" s="198"/>
      <c r="PPI19" s="198"/>
      <c r="PPJ19" s="198"/>
      <c r="PPK19" s="198"/>
      <c r="PPL19" s="198"/>
      <c r="PPM19" s="198"/>
      <c r="PPN19" s="198"/>
      <c r="PPO19" s="198"/>
      <c r="PPP19" s="198"/>
      <c r="PPQ19" s="198"/>
      <c r="PPR19" s="198"/>
      <c r="PPS19" s="198"/>
      <c r="PPT19" s="198"/>
      <c r="PPU19" s="198"/>
      <c r="PPV19" s="198"/>
      <c r="PPW19" s="198"/>
      <c r="PPX19" s="198"/>
      <c r="PPY19" s="198"/>
      <c r="PPZ19" s="198"/>
      <c r="PQA19" s="198"/>
      <c r="PQB19" s="198"/>
      <c r="PQC19" s="198"/>
      <c r="PQD19" s="198"/>
      <c r="PQE19" s="198"/>
      <c r="PQF19" s="198"/>
      <c r="PQG19" s="198"/>
      <c r="PQH19" s="198"/>
      <c r="PQI19" s="198"/>
      <c r="PQJ19" s="198"/>
      <c r="PQK19" s="198"/>
      <c r="PQL19" s="198"/>
      <c r="PQM19" s="198"/>
      <c r="PQN19" s="198"/>
      <c r="PQO19" s="198"/>
      <c r="PQP19" s="198"/>
      <c r="PQQ19" s="198"/>
      <c r="PQR19" s="198"/>
      <c r="PQS19" s="198"/>
      <c r="PQT19" s="198"/>
      <c r="PQU19" s="198"/>
      <c r="PQV19" s="198"/>
      <c r="PQW19" s="198"/>
      <c r="PQX19" s="198"/>
      <c r="PQY19" s="198"/>
      <c r="PQZ19" s="198"/>
      <c r="PRA19" s="198"/>
      <c r="PRB19" s="198"/>
      <c r="PRC19" s="198"/>
      <c r="PRD19" s="198"/>
      <c r="PRE19" s="198"/>
      <c r="PRF19" s="198"/>
      <c r="PRG19" s="198"/>
      <c r="PRH19" s="198"/>
      <c r="PRI19" s="198"/>
      <c r="PRJ19" s="198"/>
      <c r="PRK19" s="198"/>
      <c r="PRL19" s="198"/>
      <c r="PRM19" s="198"/>
      <c r="PRN19" s="198"/>
      <c r="PRO19" s="198"/>
      <c r="PRP19" s="198"/>
      <c r="PRQ19" s="198"/>
      <c r="PRR19" s="198"/>
      <c r="PRS19" s="198"/>
      <c r="PRT19" s="198"/>
      <c r="PRU19" s="198"/>
      <c r="PRV19" s="198"/>
      <c r="PRW19" s="198"/>
      <c r="PRX19" s="198"/>
      <c r="PRY19" s="198"/>
      <c r="PRZ19" s="198"/>
      <c r="PSA19" s="198"/>
      <c r="PSB19" s="198"/>
      <c r="PSC19" s="198"/>
      <c r="PSD19" s="198"/>
      <c r="PSE19" s="198"/>
      <c r="PSF19" s="198"/>
      <c r="PSG19" s="198"/>
      <c r="PSH19" s="198"/>
      <c r="PSI19" s="198"/>
      <c r="PSJ19" s="198"/>
      <c r="PSK19" s="198"/>
      <c r="PSL19" s="198"/>
      <c r="PSM19" s="198"/>
      <c r="PSN19" s="198"/>
      <c r="PSO19" s="198"/>
      <c r="PSP19" s="198"/>
      <c r="PSQ19" s="198"/>
      <c r="PSR19" s="198"/>
      <c r="PSS19" s="198"/>
      <c r="PST19" s="198"/>
      <c r="PSU19" s="198"/>
      <c r="PSV19" s="198"/>
      <c r="PSW19" s="198"/>
      <c r="PSX19" s="198"/>
      <c r="PSY19" s="198"/>
      <c r="PSZ19" s="198"/>
      <c r="PTA19" s="198"/>
      <c r="PTB19" s="198"/>
      <c r="PTC19" s="198"/>
      <c r="PTD19" s="198"/>
      <c r="PTE19" s="198"/>
      <c r="PTF19" s="198"/>
      <c r="PTG19" s="198"/>
      <c r="PTH19" s="198"/>
      <c r="PTI19" s="198"/>
      <c r="PTJ19" s="198"/>
      <c r="PTK19" s="198"/>
      <c r="PTL19" s="198"/>
      <c r="PTM19" s="198"/>
      <c r="PTN19" s="198"/>
      <c r="PTO19" s="198"/>
      <c r="PTP19" s="198"/>
      <c r="PTQ19" s="198"/>
      <c r="PTR19" s="198"/>
      <c r="PTS19" s="198"/>
      <c r="PTT19" s="198"/>
      <c r="PTU19" s="198"/>
      <c r="PTV19" s="198"/>
      <c r="PTW19" s="198"/>
      <c r="PTX19" s="198"/>
      <c r="PTY19" s="198"/>
      <c r="PTZ19" s="198"/>
      <c r="PUA19" s="198"/>
      <c r="PUB19" s="198"/>
      <c r="PUC19" s="198"/>
      <c r="PUD19" s="198"/>
      <c r="PUE19" s="198"/>
      <c r="PUF19" s="198"/>
      <c r="PUG19" s="198"/>
      <c r="PUH19" s="198"/>
      <c r="PUI19" s="198"/>
      <c r="PUJ19" s="198"/>
      <c r="PUK19" s="198"/>
      <c r="PUL19" s="198"/>
      <c r="PUM19" s="198"/>
      <c r="PUN19" s="198"/>
      <c r="PUO19" s="198"/>
      <c r="PUP19" s="198"/>
      <c r="PUQ19" s="198"/>
      <c r="PUR19" s="198"/>
      <c r="PUS19" s="198"/>
      <c r="PUT19" s="198"/>
      <c r="PUU19" s="198"/>
      <c r="PUV19" s="198"/>
      <c r="PUW19" s="198"/>
      <c r="PUX19" s="198"/>
      <c r="PUY19" s="198"/>
      <c r="PUZ19" s="198"/>
      <c r="PVA19" s="198"/>
      <c r="PVB19" s="198"/>
      <c r="PVC19" s="198"/>
      <c r="PVD19" s="198"/>
      <c r="PVE19" s="198"/>
      <c r="PVF19" s="198"/>
      <c r="PVG19" s="198"/>
      <c r="PVH19" s="198"/>
      <c r="PVI19" s="198"/>
      <c r="PVJ19" s="198"/>
      <c r="PVK19" s="198"/>
      <c r="PVL19" s="198"/>
      <c r="PVM19" s="198"/>
      <c r="PVN19" s="198"/>
      <c r="PVO19" s="198"/>
      <c r="PVP19" s="198"/>
      <c r="PVQ19" s="198"/>
      <c r="PVR19" s="198"/>
      <c r="PVS19" s="198"/>
      <c r="PVT19" s="198"/>
      <c r="PVU19" s="198"/>
      <c r="PVV19" s="198"/>
      <c r="PVW19" s="198"/>
      <c r="PVX19" s="198"/>
      <c r="PVY19" s="198"/>
      <c r="PVZ19" s="198"/>
      <c r="PWA19" s="198"/>
      <c r="PWB19" s="198"/>
      <c r="PWC19" s="198"/>
      <c r="PWD19" s="198"/>
      <c r="PWE19" s="198"/>
      <c r="PWF19" s="198"/>
      <c r="PWG19" s="198"/>
      <c r="PWH19" s="198"/>
      <c r="PWI19" s="198"/>
      <c r="PWJ19" s="198"/>
      <c r="PWK19" s="198"/>
      <c r="PWL19" s="198"/>
      <c r="PWM19" s="198"/>
      <c r="PWN19" s="198"/>
      <c r="PWO19" s="198"/>
      <c r="PWP19" s="198"/>
      <c r="PWQ19" s="198"/>
      <c r="PWR19" s="198"/>
      <c r="PWS19" s="198"/>
      <c r="PWT19" s="198"/>
      <c r="PWU19" s="198"/>
      <c r="PWV19" s="198"/>
      <c r="PWW19" s="198"/>
      <c r="PWX19" s="198"/>
      <c r="PWY19" s="198"/>
      <c r="PWZ19" s="198"/>
      <c r="PXA19" s="198"/>
      <c r="PXB19" s="198"/>
      <c r="PXC19" s="198"/>
      <c r="PXD19" s="198"/>
      <c r="PXE19" s="198"/>
      <c r="PXF19" s="198"/>
      <c r="PXG19" s="198"/>
      <c r="PXH19" s="198"/>
      <c r="PXI19" s="198"/>
      <c r="PXJ19" s="198"/>
      <c r="PXK19" s="198"/>
      <c r="PXL19" s="198"/>
      <c r="PXM19" s="198"/>
      <c r="PXN19" s="198"/>
      <c r="PXO19" s="198"/>
      <c r="PXP19" s="198"/>
      <c r="PXQ19" s="198"/>
      <c r="PXR19" s="198"/>
      <c r="PXS19" s="198"/>
      <c r="PXT19" s="198"/>
      <c r="PXU19" s="198"/>
      <c r="PXV19" s="198"/>
      <c r="PXW19" s="198"/>
      <c r="PXX19" s="198"/>
      <c r="PXY19" s="198"/>
      <c r="PXZ19" s="198"/>
      <c r="PYA19" s="198"/>
      <c r="PYB19" s="198"/>
      <c r="PYC19" s="198"/>
      <c r="PYD19" s="198"/>
      <c r="PYE19" s="198"/>
      <c r="PYF19" s="198"/>
      <c r="PYG19" s="198"/>
      <c r="PYH19" s="198"/>
      <c r="PYI19" s="198"/>
      <c r="PYJ19" s="198"/>
      <c r="PYK19" s="198"/>
      <c r="PYL19" s="198"/>
      <c r="PYM19" s="198"/>
      <c r="PYN19" s="198"/>
      <c r="PYO19" s="198"/>
      <c r="PYP19" s="198"/>
      <c r="PYQ19" s="198"/>
      <c r="PYR19" s="198"/>
      <c r="PYS19" s="198"/>
      <c r="PYT19" s="198"/>
      <c r="PYU19" s="198"/>
      <c r="PYV19" s="198"/>
      <c r="PYW19" s="198"/>
      <c r="PYX19" s="198"/>
      <c r="PYY19" s="198"/>
      <c r="PYZ19" s="198"/>
      <c r="PZA19" s="198"/>
      <c r="PZB19" s="198"/>
      <c r="PZC19" s="198"/>
      <c r="PZD19" s="198"/>
      <c r="PZE19" s="198"/>
      <c r="PZF19" s="198"/>
      <c r="PZG19" s="198"/>
      <c r="PZH19" s="198"/>
      <c r="PZI19" s="198"/>
      <c r="PZJ19" s="198"/>
      <c r="PZK19" s="198"/>
      <c r="PZL19" s="198"/>
      <c r="PZM19" s="198"/>
      <c r="PZN19" s="198"/>
      <c r="PZO19" s="198"/>
      <c r="PZP19" s="198"/>
      <c r="PZQ19" s="198"/>
      <c r="PZR19" s="198"/>
      <c r="PZS19" s="198"/>
      <c r="PZT19" s="198"/>
      <c r="PZU19" s="198"/>
      <c r="PZV19" s="198"/>
      <c r="PZW19" s="198"/>
      <c r="PZX19" s="198"/>
      <c r="PZY19" s="198"/>
      <c r="PZZ19" s="198"/>
      <c r="QAA19" s="198"/>
      <c r="QAB19" s="198"/>
      <c r="QAC19" s="198"/>
      <c r="QAD19" s="198"/>
      <c r="QAE19" s="198"/>
      <c r="QAF19" s="198"/>
      <c r="QAG19" s="198"/>
      <c r="QAH19" s="198"/>
      <c r="QAI19" s="198"/>
      <c r="QAJ19" s="198"/>
      <c r="QAK19" s="198"/>
      <c r="QAL19" s="198"/>
      <c r="QAM19" s="198"/>
      <c r="QAN19" s="198"/>
      <c r="QAO19" s="198"/>
      <c r="QAP19" s="198"/>
      <c r="QAQ19" s="198"/>
      <c r="QAR19" s="198"/>
      <c r="QAS19" s="198"/>
      <c r="QAT19" s="198"/>
      <c r="QAU19" s="198"/>
      <c r="QAV19" s="198"/>
      <c r="QAW19" s="198"/>
      <c r="QAX19" s="198"/>
      <c r="QAY19" s="198"/>
      <c r="QAZ19" s="198"/>
      <c r="QBA19" s="198"/>
      <c r="QBB19" s="198"/>
      <c r="QBC19" s="198"/>
      <c r="QBD19" s="198"/>
      <c r="QBE19" s="198"/>
      <c r="QBF19" s="198"/>
      <c r="QBG19" s="198"/>
      <c r="QBH19" s="198"/>
      <c r="QBI19" s="198"/>
      <c r="QBJ19" s="198"/>
      <c r="QBK19" s="198"/>
      <c r="QBL19" s="198"/>
      <c r="QBM19" s="198"/>
      <c r="QBN19" s="198"/>
      <c r="QBO19" s="198"/>
      <c r="QBP19" s="198"/>
      <c r="QBQ19" s="198"/>
      <c r="QBR19" s="198"/>
      <c r="QBS19" s="198"/>
      <c r="QBT19" s="198"/>
      <c r="QBU19" s="198"/>
      <c r="QBV19" s="198"/>
      <c r="QBW19" s="198"/>
      <c r="QBX19" s="198"/>
      <c r="QBY19" s="198"/>
      <c r="QBZ19" s="198"/>
      <c r="QCA19" s="198"/>
      <c r="QCB19" s="198"/>
      <c r="QCC19" s="198"/>
      <c r="QCD19" s="198"/>
      <c r="QCE19" s="198"/>
      <c r="QCF19" s="198"/>
      <c r="QCG19" s="198"/>
      <c r="QCH19" s="198"/>
      <c r="QCI19" s="198"/>
      <c r="QCJ19" s="198"/>
      <c r="QCK19" s="198"/>
      <c r="QCL19" s="198"/>
      <c r="QCM19" s="198"/>
      <c r="QCN19" s="198"/>
      <c r="QCO19" s="198"/>
      <c r="QCP19" s="198"/>
      <c r="QCQ19" s="198"/>
      <c r="QCR19" s="198"/>
      <c r="QCS19" s="198"/>
      <c r="QCT19" s="198"/>
      <c r="QCU19" s="198"/>
      <c r="QCV19" s="198"/>
      <c r="QCW19" s="198"/>
      <c r="QCX19" s="198"/>
      <c r="QCY19" s="198"/>
      <c r="QCZ19" s="198"/>
      <c r="QDA19" s="198"/>
      <c r="QDB19" s="198"/>
      <c r="QDC19" s="198"/>
      <c r="QDD19" s="198"/>
      <c r="QDE19" s="198"/>
      <c r="QDF19" s="198"/>
      <c r="QDG19" s="198"/>
      <c r="QDH19" s="198"/>
      <c r="QDI19" s="198"/>
      <c r="QDJ19" s="198"/>
      <c r="QDK19" s="198"/>
      <c r="QDL19" s="198"/>
      <c r="QDM19" s="198"/>
      <c r="QDN19" s="198"/>
      <c r="QDO19" s="198"/>
      <c r="QDP19" s="198"/>
      <c r="QDQ19" s="198"/>
      <c r="QDR19" s="198"/>
      <c r="QDS19" s="198"/>
      <c r="QDT19" s="198"/>
      <c r="QDU19" s="198"/>
      <c r="QDV19" s="198"/>
      <c r="QDW19" s="198"/>
      <c r="QDX19" s="198"/>
      <c r="QDY19" s="198"/>
      <c r="QDZ19" s="198"/>
      <c r="QEA19" s="198"/>
      <c r="QEB19" s="198"/>
      <c r="QEC19" s="198"/>
      <c r="QED19" s="198"/>
      <c r="QEE19" s="198"/>
      <c r="QEF19" s="198"/>
      <c r="QEG19" s="198"/>
      <c r="QEH19" s="198"/>
      <c r="QEI19" s="198"/>
      <c r="QEJ19" s="198"/>
      <c r="QEK19" s="198"/>
      <c r="QEL19" s="198"/>
      <c r="QEM19" s="198"/>
      <c r="QEN19" s="198"/>
      <c r="QEO19" s="198"/>
      <c r="QEP19" s="198"/>
      <c r="QEQ19" s="198"/>
      <c r="QER19" s="198"/>
      <c r="QES19" s="198"/>
      <c r="QET19" s="198"/>
      <c r="QEU19" s="198"/>
      <c r="QEV19" s="198"/>
      <c r="QEW19" s="198"/>
      <c r="QEX19" s="198"/>
      <c r="QEY19" s="198"/>
      <c r="QEZ19" s="198"/>
      <c r="QFA19" s="198"/>
      <c r="QFB19" s="198"/>
      <c r="QFC19" s="198"/>
      <c r="QFD19" s="198"/>
      <c r="QFE19" s="198"/>
      <c r="QFF19" s="198"/>
      <c r="QFG19" s="198"/>
      <c r="QFH19" s="198"/>
      <c r="QFI19" s="198"/>
      <c r="QFJ19" s="198"/>
      <c r="QFK19" s="198"/>
      <c r="QFL19" s="198"/>
      <c r="QFM19" s="198"/>
      <c r="QFN19" s="198"/>
      <c r="QFO19" s="198"/>
      <c r="QFP19" s="198"/>
      <c r="QFQ19" s="198"/>
      <c r="QFR19" s="198"/>
      <c r="QFS19" s="198"/>
      <c r="QFT19" s="198"/>
      <c r="QFU19" s="198"/>
      <c r="QFV19" s="198"/>
      <c r="QFW19" s="198"/>
      <c r="QFX19" s="198"/>
      <c r="QFY19" s="198"/>
      <c r="QFZ19" s="198"/>
      <c r="QGA19" s="198"/>
      <c r="QGB19" s="198"/>
      <c r="QGC19" s="198"/>
      <c r="QGD19" s="198"/>
      <c r="QGE19" s="198"/>
      <c r="QGF19" s="198"/>
      <c r="QGG19" s="198"/>
      <c r="QGH19" s="198"/>
      <c r="QGI19" s="198"/>
      <c r="QGJ19" s="198"/>
      <c r="QGK19" s="198"/>
      <c r="QGL19" s="198"/>
      <c r="QGM19" s="198"/>
      <c r="QGN19" s="198"/>
      <c r="QGO19" s="198"/>
      <c r="QGP19" s="198"/>
      <c r="QGQ19" s="198"/>
      <c r="QGR19" s="198"/>
      <c r="QGS19" s="198"/>
      <c r="QGT19" s="198"/>
      <c r="QGU19" s="198"/>
      <c r="QGV19" s="198"/>
      <c r="QGW19" s="198"/>
      <c r="QGX19" s="198"/>
      <c r="QGY19" s="198"/>
      <c r="QGZ19" s="198"/>
      <c r="QHA19" s="198"/>
      <c r="QHB19" s="198"/>
      <c r="QHC19" s="198"/>
      <c r="QHD19" s="198"/>
      <c r="QHE19" s="198"/>
      <c r="QHF19" s="198"/>
      <c r="QHG19" s="198"/>
      <c r="QHH19" s="198"/>
      <c r="QHI19" s="198"/>
      <c r="QHJ19" s="198"/>
      <c r="QHK19" s="198"/>
      <c r="QHL19" s="198"/>
      <c r="QHM19" s="198"/>
      <c r="QHN19" s="198"/>
      <c r="QHO19" s="198"/>
      <c r="QHP19" s="198"/>
      <c r="QHQ19" s="198"/>
      <c r="QHR19" s="198"/>
      <c r="QHS19" s="198"/>
      <c r="QHT19" s="198"/>
      <c r="QHU19" s="198"/>
      <c r="QHV19" s="198"/>
      <c r="QHW19" s="198"/>
      <c r="QHX19" s="198"/>
      <c r="QHY19" s="198"/>
      <c r="QHZ19" s="198"/>
      <c r="QIA19" s="198"/>
      <c r="QIB19" s="198"/>
      <c r="QIC19" s="198"/>
      <c r="QID19" s="198"/>
      <c r="QIE19" s="198"/>
      <c r="QIF19" s="198"/>
      <c r="QIG19" s="198"/>
      <c r="QIH19" s="198"/>
      <c r="QII19" s="198"/>
      <c r="QIJ19" s="198"/>
      <c r="QIK19" s="198"/>
      <c r="QIL19" s="198"/>
      <c r="QIM19" s="198"/>
      <c r="QIN19" s="198"/>
      <c r="QIO19" s="198"/>
      <c r="QIP19" s="198"/>
      <c r="QIQ19" s="198"/>
      <c r="QIR19" s="198"/>
      <c r="QIS19" s="198"/>
      <c r="QIT19" s="198"/>
      <c r="QIU19" s="198"/>
      <c r="QIV19" s="198"/>
      <c r="QIW19" s="198"/>
      <c r="QIX19" s="198"/>
      <c r="QIY19" s="198"/>
      <c r="QIZ19" s="198"/>
      <c r="QJA19" s="198"/>
      <c r="QJB19" s="198"/>
      <c r="QJC19" s="198"/>
      <c r="QJD19" s="198"/>
      <c r="QJE19" s="198"/>
      <c r="QJF19" s="198"/>
      <c r="QJG19" s="198"/>
      <c r="QJH19" s="198"/>
      <c r="QJI19" s="198"/>
      <c r="QJJ19" s="198"/>
      <c r="QJK19" s="198"/>
      <c r="QJL19" s="198"/>
      <c r="QJM19" s="198"/>
      <c r="QJN19" s="198"/>
      <c r="QJO19" s="198"/>
      <c r="QJP19" s="198"/>
      <c r="QJQ19" s="198"/>
      <c r="QJR19" s="198"/>
      <c r="QJS19" s="198"/>
      <c r="QJT19" s="198"/>
      <c r="QJU19" s="198"/>
      <c r="QJV19" s="198"/>
      <c r="QJW19" s="198"/>
      <c r="QJX19" s="198"/>
      <c r="QJY19" s="198"/>
      <c r="QJZ19" s="198"/>
      <c r="QKA19" s="198"/>
      <c r="QKB19" s="198"/>
      <c r="QKC19" s="198"/>
      <c r="QKD19" s="198"/>
      <c r="QKE19" s="198"/>
      <c r="QKF19" s="198"/>
      <c r="QKG19" s="198"/>
      <c r="QKH19" s="198"/>
      <c r="QKI19" s="198"/>
      <c r="QKJ19" s="198"/>
      <c r="QKK19" s="198"/>
      <c r="QKL19" s="198"/>
      <c r="QKM19" s="198"/>
      <c r="QKN19" s="198"/>
      <c r="QKO19" s="198"/>
      <c r="QKP19" s="198"/>
      <c r="QKQ19" s="198"/>
      <c r="QKR19" s="198"/>
      <c r="QKS19" s="198"/>
      <c r="QKT19" s="198"/>
      <c r="QKU19" s="198"/>
      <c r="QKV19" s="198"/>
      <c r="QKW19" s="198"/>
      <c r="QKX19" s="198"/>
      <c r="QKY19" s="198"/>
      <c r="QKZ19" s="198"/>
      <c r="QLA19" s="198"/>
      <c r="QLB19" s="198"/>
      <c r="QLC19" s="198"/>
      <c r="QLD19" s="198"/>
      <c r="QLE19" s="198"/>
      <c r="QLF19" s="198"/>
      <c r="QLG19" s="198"/>
      <c r="QLH19" s="198"/>
      <c r="QLI19" s="198"/>
      <c r="QLJ19" s="198"/>
      <c r="QLK19" s="198"/>
      <c r="QLL19" s="198"/>
      <c r="QLM19" s="198"/>
      <c r="QLN19" s="198"/>
      <c r="QLO19" s="198"/>
      <c r="QLP19" s="198"/>
      <c r="QLQ19" s="198"/>
      <c r="QLR19" s="198"/>
      <c r="QLS19" s="198"/>
      <c r="QLT19" s="198"/>
      <c r="QLU19" s="198"/>
      <c r="QLV19" s="198"/>
      <c r="QLW19" s="198"/>
      <c r="QLX19" s="198"/>
      <c r="QLY19" s="198"/>
      <c r="QLZ19" s="198"/>
      <c r="QMA19" s="198"/>
      <c r="QMB19" s="198"/>
      <c r="QMC19" s="198"/>
      <c r="QMD19" s="198"/>
      <c r="QME19" s="198"/>
      <c r="QMF19" s="198"/>
      <c r="QMG19" s="198"/>
      <c r="QMH19" s="198"/>
      <c r="QMI19" s="198"/>
      <c r="QMJ19" s="198"/>
      <c r="QMK19" s="198"/>
      <c r="QML19" s="198"/>
      <c r="QMM19" s="198"/>
      <c r="QMN19" s="198"/>
      <c r="QMO19" s="198"/>
      <c r="QMP19" s="198"/>
      <c r="QMQ19" s="198"/>
      <c r="QMR19" s="198"/>
      <c r="QMS19" s="198"/>
      <c r="QMT19" s="198"/>
      <c r="QMU19" s="198"/>
      <c r="QMV19" s="198"/>
      <c r="QMW19" s="198"/>
      <c r="QMX19" s="198"/>
      <c r="QMY19" s="198"/>
      <c r="QMZ19" s="198"/>
      <c r="QNA19" s="198"/>
      <c r="QNB19" s="198"/>
      <c r="QNC19" s="198"/>
      <c r="QND19" s="198"/>
      <c r="QNE19" s="198"/>
      <c r="QNF19" s="198"/>
      <c r="QNG19" s="198"/>
      <c r="QNH19" s="198"/>
      <c r="QNI19" s="198"/>
      <c r="QNJ19" s="198"/>
      <c r="QNK19" s="198"/>
      <c r="QNL19" s="198"/>
      <c r="QNM19" s="198"/>
      <c r="QNN19" s="198"/>
      <c r="QNO19" s="198"/>
      <c r="QNP19" s="198"/>
      <c r="QNQ19" s="198"/>
      <c r="QNR19" s="198"/>
      <c r="QNS19" s="198"/>
      <c r="QNT19" s="198"/>
      <c r="QNU19" s="198"/>
      <c r="QNV19" s="198"/>
      <c r="QNW19" s="198"/>
      <c r="QNX19" s="198"/>
      <c r="QNY19" s="198"/>
      <c r="QNZ19" s="198"/>
      <c r="QOA19" s="198"/>
      <c r="QOB19" s="198"/>
      <c r="QOC19" s="198"/>
      <c r="QOD19" s="198"/>
      <c r="QOE19" s="198"/>
      <c r="QOF19" s="198"/>
      <c r="QOG19" s="198"/>
      <c r="QOH19" s="198"/>
      <c r="QOI19" s="198"/>
      <c r="QOJ19" s="198"/>
      <c r="QOK19" s="198"/>
      <c r="QOL19" s="198"/>
      <c r="QOM19" s="198"/>
      <c r="QON19" s="198"/>
      <c r="QOO19" s="198"/>
      <c r="QOP19" s="198"/>
      <c r="QOQ19" s="198"/>
      <c r="QOR19" s="198"/>
      <c r="QOS19" s="198"/>
      <c r="QOT19" s="198"/>
      <c r="QOU19" s="198"/>
      <c r="QOV19" s="198"/>
      <c r="QOW19" s="198"/>
      <c r="QOX19" s="198"/>
      <c r="QOY19" s="198"/>
      <c r="QOZ19" s="198"/>
      <c r="QPA19" s="198"/>
      <c r="QPB19" s="198"/>
      <c r="QPC19" s="198"/>
      <c r="QPD19" s="198"/>
      <c r="QPE19" s="198"/>
      <c r="QPF19" s="198"/>
      <c r="QPG19" s="198"/>
      <c r="QPH19" s="198"/>
      <c r="QPI19" s="198"/>
      <c r="QPJ19" s="198"/>
      <c r="QPK19" s="198"/>
      <c r="QPL19" s="198"/>
      <c r="QPM19" s="198"/>
      <c r="QPN19" s="198"/>
      <c r="QPO19" s="198"/>
      <c r="QPP19" s="198"/>
      <c r="QPQ19" s="198"/>
      <c r="QPR19" s="198"/>
      <c r="QPS19" s="198"/>
      <c r="QPT19" s="198"/>
      <c r="QPU19" s="198"/>
      <c r="QPV19" s="198"/>
      <c r="QPW19" s="198"/>
      <c r="QPX19" s="198"/>
      <c r="QPY19" s="198"/>
      <c r="QPZ19" s="198"/>
      <c r="QQA19" s="198"/>
      <c r="QQB19" s="198"/>
      <c r="QQC19" s="198"/>
      <c r="QQD19" s="198"/>
      <c r="QQE19" s="198"/>
      <c r="QQF19" s="198"/>
      <c r="QQG19" s="198"/>
      <c r="QQH19" s="198"/>
      <c r="QQI19" s="198"/>
      <c r="QQJ19" s="198"/>
      <c r="QQK19" s="198"/>
      <c r="QQL19" s="198"/>
      <c r="QQM19" s="198"/>
      <c r="QQN19" s="198"/>
      <c r="QQO19" s="198"/>
      <c r="QQP19" s="198"/>
      <c r="QQQ19" s="198"/>
      <c r="QQR19" s="198"/>
      <c r="QQS19" s="198"/>
      <c r="QQT19" s="198"/>
      <c r="QQU19" s="198"/>
      <c r="QQV19" s="198"/>
      <c r="QQW19" s="198"/>
      <c r="QQX19" s="198"/>
      <c r="QQY19" s="198"/>
      <c r="QQZ19" s="198"/>
      <c r="QRA19" s="198"/>
      <c r="QRB19" s="198"/>
      <c r="QRC19" s="198"/>
      <c r="QRD19" s="198"/>
      <c r="QRE19" s="198"/>
      <c r="QRF19" s="198"/>
      <c r="QRG19" s="198"/>
      <c r="QRH19" s="198"/>
      <c r="QRI19" s="198"/>
      <c r="QRJ19" s="198"/>
      <c r="QRK19" s="198"/>
      <c r="QRL19" s="198"/>
      <c r="QRM19" s="198"/>
      <c r="QRN19" s="198"/>
      <c r="QRO19" s="198"/>
      <c r="QRP19" s="198"/>
      <c r="QRQ19" s="198"/>
      <c r="QRR19" s="198"/>
      <c r="QRS19" s="198"/>
      <c r="QRT19" s="198"/>
      <c r="QRU19" s="198"/>
      <c r="QRV19" s="198"/>
      <c r="QRW19" s="198"/>
      <c r="QRX19" s="198"/>
      <c r="QRY19" s="198"/>
      <c r="QRZ19" s="198"/>
      <c r="QSA19" s="198"/>
      <c r="QSB19" s="198"/>
      <c r="QSC19" s="198"/>
      <c r="QSD19" s="198"/>
      <c r="QSE19" s="198"/>
      <c r="QSF19" s="198"/>
      <c r="QSG19" s="198"/>
      <c r="QSH19" s="198"/>
      <c r="QSI19" s="198"/>
      <c r="QSJ19" s="198"/>
      <c r="QSK19" s="198"/>
      <c r="QSL19" s="198"/>
      <c r="QSM19" s="198"/>
      <c r="QSN19" s="198"/>
      <c r="QSO19" s="198"/>
      <c r="QSP19" s="198"/>
      <c r="QSQ19" s="198"/>
      <c r="QSR19" s="198"/>
      <c r="QSS19" s="198"/>
      <c r="QST19" s="198"/>
      <c r="QSU19" s="198"/>
      <c r="QSV19" s="198"/>
      <c r="QSW19" s="198"/>
      <c r="QSX19" s="198"/>
      <c r="QSY19" s="198"/>
      <c r="QSZ19" s="198"/>
      <c r="QTA19" s="198"/>
      <c r="QTB19" s="198"/>
      <c r="QTC19" s="198"/>
      <c r="QTD19" s="198"/>
      <c r="QTE19" s="198"/>
      <c r="QTF19" s="198"/>
      <c r="QTG19" s="198"/>
      <c r="QTH19" s="198"/>
      <c r="QTI19" s="198"/>
      <c r="QTJ19" s="198"/>
      <c r="QTK19" s="198"/>
      <c r="QTL19" s="198"/>
      <c r="QTM19" s="198"/>
      <c r="QTN19" s="198"/>
      <c r="QTO19" s="198"/>
      <c r="QTP19" s="198"/>
      <c r="QTQ19" s="198"/>
      <c r="QTR19" s="198"/>
      <c r="QTS19" s="198"/>
      <c r="QTT19" s="198"/>
      <c r="QTU19" s="198"/>
      <c r="QTV19" s="198"/>
      <c r="QTW19" s="198"/>
      <c r="QTX19" s="198"/>
      <c r="QTY19" s="198"/>
      <c r="QTZ19" s="198"/>
      <c r="QUA19" s="198"/>
      <c r="QUB19" s="198"/>
      <c r="QUC19" s="198"/>
      <c r="QUD19" s="198"/>
      <c r="QUE19" s="198"/>
      <c r="QUF19" s="198"/>
      <c r="QUG19" s="198"/>
      <c r="QUH19" s="198"/>
      <c r="QUI19" s="198"/>
      <c r="QUJ19" s="198"/>
      <c r="QUK19" s="198"/>
      <c r="QUL19" s="198"/>
      <c r="QUM19" s="198"/>
      <c r="QUN19" s="198"/>
      <c r="QUO19" s="198"/>
      <c r="QUP19" s="198"/>
      <c r="QUQ19" s="198"/>
      <c r="QUR19" s="198"/>
      <c r="QUS19" s="198"/>
      <c r="QUT19" s="198"/>
      <c r="QUU19" s="198"/>
      <c r="QUV19" s="198"/>
      <c r="QUW19" s="198"/>
      <c r="QUX19" s="198"/>
      <c r="QUY19" s="198"/>
      <c r="QUZ19" s="198"/>
      <c r="QVA19" s="198"/>
      <c r="QVB19" s="198"/>
      <c r="QVC19" s="198"/>
      <c r="QVD19" s="198"/>
      <c r="QVE19" s="198"/>
      <c r="QVF19" s="198"/>
      <c r="QVG19" s="198"/>
      <c r="QVH19" s="198"/>
      <c r="QVI19" s="198"/>
      <c r="QVJ19" s="198"/>
      <c r="QVK19" s="198"/>
      <c r="QVL19" s="198"/>
      <c r="QVM19" s="198"/>
      <c r="QVN19" s="198"/>
      <c r="QVO19" s="198"/>
      <c r="QVP19" s="198"/>
      <c r="QVQ19" s="198"/>
      <c r="QVR19" s="198"/>
      <c r="QVS19" s="198"/>
      <c r="QVT19" s="198"/>
      <c r="QVU19" s="198"/>
      <c r="QVV19" s="198"/>
      <c r="QVW19" s="198"/>
      <c r="QVX19" s="198"/>
      <c r="QVY19" s="198"/>
      <c r="QVZ19" s="198"/>
      <c r="QWA19" s="198"/>
      <c r="QWB19" s="198"/>
      <c r="QWC19" s="198"/>
      <c r="QWD19" s="198"/>
      <c r="QWE19" s="198"/>
      <c r="QWF19" s="198"/>
      <c r="QWG19" s="198"/>
      <c r="QWH19" s="198"/>
      <c r="QWI19" s="198"/>
      <c r="QWJ19" s="198"/>
      <c r="QWK19" s="198"/>
      <c r="QWL19" s="198"/>
      <c r="QWM19" s="198"/>
      <c r="QWN19" s="198"/>
      <c r="QWO19" s="198"/>
      <c r="QWP19" s="198"/>
      <c r="QWQ19" s="198"/>
      <c r="QWR19" s="198"/>
      <c r="QWS19" s="198"/>
      <c r="QWT19" s="198"/>
      <c r="QWU19" s="198"/>
      <c r="QWV19" s="198"/>
      <c r="QWW19" s="198"/>
      <c r="QWX19" s="198"/>
      <c r="QWY19" s="198"/>
      <c r="QWZ19" s="198"/>
      <c r="QXA19" s="198"/>
      <c r="QXB19" s="198"/>
      <c r="QXC19" s="198"/>
      <c r="QXD19" s="198"/>
      <c r="QXE19" s="198"/>
      <c r="QXF19" s="198"/>
      <c r="QXG19" s="198"/>
      <c r="QXH19" s="198"/>
      <c r="QXI19" s="198"/>
      <c r="QXJ19" s="198"/>
      <c r="QXK19" s="198"/>
      <c r="QXL19" s="198"/>
      <c r="QXM19" s="198"/>
      <c r="QXN19" s="198"/>
      <c r="QXO19" s="198"/>
      <c r="QXP19" s="198"/>
      <c r="QXQ19" s="198"/>
      <c r="QXR19" s="198"/>
      <c r="QXS19" s="198"/>
      <c r="QXT19" s="198"/>
      <c r="QXU19" s="198"/>
      <c r="QXV19" s="198"/>
      <c r="QXW19" s="198"/>
      <c r="QXX19" s="198"/>
      <c r="QXY19" s="198"/>
      <c r="QXZ19" s="198"/>
      <c r="QYA19" s="198"/>
      <c r="QYB19" s="198"/>
      <c r="QYC19" s="198"/>
      <c r="QYD19" s="198"/>
      <c r="QYE19" s="198"/>
      <c r="QYF19" s="198"/>
      <c r="QYG19" s="198"/>
      <c r="QYH19" s="198"/>
      <c r="QYI19" s="198"/>
      <c r="QYJ19" s="198"/>
      <c r="QYK19" s="198"/>
      <c r="QYL19" s="198"/>
      <c r="QYM19" s="198"/>
      <c r="QYN19" s="198"/>
      <c r="QYO19" s="198"/>
      <c r="QYP19" s="198"/>
      <c r="QYQ19" s="198"/>
      <c r="QYR19" s="198"/>
      <c r="QYS19" s="198"/>
      <c r="QYT19" s="198"/>
      <c r="QYU19" s="198"/>
      <c r="QYV19" s="198"/>
      <c r="QYW19" s="198"/>
      <c r="QYX19" s="198"/>
      <c r="QYY19" s="198"/>
      <c r="QYZ19" s="198"/>
      <c r="QZA19" s="198"/>
      <c r="QZB19" s="198"/>
      <c r="QZC19" s="198"/>
      <c r="QZD19" s="198"/>
      <c r="QZE19" s="198"/>
      <c r="QZF19" s="198"/>
      <c r="QZG19" s="198"/>
      <c r="QZH19" s="198"/>
      <c r="QZI19" s="198"/>
      <c r="QZJ19" s="198"/>
      <c r="QZK19" s="198"/>
      <c r="QZL19" s="198"/>
      <c r="QZM19" s="198"/>
      <c r="QZN19" s="198"/>
      <c r="QZO19" s="198"/>
      <c r="QZP19" s="198"/>
      <c r="QZQ19" s="198"/>
      <c r="QZR19" s="198"/>
      <c r="QZS19" s="198"/>
      <c r="QZT19" s="198"/>
      <c r="QZU19" s="198"/>
      <c r="QZV19" s="198"/>
      <c r="QZW19" s="198"/>
      <c r="QZX19" s="198"/>
      <c r="QZY19" s="198"/>
      <c r="QZZ19" s="198"/>
      <c r="RAA19" s="198"/>
      <c r="RAB19" s="198"/>
      <c r="RAC19" s="198"/>
      <c r="RAD19" s="198"/>
      <c r="RAE19" s="198"/>
      <c r="RAF19" s="198"/>
      <c r="RAG19" s="198"/>
      <c r="RAH19" s="198"/>
      <c r="RAI19" s="198"/>
      <c r="RAJ19" s="198"/>
      <c r="RAK19" s="198"/>
      <c r="RAL19" s="198"/>
      <c r="RAM19" s="198"/>
      <c r="RAN19" s="198"/>
      <c r="RAO19" s="198"/>
      <c r="RAP19" s="198"/>
      <c r="RAQ19" s="198"/>
      <c r="RAR19" s="198"/>
      <c r="RAS19" s="198"/>
      <c r="RAT19" s="198"/>
      <c r="RAU19" s="198"/>
      <c r="RAV19" s="198"/>
      <c r="RAW19" s="198"/>
      <c r="RAX19" s="198"/>
      <c r="RAY19" s="198"/>
      <c r="RAZ19" s="198"/>
      <c r="RBA19" s="198"/>
      <c r="RBB19" s="198"/>
      <c r="RBC19" s="198"/>
      <c r="RBD19" s="198"/>
      <c r="RBE19" s="198"/>
      <c r="RBF19" s="198"/>
      <c r="RBG19" s="198"/>
      <c r="RBH19" s="198"/>
      <c r="RBI19" s="198"/>
      <c r="RBJ19" s="198"/>
      <c r="RBK19" s="198"/>
      <c r="RBL19" s="198"/>
      <c r="RBM19" s="198"/>
      <c r="RBN19" s="198"/>
      <c r="RBO19" s="198"/>
      <c r="RBP19" s="198"/>
      <c r="RBQ19" s="198"/>
      <c r="RBR19" s="198"/>
      <c r="RBS19" s="198"/>
      <c r="RBT19" s="198"/>
      <c r="RBU19" s="198"/>
      <c r="RBV19" s="198"/>
      <c r="RBW19" s="198"/>
      <c r="RBX19" s="198"/>
      <c r="RBY19" s="198"/>
      <c r="RBZ19" s="198"/>
      <c r="RCA19" s="198"/>
      <c r="RCB19" s="198"/>
      <c r="RCC19" s="198"/>
      <c r="RCD19" s="198"/>
      <c r="RCE19" s="198"/>
      <c r="RCF19" s="198"/>
      <c r="RCG19" s="198"/>
      <c r="RCH19" s="198"/>
      <c r="RCI19" s="198"/>
      <c r="RCJ19" s="198"/>
      <c r="RCK19" s="198"/>
      <c r="RCL19" s="198"/>
      <c r="RCM19" s="198"/>
      <c r="RCN19" s="198"/>
      <c r="RCO19" s="198"/>
      <c r="RCP19" s="198"/>
      <c r="RCQ19" s="198"/>
      <c r="RCR19" s="198"/>
      <c r="RCS19" s="198"/>
      <c r="RCT19" s="198"/>
      <c r="RCU19" s="198"/>
      <c r="RCV19" s="198"/>
      <c r="RCW19" s="198"/>
      <c r="RCX19" s="198"/>
      <c r="RCY19" s="198"/>
      <c r="RCZ19" s="198"/>
      <c r="RDA19" s="198"/>
      <c r="RDB19" s="198"/>
      <c r="RDC19" s="198"/>
      <c r="RDD19" s="198"/>
      <c r="RDE19" s="198"/>
      <c r="RDF19" s="198"/>
      <c r="RDG19" s="198"/>
      <c r="RDH19" s="198"/>
      <c r="RDI19" s="198"/>
      <c r="RDJ19" s="198"/>
      <c r="RDK19" s="198"/>
      <c r="RDL19" s="198"/>
      <c r="RDM19" s="198"/>
      <c r="RDN19" s="198"/>
      <c r="RDO19" s="198"/>
      <c r="RDP19" s="198"/>
      <c r="RDQ19" s="198"/>
      <c r="RDR19" s="198"/>
      <c r="RDS19" s="198"/>
      <c r="RDT19" s="198"/>
      <c r="RDU19" s="198"/>
      <c r="RDV19" s="198"/>
      <c r="RDW19" s="198"/>
      <c r="RDX19" s="198"/>
      <c r="RDY19" s="198"/>
      <c r="RDZ19" s="198"/>
      <c r="REA19" s="198"/>
      <c r="REB19" s="198"/>
      <c r="REC19" s="198"/>
      <c r="RED19" s="198"/>
      <c r="REE19" s="198"/>
      <c r="REF19" s="198"/>
      <c r="REG19" s="198"/>
      <c r="REH19" s="198"/>
      <c r="REI19" s="198"/>
      <c r="REJ19" s="198"/>
      <c r="REK19" s="198"/>
      <c r="REL19" s="198"/>
      <c r="REM19" s="198"/>
      <c r="REN19" s="198"/>
      <c r="REO19" s="198"/>
      <c r="REP19" s="198"/>
      <c r="REQ19" s="198"/>
      <c r="RER19" s="198"/>
      <c r="RES19" s="198"/>
      <c r="RET19" s="198"/>
      <c r="REU19" s="198"/>
      <c r="REV19" s="198"/>
      <c r="REW19" s="198"/>
      <c r="REX19" s="198"/>
      <c r="REY19" s="198"/>
      <c r="REZ19" s="198"/>
      <c r="RFA19" s="198"/>
      <c r="RFB19" s="198"/>
      <c r="RFC19" s="198"/>
      <c r="RFD19" s="198"/>
      <c r="RFE19" s="198"/>
      <c r="RFF19" s="198"/>
      <c r="RFG19" s="198"/>
      <c r="RFH19" s="198"/>
      <c r="RFI19" s="198"/>
      <c r="RFJ19" s="198"/>
      <c r="RFK19" s="198"/>
      <c r="RFL19" s="198"/>
      <c r="RFM19" s="198"/>
      <c r="RFN19" s="198"/>
      <c r="RFO19" s="198"/>
      <c r="RFP19" s="198"/>
      <c r="RFQ19" s="198"/>
      <c r="RFR19" s="198"/>
      <c r="RFS19" s="198"/>
      <c r="RFT19" s="198"/>
      <c r="RFU19" s="198"/>
      <c r="RFV19" s="198"/>
      <c r="RFW19" s="198"/>
      <c r="RFX19" s="198"/>
      <c r="RFY19" s="198"/>
      <c r="RFZ19" s="198"/>
      <c r="RGA19" s="198"/>
      <c r="RGB19" s="198"/>
      <c r="RGC19" s="198"/>
      <c r="RGD19" s="198"/>
      <c r="RGE19" s="198"/>
      <c r="RGF19" s="198"/>
      <c r="RGG19" s="198"/>
      <c r="RGH19" s="198"/>
      <c r="RGI19" s="198"/>
      <c r="RGJ19" s="198"/>
      <c r="RGK19" s="198"/>
      <c r="RGL19" s="198"/>
      <c r="RGM19" s="198"/>
      <c r="RGN19" s="198"/>
      <c r="RGO19" s="198"/>
      <c r="RGP19" s="198"/>
      <c r="RGQ19" s="198"/>
      <c r="RGR19" s="198"/>
      <c r="RGS19" s="198"/>
      <c r="RGT19" s="198"/>
      <c r="RGU19" s="198"/>
      <c r="RGV19" s="198"/>
      <c r="RGW19" s="198"/>
      <c r="RGX19" s="198"/>
      <c r="RGY19" s="198"/>
      <c r="RGZ19" s="198"/>
      <c r="RHA19" s="198"/>
      <c r="RHB19" s="198"/>
      <c r="RHC19" s="198"/>
      <c r="RHD19" s="198"/>
      <c r="RHE19" s="198"/>
      <c r="RHF19" s="198"/>
      <c r="RHG19" s="198"/>
      <c r="RHH19" s="198"/>
      <c r="RHI19" s="198"/>
      <c r="RHJ19" s="198"/>
      <c r="RHK19" s="198"/>
      <c r="RHL19" s="198"/>
      <c r="RHM19" s="198"/>
      <c r="RHN19" s="198"/>
      <c r="RHO19" s="198"/>
      <c r="RHP19" s="198"/>
      <c r="RHQ19" s="198"/>
      <c r="RHR19" s="198"/>
      <c r="RHS19" s="198"/>
      <c r="RHT19" s="198"/>
      <c r="RHU19" s="198"/>
      <c r="RHV19" s="198"/>
      <c r="RHW19" s="198"/>
      <c r="RHX19" s="198"/>
      <c r="RHY19" s="198"/>
      <c r="RHZ19" s="198"/>
      <c r="RIA19" s="198"/>
      <c r="RIB19" s="198"/>
      <c r="RIC19" s="198"/>
      <c r="RID19" s="198"/>
      <c r="RIE19" s="198"/>
      <c r="RIF19" s="198"/>
      <c r="RIG19" s="198"/>
      <c r="RIH19" s="198"/>
      <c r="RII19" s="198"/>
      <c r="RIJ19" s="198"/>
      <c r="RIK19" s="198"/>
      <c r="RIL19" s="198"/>
      <c r="RIM19" s="198"/>
      <c r="RIN19" s="198"/>
      <c r="RIO19" s="198"/>
      <c r="RIP19" s="198"/>
      <c r="RIQ19" s="198"/>
      <c r="RIR19" s="198"/>
      <c r="RIS19" s="198"/>
      <c r="RIT19" s="198"/>
      <c r="RIU19" s="198"/>
      <c r="RIV19" s="198"/>
      <c r="RIW19" s="198"/>
      <c r="RIX19" s="198"/>
      <c r="RIY19" s="198"/>
      <c r="RIZ19" s="198"/>
      <c r="RJA19" s="198"/>
      <c r="RJB19" s="198"/>
      <c r="RJC19" s="198"/>
      <c r="RJD19" s="198"/>
      <c r="RJE19" s="198"/>
      <c r="RJF19" s="198"/>
      <c r="RJG19" s="198"/>
      <c r="RJH19" s="198"/>
      <c r="RJI19" s="198"/>
      <c r="RJJ19" s="198"/>
      <c r="RJK19" s="198"/>
      <c r="RJL19" s="198"/>
      <c r="RJM19" s="198"/>
      <c r="RJN19" s="198"/>
      <c r="RJO19" s="198"/>
      <c r="RJP19" s="198"/>
      <c r="RJQ19" s="198"/>
      <c r="RJR19" s="198"/>
      <c r="RJS19" s="198"/>
      <c r="RJT19" s="198"/>
      <c r="RJU19" s="198"/>
      <c r="RJV19" s="198"/>
      <c r="RJW19" s="198"/>
      <c r="RJX19" s="198"/>
      <c r="RJY19" s="198"/>
      <c r="RJZ19" s="198"/>
      <c r="RKA19" s="198"/>
      <c r="RKB19" s="198"/>
      <c r="RKC19" s="198"/>
      <c r="RKD19" s="198"/>
      <c r="RKE19" s="198"/>
      <c r="RKF19" s="198"/>
      <c r="RKG19" s="198"/>
      <c r="RKH19" s="198"/>
      <c r="RKI19" s="198"/>
      <c r="RKJ19" s="198"/>
      <c r="RKK19" s="198"/>
      <c r="RKL19" s="198"/>
      <c r="RKM19" s="198"/>
      <c r="RKN19" s="198"/>
      <c r="RKO19" s="198"/>
      <c r="RKP19" s="198"/>
      <c r="RKQ19" s="198"/>
      <c r="RKR19" s="198"/>
      <c r="RKS19" s="198"/>
      <c r="RKT19" s="198"/>
      <c r="RKU19" s="198"/>
      <c r="RKV19" s="198"/>
      <c r="RKW19" s="198"/>
      <c r="RKX19" s="198"/>
      <c r="RKY19" s="198"/>
      <c r="RKZ19" s="198"/>
      <c r="RLA19" s="198"/>
      <c r="RLB19" s="198"/>
      <c r="RLC19" s="198"/>
      <c r="RLD19" s="198"/>
      <c r="RLE19" s="198"/>
      <c r="RLF19" s="198"/>
      <c r="RLG19" s="198"/>
      <c r="RLH19" s="198"/>
      <c r="RLI19" s="198"/>
      <c r="RLJ19" s="198"/>
      <c r="RLK19" s="198"/>
      <c r="RLL19" s="198"/>
      <c r="RLM19" s="198"/>
      <c r="RLN19" s="198"/>
      <c r="RLO19" s="198"/>
      <c r="RLP19" s="198"/>
      <c r="RLQ19" s="198"/>
      <c r="RLR19" s="198"/>
      <c r="RLS19" s="198"/>
      <c r="RLT19" s="198"/>
      <c r="RLU19" s="198"/>
      <c r="RLV19" s="198"/>
      <c r="RLW19" s="198"/>
      <c r="RLX19" s="198"/>
      <c r="RLY19" s="198"/>
      <c r="RLZ19" s="198"/>
      <c r="RMA19" s="198"/>
      <c r="RMB19" s="198"/>
      <c r="RMC19" s="198"/>
      <c r="RMD19" s="198"/>
      <c r="RME19" s="198"/>
      <c r="RMF19" s="198"/>
      <c r="RMG19" s="198"/>
      <c r="RMH19" s="198"/>
      <c r="RMI19" s="198"/>
      <c r="RMJ19" s="198"/>
      <c r="RMK19" s="198"/>
      <c r="RML19" s="198"/>
      <c r="RMM19" s="198"/>
      <c r="RMN19" s="198"/>
      <c r="RMO19" s="198"/>
      <c r="RMP19" s="198"/>
      <c r="RMQ19" s="198"/>
      <c r="RMR19" s="198"/>
      <c r="RMS19" s="198"/>
      <c r="RMT19" s="198"/>
      <c r="RMU19" s="198"/>
      <c r="RMV19" s="198"/>
      <c r="RMW19" s="198"/>
      <c r="RMX19" s="198"/>
      <c r="RMY19" s="198"/>
      <c r="RMZ19" s="198"/>
      <c r="RNA19" s="198"/>
      <c r="RNB19" s="198"/>
      <c r="RNC19" s="198"/>
      <c r="RND19" s="198"/>
      <c r="RNE19" s="198"/>
      <c r="RNF19" s="198"/>
      <c r="RNG19" s="198"/>
      <c r="RNH19" s="198"/>
      <c r="RNI19" s="198"/>
      <c r="RNJ19" s="198"/>
      <c r="RNK19" s="198"/>
      <c r="RNL19" s="198"/>
      <c r="RNM19" s="198"/>
      <c r="RNN19" s="198"/>
      <c r="RNO19" s="198"/>
      <c r="RNP19" s="198"/>
      <c r="RNQ19" s="198"/>
      <c r="RNR19" s="198"/>
      <c r="RNS19" s="198"/>
      <c r="RNT19" s="198"/>
      <c r="RNU19" s="198"/>
      <c r="RNV19" s="198"/>
      <c r="RNW19" s="198"/>
      <c r="RNX19" s="198"/>
      <c r="RNY19" s="198"/>
      <c r="RNZ19" s="198"/>
      <c r="ROA19" s="198"/>
      <c r="ROB19" s="198"/>
      <c r="ROC19" s="198"/>
      <c r="ROD19" s="198"/>
      <c r="ROE19" s="198"/>
      <c r="ROF19" s="198"/>
      <c r="ROG19" s="198"/>
      <c r="ROH19" s="198"/>
      <c r="ROI19" s="198"/>
      <c r="ROJ19" s="198"/>
      <c r="ROK19" s="198"/>
      <c r="ROL19" s="198"/>
      <c r="ROM19" s="198"/>
      <c r="RON19" s="198"/>
      <c r="ROO19" s="198"/>
      <c r="ROP19" s="198"/>
      <c r="ROQ19" s="198"/>
      <c r="ROR19" s="198"/>
      <c r="ROS19" s="198"/>
      <c r="ROT19" s="198"/>
      <c r="ROU19" s="198"/>
      <c r="ROV19" s="198"/>
      <c r="ROW19" s="198"/>
      <c r="ROX19" s="198"/>
      <c r="ROY19" s="198"/>
      <c r="ROZ19" s="198"/>
      <c r="RPA19" s="198"/>
      <c r="RPB19" s="198"/>
      <c r="RPC19" s="198"/>
      <c r="RPD19" s="198"/>
      <c r="RPE19" s="198"/>
      <c r="RPF19" s="198"/>
      <c r="RPG19" s="198"/>
      <c r="RPH19" s="198"/>
      <c r="RPI19" s="198"/>
      <c r="RPJ19" s="198"/>
      <c r="RPK19" s="198"/>
      <c r="RPL19" s="198"/>
      <c r="RPM19" s="198"/>
      <c r="RPN19" s="198"/>
      <c r="RPO19" s="198"/>
      <c r="RPP19" s="198"/>
      <c r="RPQ19" s="198"/>
      <c r="RPR19" s="198"/>
      <c r="RPS19" s="198"/>
      <c r="RPT19" s="198"/>
      <c r="RPU19" s="198"/>
      <c r="RPV19" s="198"/>
      <c r="RPW19" s="198"/>
      <c r="RPX19" s="198"/>
      <c r="RPY19" s="198"/>
      <c r="RPZ19" s="198"/>
      <c r="RQA19" s="198"/>
      <c r="RQB19" s="198"/>
      <c r="RQC19" s="198"/>
      <c r="RQD19" s="198"/>
      <c r="RQE19" s="198"/>
      <c r="RQF19" s="198"/>
      <c r="RQG19" s="198"/>
      <c r="RQH19" s="198"/>
      <c r="RQI19" s="198"/>
      <c r="RQJ19" s="198"/>
      <c r="RQK19" s="198"/>
      <c r="RQL19" s="198"/>
      <c r="RQM19" s="198"/>
      <c r="RQN19" s="198"/>
      <c r="RQO19" s="198"/>
      <c r="RQP19" s="198"/>
      <c r="RQQ19" s="198"/>
      <c r="RQR19" s="198"/>
      <c r="RQS19" s="198"/>
      <c r="RQT19" s="198"/>
      <c r="RQU19" s="198"/>
      <c r="RQV19" s="198"/>
      <c r="RQW19" s="198"/>
      <c r="RQX19" s="198"/>
      <c r="RQY19" s="198"/>
      <c r="RQZ19" s="198"/>
      <c r="RRA19" s="198"/>
      <c r="RRB19" s="198"/>
      <c r="RRC19" s="198"/>
      <c r="RRD19" s="198"/>
      <c r="RRE19" s="198"/>
      <c r="RRF19" s="198"/>
      <c r="RRG19" s="198"/>
      <c r="RRH19" s="198"/>
      <c r="RRI19" s="198"/>
      <c r="RRJ19" s="198"/>
      <c r="RRK19" s="198"/>
      <c r="RRL19" s="198"/>
      <c r="RRM19" s="198"/>
      <c r="RRN19" s="198"/>
      <c r="RRO19" s="198"/>
      <c r="RRP19" s="198"/>
      <c r="RRQ19" s="198"/>
      <c r="RRR19" s="198"/>
      <c r="RRS19" s="198"/>
      <c r="RRT19" s="198"/>
      <c r="RRU19" s="198"/>
      <c r="RRV19" s="198"/>
      <c r="RRW19" s="198"/>
      <c r="RRX19" s="198"/>
      <c r="RRY19" s="198"/>
      <c r="RRZ19" s="198"/>
      <c r="RSA19" s="198"/>
      <c r="RSB19" s="198"/>
      <c r="RSC19" s="198"/>
      <c r="RSD19" s="198"/>
      <c r="RSE19" s="198"/>
      <c r="RSF19" s="198"/>
      <c r="RSG19" s="198"/>
      <c r="RSH19" s="198"/>
      <c r="RSI19" s="198"/>
      <c r="RSJ19" s="198"/>
      <c r="RSK19" s="198"/>
      <c r="RSL19" s="198"/>
      <c r="RSM19" s="198"/>
      <c r="RSN19" s="198"/>
      <c r="RSO19" s="198"/>
      <c r="RSP19" s="198"/>
      <c r="RSQ19" s="198"/>
      <c r="RSR19" s="198"/>
      <c r="RSS19" s="198"/>
      <c r="RST19" s="198"/>
      <c r="RSU19" s="198"/>
      <c r="RSV19" s="198"/>
      <c r="RSW19" s="198"/>
      <c r="RSX19" s="198"/>
      <c r="RSY19" s="198"/>
      <c r="RSZ19" s="198"/>
      <c r="RTA19" s="198"/>
      <c r="RTB19" s="198"/>
      <c r="RTC19" s="198"/>
      <c r="RTD19" s="198"/>
      <c r="RTE19" s="198"/>
      <c r="RTF19" s="198"/>
      <c r="RTG19" s="198"/>
      <c r="RTH19" s="198"/>
      <c r="RTI19" s="198"/>
      <c r="RTJ19" s="198"/>
      <c r="RTK19" s="198"/>
      <c r="RTL19" s="198"/>
      <c r="RTM19" s="198"/>
      <c r="RTN19" s="198"/>
      <c r="RTO19" s="198"/>
      <c r="RTP19" s="198"/>
      <c r="RTQ19" s="198"/>
      <c r="RTR19" s="198"/>
      <c r="RTS19" s="198"/>
      <c r="RTT19" s="198"/>
      <c r="RTU19" s="198"/>
      <c r="RTV19" s="198"/>
      <c r="RTW19" s="198"/>
      <c r="RTX19" s="198"/>
      <c r="RTY19" s="198"/>
      <c r="RTZ19" s="198"/>
      <c r="RUA19" s="198"/>
      <c r="RUB19" s="198"/>
      <c r="RUC19" s="198"/>
      <c r="RUD19" s="198"/>
      <c r="RUE19" s="198"/>
      <c r="RUF19" s="198"/>
      <c r="RUG19" s="198"/>
      <c r="RUH19" s="198"/>
      <c r="RUI19" s="198"/>
      <c r="RUJ19" s="198"/>
      <c r="RUK19" s="198"/>
      <c r="RUL19" s="198"/>
      <c r="RUM19" s="198"/>
      <c r="RUN19" s="198"/>
      <c r="RUO19" s="198"/>
      <c r="RUP19" s="198"/>
      <c r="RUQ19" s="198"/>
      <c r="RUR19" s="198"/>
      <c r="RUS19" s="198"/>
      <c r="RUT19" s="198"/>
      <c r="RUU19" s="198"/>
      <c r="RUV19" s="198"/>
      <c r="RUW19" s="198"/>
      <c r="RUX19" s="198"/>
      <c r="RUY19" s="198"/>
      <c r="RUZ19" s="198"/>
      <c r="RVA19" s="198"/>
      <c r="RVB19" s="198"/>
      <c r="RVC19" s="198"/>
      <c r="RVD19" s="198"/>
      <c r="RVE19" s="198"/>
      <c r="RVF19" s="198"/>
      <c r="RVG19" s="198"/>
      <c r="RVH19" s="198"/>
      <c r="RVI19" s="198"/>
      <c r="RVJ19" s="198"/>
      <c r="RVK19" s="198"/>
      <c r="RVL19" s="198"/>
      <c r="RVM19" s="198"/>
      <c r="RVN19" s="198"/>
      <c r="RVO19" s="198"/>
      <c r="RVP19" s="198"/>
      <c r="RVQ19" s="198"/>
      <c r="RVR19" s="198"/>
      <c r="RVS19" s="198"/>
      <c r="RVT19" s="198"/>
      <c r="RVU19" s="198"/>
      <c r="RVV19" s="198"/>
      <c r="RVW19" s="198"/>
      <c r="RVX19" s="198"/>
      <c r="RVY19" s="198"/>
      <c r="RVZ19" s="198"/>
      <c r="RWA19" s="198"/>
      <c r="RWB19" s="198"/>
      <c r="RWC19" s="198"/>
      <c r="RWD19" s="198"/>
      <c r="RWE19" s="198"/>
      <c r="RWF19" s="198"/>
      <c r="RWG19" s="198"/>
      <c r="RWH19" s="198"/>
      <c r="RWI19" s="198"/>
      <c r="RWJ19" s="198"/>
      <c r="RWK19" s="198"/>
      <c r="RWL19" s="198"/>
      <c r="RWM19" s="198"/>
      <c r="RWN19" s="198"/>
      <c r="RWO19" s="198"/>
      <c r="RWP19" s="198"/>
      <c r="RWQ19" s="198"/>
      <c r="RWR19" s="198"/>
      <c r="RWS19" s="198"/>
      <c r="RWT19" s="198"/>
      <c r="RWU19" s="198"/>
      <c r="RWV19" s="198"/>
      <c r="RWW19" s="198"/>
      <c r="RWX19" s="198"/>
      <c r="RWY19" s="198"/>
      <c r="RWZ19" s="198"/>
      <c r="RXA19" s="198"/>
      <c r="RXB19" s="198"/>
      <c r="RXC19" s="198"/>
      <c r="RXD19" s="198"/>
      <c r="RXE19" s="198"/>
      <c r="RXF19" s="198"/>
      <c r="RXG19" s="198"/>
      <c r="RXH19" s="198"/>
      <c r="RXI19" s="198"/>
      <c r="RXJ19" s="198"/>
      <c r="RXK19" s="198"/>
      <c r="RXL19" s="198"/>
      <c r="RXM19" s="198"/>
      <c r="RXN19" s="198"/>
      <c r="RXO19" s="198"/>
      <c r="RXP19" s="198"/>
      <c r="RXQ19" s="198"/>
      <c r="RXR19" s="198"/>
      <c r="RXS19" s="198"/>
      <c r="RXT19" s="198"/>
      <c r="RXU19" s="198"/>
      <c r="RXV19" s="198"/>
      <c r="RXW19" s="198"/>
      <c r="RXX19" s="198"/>
      <c r="RXY19" s="198"/>
      <c r="RXZ19" s="198"/>
      <c r="RYA19" s="198"/>
      <c r="RYB19" s="198"/>
      <c r="RYC19" s="198"/>
      <c r="RYD19" s="198"/>
      <c r="RYE19" s="198"/>
      <c r="RYF19" s="198"/>
      <c r="RYG19" s="198"/>
      <c r="RYH19" s="198"/>
      <c r="RYI19" s="198"/>
      <c r="RYJ19" s="198"/>
      <c r="RYK19" s="198"/>
      <c r="RYL19" s="198"/>
      <c r="RYM19" s="198"/>
      <c r="RYN19" s="198"/>
      <c r="RYO19" s="198"/>
      <c r="RYP19" s="198"/>
      <c r="RYQ19" s="198"/>
      <c r="RYR19" s="198"/>
      <c r="RYS19" s="198"/>
      <c r="RYT19" s="198"/>
      <c r="RYU19" s="198"/>
      <c r="RYV19" s="198"/>
      <c r="RYW19" s="198"/>
      <c r="RYX19" s="198"/>
      <c r="RYY19" s="198"/>
      <c r="RYZ19" s="198"/>
      <c r="RZA19" s="198"/>
      <c r="RZB19" s="198"/>
      <c r="RZC19" s="198"/>
      <c r="RZD19" s="198"/>
      <c r="RZE19" s="198"/>
      <c r="RZF19" s="198"/>
      <c r="RZG19" s="198"/>
      <c r="RZH19" s="198"/>
      <c r="RZI19" s="198"/>
      <c r="RZJ19" s="198"/>
      <c r="RZK19" s="198"/>
      <c r="RZL19" s="198"/>
      <c r="RZM19" s="198"/>
      <c r="RZN19" s="198"/>
      <c r="RZO19" s="198"/>
      <c r="RZP19" s="198"/>
      <c r="RZQ19" s="198"/>
      <c r="RZR19" s="198"/>
      <c r="RZS19" s="198"/>
      <c r="RZT19" s="198"/>
      <c r="RZU19" s="198"/>
      <c r="RZV19" s="198"/>
      <c r="RZW19" s="198"/>
      <c r="RZX19" s="198"/>
      <c r="RZY19" s="198"/>
      <c r="RZZ19" s="198"/>
      <c r="SAA19" s="198"/>
      <c r="SAB19" s="198"/>
      <c r="SAC19" s="198"/>
      <c r="SAD19" s="198"/>
      <c r="SAE19" s="198"/>
      <c r="SAF19" s="198"/>
      <c r="SAG19" s="198"/>
      <c r="SAH19" s="198"/>
      <c r="SAI19" s="198"/>
      <c r="SAJ19" s="198"/>
      <c r="SAK19" s="198"/>
      <c r="SAL19" s="198"/>
      <c r="SAM19" s="198"/>
      <c r="SAN19" s="198"/>
      <c r="SAO19" s="198"/>
      <c r="SAP19" s="198"/>
      <c r="SAQ19" s="198"/>
      <c r="SAR19" s="198"/>
      <c r="SAS19" s="198"/>
      <c r="SAT19" s="198"/>
      <c r="SAU19" s="198"/>
      <c r="SAV19" s="198"/>
      <c r="SAW19" s="198"/>
      <c r="SAX19" s="198"/>
      <c r="SAY19" s="198"/>
      <c r="SAZ19" s="198"/>
      <c r="SBA19" s="198"/>
      <c r="SBB19" s="198"/>
      <c r="SBC19" s="198"/>
      <c r="SBD19" s="198"/>
      <c r="SBE19" s="198"/>
      <c r="SBF19" s="198"/>
      <c r="SBG19" s="198"/>
      <c r="SBH19" s="198"/>
      <c r="SBI19" s="198"/>
      <c r="SBJ19" s="198"/>
      <c r="SBK19" s="198"/>
      <c r="SBL19" s="198"/>
      <c r="SBM19" s="198"/>
      <c r="SBN19" s="198"/>
      <c r="SBO19" s="198"/>
      <c r="SBP19" s="198"/>
      <c r="SBQ19" s="198"/>
      <c r="SBR19" s="198"/>
      <c r="SBS19" s="198"/>
      <c r="SBT19" s="198"/>
      <c r="SBU19" s="198"/>
      <c r="SBV19" s="198"/>
      <c r="SBW19" s="198"/>
      <c r="SBX19" s="198"/>
      <c r="SBY19" s="198"/>
      <c r="SBZ19" s="198"/>
      <c r="SCA19" s="198"/>
      <c r="SCB19" s="198"/>
      <c r="SCC19" s="198"/>
      <c r="SCD19" s="198"/>
      <c r="SCE19" s="198"/>
      <c r="SCF19" s="198"/>
      <c r="SCG19" s="198"/>
      <c r="SCH19" s="198"/>
      <c r="SCI19" s="198"/>
      <c r="SCJ19" s="198"/>
      <c r="SCK19" s="198"/>
      <c r="SCL19" s="198"/>
      <c r="SCM19" s="198"/>
      <c r="SCN19" s="198"/>
      <c r="SCO19" s="198"/>
      <c r="SCP19" s="198"/>
      <c r="SCQ19" s="198"/>
      <c r="SCR19" s="198"/>
      <c r="SCS19" s="198"/>
      <c r="SCT19" s="198"/>
      <c r="SCU19" s="198"/>
      <c r="SCV19" s="198"/>
      <c r="SCW19" s="198"/>
      <c r="SCX19" s="198"/>
      <c r="SCY19" s="198"/>
      <c r="SCZ19" s="198"/>
      <c r="SDA19" s="198"/>
      <c r="SDB19" s="198"/>
      <c r="SDC19" s="198"/>
      <c r="SDD19" s="198"/>
      <c r="SDE19" s="198"/>
      <c r="SDF19" s="198"/>
      <c r="SDG19" s="198"/>
      <c r="SDH19" s="198"/>
      <c r="SDI19" s="198"/>
      <c r="SDJ19" s="198"/>
      <c r="SDK19" s="198"/>
      <c r="SDL19" s="198"/>
      <c r="SDM19" s="198"/>
      <c r="SDN19" s="198"/>
      <c r="SDO19" s="198"/>
      <c r="SDP19" s="198"/>
      <c r="SDQ19" s="198"/>
      <c r="SDR19" s="198"/>
      <c r="SDS19" s="198"/>
      <c r="SDT19" s="198"/>
      <c r="SDU19" s="198"/>
      <c r="SDV19" s="198"/>
      <c r="SDW19" s="198"/>
      <c r="SDX19" s="198"/>
      <c r="SDY19" s="198"/>
      <c r="SDZ19" s="198"/>
      <c r="SEA19" s="198"/>
      <c r="SEB19" s="198"/>
      <c r="SEC19" s="198"/>
      <c r="SED19" s="198"/>
      <c r="SEE19" s="198"/>
      <c r="SEF19" s="198"/>
      <c r="SEG19" s="198"/>
      <c r="SEH19" s="198"/>
      <c r="SEI19" s="198"/>
      <c r="SEJ19" s="198"/>
      <c r="SEK19" s="198"/>
      <c r="SEL19" s="198"/>
      <c r="SEM19" s="198"/>
      <c r="SEN19" s="198"/>
      <c r="SEO19" s="198"/>
      <c r="SEP19" s="198"/>
      <c r="SEQ19" s="198"/>
      <c r="SER19" s="198"/>
      <c r="SES19" s="198"/>
      <c r="SET19" s="198"/>
      <c r="SEU19" s="198"/>
      <c r="SEV19" s="198"/>
      <c r="SEW19" s="198"/>
      <c r="SEX19" s="198"/>
      <c r="SEY19" s="198"/>
      <c r="SEZ19" s="198"/>
      <c r="SFA19" s="198"/>
      <c r="SFB19" s="198"/>
      <c r="SFC19" s="198"/>
      <c r="SFD19" s="198"/>
      <c r="SFE19" s="198"/>
      <c r="SFF19" s="198"/>
      <c r="SFG19" s="198"/>
      <c r="SFH19" s="198"/>
      <c r="SFI19" s="198"/>
      <c r="SFJ19" s="198"/>
      <c r="SFK19" s="198"/>
      <c r="SFL19" s="198"/>
      <c r="SFM19" s="198"/>
      <c r="SFN19" s="198"/>
      <c r="SFO19" s="198"/>
      <c r="SFP19" s="198"/>
      <c r="SFQ19" s="198"/>
      <c r="SFR19" s="198"/>
      <c r="SFS19" s="198"/>
      <c r="SFT19" s="198"/>
      <c r="SFU19" s="198"/>
      <c r="SFV19" s="198"/>
      <c r="SFW19" s="198"/>
      <c r="SFX19" s="198"/>
      <c r="SFY19" s="198"/>
      <c r="SFZ19" s="198"/>
      <c r="SGA19" s="198"/>
      <c r="SGB19" s="198"/>
      <c r="SGC19" s="198"/>
      <c r="SGD19" s="198"/>
      <c r="SGE19" s="198"/>
      <c r="SGF19" s="198"/>
      <c r="SGG19" s="198"/>
      <c r="SGH19" s="198"/>
      <c r="SGI19" s="198"/>
      <c r="SGJ19" s="198"/>
      <c r="SGK19" s="198"/>
      <c r="SGL19" s="198"/>
      <c r="SGM19" s="198"/>
      <c r="SGN19" s="198"/>
      <c r="SGO19" s="198"/>
      <c r="SGP19" s="198"/>
      <c r="SGQ19" s="198"/>
      <c r="SGR19" s="198"/>
      <c r="SGS19" s="198"/>
      <c r="SGT19" s="198"/>
      <c r="SGU19" s="198"/>
      <c r="SGV19" s="198"/>
      <c r="SGW19" s="198"/>
      <c r="SGX19" s="198"/>
      <c r="SGY19" s="198"/>
      <c r="SGZ19" s="198"/>
      <c r="SHA19" s="198"/>
      <c r="SHB19" s="198"/>
      <c r="SHC19" s="198"/>
      <c r="SHD19" s="198"/>
      <c r="SHE19" s="198"/>
      <c r="SHF19" s="198"/>
      <c r="SHG19" s="198"/>
      <c r="SHH19" s="198"/>
      <c r="SHI19" s="198"/>
      <c r="SHJ19" s="198"/>
      <c r="SHK19" s="198"/>
      <c r="SHL19" s="198"/>
      <c r="SHM19" s="198"/>
      <c r="SHN19" s="198"/>
      <c r="SHO19" s="198"/>
      <c r="SHP19" s="198"/>
      <c r="SHQ19" s="198"/>
      <c r="SHR19" s="198"/>
      <c r="SHS19" s="198"/>
      <c r="SHT19" s="198"/>
      <c r="SHU19" s="198"/>
      <c r="SHV19" s="198"/>
      <c r="SHW19" s="198"/>
      <c r="SHX19" s="198"/>
      <c r="SHY19" s="198"/>
      <c r="SHZ19" s="198"/>
      <c r="SIA19" s="198"/>
      <c r="SIB19" s="198"/>
      <c r="SIC19" s="198"/>
      <c r="SID19" s="198"/>
      <c r="SIE19" s="198"/>
      <c r="SIF19" s="198"/>
      <c r="SIG19" s="198"/>
      <c r="SIH19" s="198"/>
      <c r="SII19" s="198"/>
      <c r="SIJ19" s="198"/>
      <c r="SIK19" s="198"/>
      <c r="SIL19" s="198"/>
      <c r="SIM19" s="198"/>
      <c r="SIN19" s="198"/>
      <c r="SIO19" s="198"/>
      <c r="SIP19" s="198"/>
      <c r="SIQ19" s="198"/>
      <c r="SIR19" s="198"/>
      <c r="SIS19" s="198"/>
      <c r="SIT19" s="198"/>
      <c r="SIU19" s="198"/>
      <c r="SIV19" s="198"/>
      <c r="SIW19" s="198"/>
      <c r="SIX19" s="198"/>
      <c r="SIY19" s="198"/>
      <c r="SIZ19" s="198"/>
      <c r="SJA19" s="198"/>
      <c r="SJB19" s="198"/>
      <c r="SJC19" s="198"/>
      <c r="SJD19" s="198"/>
      <c r="SJE19" s="198"/>
      <c r="SJF19" s="198"/>
      <c r="SJG19" s="198"/>
      <c r="SJH19" s="198"/>
      <c r="SJI19" s="198"/>
      <c r="SJJ19" s="198"/>
      <c r="SJK19" s="198"/>
      <c r="SJL19" s="198"/>
      <c r="SJM19" s="198"/>
      <c r="SJN19" s="198"/>
      <c r="SJO19" s="198"/>
      <c r="SJP19" s="198"/>
      <c r="SJQ19" s="198"/>
      <c r="SJR19" s="198"/>
      <c r="SJS19" s="198"/>
      <c r="SJT19" s="198"/>
      <c r="SJU19" s="198"/>
      <c r="SJV19" s="198"/>
      <c r="SJW19" s="198"/>
      <c r="SJX19" s="198"/>
      <c r="SJY19" s="198"/>
      <c r="SJZ19" s="198"/>
      <c r="SKA19" s="198"/>
      <c r="SKB19" s="198"/>
      <c r="SKC19" s="198"/>
      <c r="SKD19" s="198"/>
      <c r="SKE19" s="198"/>
      <c r="SKF19" s="198"/>
      <c r="SKG19" s="198"/>
      <c r="SKH19" s="198"/>
      <c r="SKI19" s="198"/>
      <c r="SKJ19" s="198"/>
      <c r="SKK19" s="198"/>
      <c r="SKL19" s="198"/>
      <c r="SKM19" s="198"/>
      <c r="SKN19" s="198"/>
      <c r="SKO19" s="198"/>
      <c r="SKP19" s="198"/>
      <c r="SKQ19" s="198"/>
      <c r="SKR19" s="198"/>
      <c r="SKS19" s="198"/>
      <c r="SKT19" s="198"/>
      <c r="SKU19" s="198"/>
      <c r="SKV19" s="198"/>
      <c r="SKW19" s="198"/>
      <c r="SKX19" s="198"/>
      <c r="SKY19" s="198"/>
      <c r="SKZ19" s="198"/>
      <c r="SLA19" s="198"/>
      <c r="SLB19" s="198"/>
      <c r="SLC19" s="198"/>
      <c r="SLD19" s="198"/>
      <c r="SLE19" s="198"/>
      <c r="SLF19" s="198"/>
      <c r="SLG19" s="198"/>
      <c r="SLH19" s="198"/>
      <c r="SLI19" s="198"/>
      <c r="SLJ19" s="198"/>
      <c r="SLK19" s="198"/>
      <c r="SLL19" s="198"/>
      <c r="SLM19" s="198"/>
      <c r="SLN19" s="198"/>
      <c r="SLO19" s="198"/>
      <c r="SLP19" s="198"/>
      <c r="SLQ19" s="198"/>
      <c r="SLR19" s="198"/>
      <c r="SLS19" s="198"/>
      <c r="SLT19" s="198"/>
      <c r="SLU19" s="198"/>
      <c r="SLV19" s="198"/>
      <c r="SLW19" s="198"/>
      <c r="SLX19" s="198"/>
      <c r="SLY19" s="198"/>
      <c r="SLZ19" s="198"/>
      <c r="SMA19" s="198"/>
      <c r="SMB19" s="198"/>
      <c r="SMC19" s="198"/>
      <c r="SMD19" s="198"/>
      <c r="SME19" s="198"/>
      <c r="SMF19" s="198"/>
      <c r="SMG19" s="198"/>
      <c r="SMH19" s="198"/>
      <c r="SMI19" s="198"/>
      <c r="SMJ19" s="198"/>
      <c r="SMK19" s="198"/>
      <c r="SML19" s="198"/>
      <c r="SMM19" s="198"/>
      <c r="SMN19" s="198"/>
      <c r="SMO19" s="198"/>
      <c r="SMP19" s="198"/>
      <c r="SMQ19" s="198"/>
      <c r="SMR19" s="198"/>
      <c r="SMS19" s="198"/>
      <c r="SMT19" s="198"/>
      <c r="SMU19" s="198"/>
      <c r="SMV19" s="198"/>
      <c r="SMW19" s="198"/>
      <c r="SMX19" s="198"/>
      <c r="SMY19" s="198"/>
      <c r="SMZ19" s="198"/>
      <c r="SNA19" s="198"/>
      <c r="SNB19" s="198"/>
      <c r="SNC19" s="198"/>
      <c r="SND19" s="198"/>
      <c r="SNE19" s="198"/>
      <c r="SNF19" s="198"/>
      <c r="SNG19" s="198"/>
      <c r="SNH19" s="198"/>
      <c r="SNI19" s="198"/>
      <c r="SNJ19" s="198"/>
      <c r="SNK19" s="198"/>
      <c r="SNL19" s="198"/>
      <c r="SNM19" s="198"/>
      <c r="SNN19" s="198"/>
      <c r="SNO19" s="198"/>
      <c r="SNP19" s="198"/>
      <c r="SNQ19" s="198"/>
      <c r="SNR19" s="198"/>
      <c r="SNS19" s="198"/>
      <c r="SNT19" s="198"/>
      <c r="SNU19" s="198"/>
      <c r="SNV19" s="198"/>
      <c r="SNW19" s="198"/>
      <c r="SNX19" s="198"/>
      <c r="SNY19" s="198"/>
      <c r="SNZ19" s="198"/>
      <c r="SOA19" s="198"/>
      <c r="SOB19" s="198"/>
      <c r="SOC19" s="198"/>
      <c r="SOD19" s="198"/>
      <c r="SOE19" s="198"/>
      <c r="SOF19" s="198"/>
      <c r="SOG19" s="198"/>
      <c r="SOH19" s="198"/>
      <c r="SOI19" s="198"/>
      <c r="SOJ19" s="198"/>
      <c r="SOK19" s="198"/>
      <c r="SOL19" s="198"/>
      <c r="SOM19" s="198"/>
      <c r="SON19" s="198"/>
      <c r="SOO19" s="198"/>
      <c r="SOP19" s="198"/>
      <c r="SOQ19" s="198"/>
      <c r="SOR19" s="198"/>
      <c r="SOS19" s="198"/>
      <c r="SOT19" s="198"/>
      <c r="SOU19" s="198"/>
      <c r="SOV19" s="198"/>
      <c r="SOW19" s="198"/>
      <c r="SOX19" s="198"/>
      <c r="SOY19" s="198"/>
      <c r="SOZ19" s="198"/>
      <c r="SPA19" s="198"/>
      <c r="SPB19" s="198"/>
      <c r="SPC19" s="198"/>
      <c r="SPD19" s="198"/>
      <c r="SPE19" s="198"/>
      <c r="SPF19" s="198"/>
      <c r="SPG19" s="198"/>
      <c r="SPH19" s="198"/>
      <c r="SPI19" s="198"/>
      <c r="SPJ19" s="198"/>
      <c r="SPK19" s="198"/>
      <c r="SPL19" s="198"/>
      <c r="SPM19" s="198"/>
      <c r="SPN19" s="198"/>
      <c r="SPO19" s="198"/>
      <c r="SPP19" s="198"/>
      <c r="SPQ19" s="198"/>
      <c r="SPR19" s="198"/>
      <c r="SPS19" s="198"/>
      <c r="SPT19" s="198"/>
      <c r="SPU19" s="198"/>
      <c r="SPV19" s="198"/>
      <c r="SPW19" s="198"/>
      <c r="SPX19" s="198"/>
      <c r="SPY19" s="198"/>
      <c r="SPZ19" s="198"/>
      <c r="SQA19" s="198"/>
      <c r="SQB19" s="198"/>
      <c r="SQC19" s="198"/>
      <c r="SQD19" s="198"/>
      <c r="SQE19" s="198"/>
      <c r="SQF19" s="198"/>
      <c r="SQG19" s="198"/>
      <c r="SQH19" s="198"/>
      <c r="SQI19" s="198"/>
      <c r="SQJ19" s="198"/>
      <c r="SQK19" s="198"/>
      <c r="SQL19" s="198"/>
      <c r="SQM19" s="198"/>
      <c r="SQN19" s="198"/>
      <c r="SQO19" s="198"/>
      <c r="SQP19" s="198"/>
      <c r="SQQ19" s="198"/>
      <c r="SQR19" s="198"/>
      <c r="SQS19" s="198"/>
      <c r="SQT19" s="198"/>
      <c r="SQU19" s="198"/>
      <c r="SQV19" s="198"/>
      <c r="SQW19" s="198"/>
      <c r="SQX19" s="198"/>
      <c r="SQY19" s="198"/>
      <c r="SQZ19" s="198"/>
      <c r="SRA19" s="198"/>
      <c r="SRB19" s="198"/>
      <c r="SRC19" s="198"/>
      <c r="SRD19" s="198"/>
      <c r="SRE19" s="198"/>
      <c r="SRF19" s="198"/>
      <c r="SRG19" s="198"/>
      <c r="SRH19" s="198"/>
      <c r="SRI19" s="198"/>
      <c r="SRJ19" s="198"/>
      <c r="SRK19" s="198"/>
      <c r="SRL19" s="198"/>
      <c r="SRM19" s="198"/>
      <c r="SRN19" s="198"/>
      <c r="SRO19" s="198"/>
      <c r="SRP19" s="198"/>
      <c r="SRQ19" s="198"/>
      <c r="SRR19" s="198"/>
      <c r="SRS19" s="198"/>
      <c r="SRT19" s="198"/>
      <c r="SRU19" s="198"/>
      <c r="SRV19" s="198"/>
      <c r="SRW19" s="198"/>
      <c r="SRX19" s="198"/>
      <c r="SRY19" s="198"/>
      <c r="SRZ19" s="198"/>
      <c r="SSA19" s="198"/>
      <c r="SSB19" s="198"/>
      <c r="SSC19" s="198"/>
      <c r="SSD19" s="198"/>
      <c r="SSE19" s="198"/>
      <c r="SSF19" s="198"/>
      <c r="SSG19" s="198"/>
      <c r="SSH19" s="198"/>
      <c r="SSI19" s="198"/>
      <c r="SSJ19" s="198"/>
      <c r="SSK19" s="198"/>
      <c r="SSL19" s="198"/>
      <c r="SSM19" s="198"/>
      <c r="SSN19" s="198"/>
      <c r="SSO19" s="198"/>
      <c r="SSP19" s="198"/>
      <c r="SSQ19" s="198"/>
      <c r="SSR19" s="198"/>
      <c r="SSS19" s="198"/>
      <c r="SST19" s="198"/>
      <c r="SSU19" s="198"/>
      <c r="SSV19" s="198"/>
      <c r="SSW19" s="198"/>
      <c r="SSX19" s="198"/>
      <c r="SSY19" s="198"/>
      <c r="SSZ19" s="198"/>
      <c r="STA19" s="198"/>
      <c r="STB19" s="198"/>
      <c r="STC19" s="198"/>
      <c r="STD19" s="198"/>
      <c r="STE19" s="198"/>
      <c r="STF19" s="198"/>
      <c r="STG19" s="198"/>
      <c r="STH19" s="198"/>
      <c r="STI19" s="198"/>
      <c r="STJ19" s="198"/>
      <c r="STK19" s="198"/>
      <c r="STL19" s="198"/>
      <c r="STM19" s="198"/>
      <c r="STN19" s="198"/>
      <c r="STO19" s="198"/>
      <c r="STP19" s="198"/>
      <c r="STQ19" s="198"/>
      <c r="STR19" s="198"/>
      <c r="STS19" s="198"/>
      <c r="STT19" s="198"/>
      <c r="STU19" s="198"/>
      <c r="STV19" s="198"/>
      <c r="STW19" s="198"/>
      <c r="STX19" s="198"/>
      <c r="STY19" s="198"/>
      <c r="STZ19" s="198"/>
      <c r="SUA19" s="198"/>
      <c r="SUB19" s="198"/>
      <c r="SUC19" s="198"/>
      <c r="SUD19" s="198"/>
      <c r="SUE19" s="198"/>
      <c r="SUF19" s="198"/>
      <c r="SUG19" s="198"/>
      <c r="SUH19" s="198"/>
      <c r="SUI19" s="198"/>
      <c r="SUJ19" s="198"/>
      <c r="SUK19" s="198"/>
      <c r="SUL19" s="198"/>
      <c r="SUM19" s="198"/>
      <c r="SUN19" s="198"/>
      <c r="SUO19" s="198"/>
      <c r="SUP19" s="198"/>
      <c r="SUQ19" s="198"/>
      <c r="SUR19" s="198"/>
      <c r="SUS19" s="198"/>
      <c r="SUT19" s="198"/>
      <c r="SUU19" s="198"/>
      <c r="SUV19" s="198"/>
      <c r="SUW19" s="198"/>
      <c r="SUX19" s="198"/>
      <c r="SUY19" s="198"/>
      <c r="SUZ19" s="198"/>
      <c r="SVA19" s="198"/>
      <c r="SVB19" s="198"/>
      <c r="SVC19" s="198"/>
      <c r="SVD19" s="198"/>
      <c r="SVE19" s="198"/>
      <c r="SVF19" s="198"/>
      <c r="SVG19" s="198"/>
      <c r="SVH19" s="198"/>
      <c r="SVI19" s="198"/>
      <c r="SVJ19" s="198"/>
      <c r="SVK19" s="198"/>
      <c r="SVL19" s="198"/>
      <c r="SVM19" s="198"/>
      <c r="SVN19" s="198"/>
      <c r="SVO19" s="198"/>
      <c r="SVP19" s="198"/>
      <c r="SVQ19" s="198"/>
      <c r="SVR19" s="198"/>
      <c r="SVS19" s="198"/>
      <c r="SVT19" s="198"/>
      <c r="SVU19" s="198"/>
      <c r="SVV19" s="198"/>
      <c r="SVW19" s="198"/>
      <c r="SVX19" s="198"/>
      <c r="SVY19" s="198"/>
      <c r="SVZ19" s="198"/>
      <c r="SWA19" s="198"/>
      <c r="SWB19" s="198"/>
      <c r="SWC19" s="198"/>
      <c r="SWD19" s="198"/>
      <c r="SWE19" s="198"/>
      <c r="SWF19" s="198"/>
      <c r="SWG19" s="198"/>
      <c r="SWH19" s="198"/>
      <c r="SWI19" s="198"/>
      <c r="SWJ19" s="198"/>
      <c r="SWK19" s="198"/>
      <c r="SWL19" s="198"/>
      <c r="SWM19" s="198"/>
      <c r="SWN19" s="198"/>
      <c r="SWO19" s="198"/>
      <c r="SWP19" s="198"/>
      <c r="SWQ19" s="198"/>
      <c r="SWR19" s="198"/>
      <c r="SWS19" s="198"/>
      <c r="SWT19" s="198"/>
      <c r="SWU19" s="198"/>
      <c r="SWV19" s="198"/>
      <c r="SWW19" s="198"/>
      <c r="SWX19" s="198"/>
      <c r="SWY19" s="198"/>
      <c r="SWZ19" s="198"/>
      <c r="SXA19" s="198"/>
      <c r="SXB19" s="198"/>
      <c r="SXC19" s="198"/>
      <c r="SXD19" s="198"/>
      <c r="SXE19" s="198"/>
      <c r="SXF19" s="198"/>
      <c r="SXG19" s="198"/>
      <c r="SXH19" s="198"/>
      <c r="SXI19" s="198"/>
      <c r="SXJ19" s="198"/>
      <c r="SXK19" s="198"/>
      <c r="SXL19" s="198"/>
      <c r="SXM19" s="198"/>
      <c r="SXN19" s="198"/>
      <c r="SXO19" s="198"/>
      <c r="SXP19" s="198"/>
      <c r="SXQ19" s="198"/>
      <c r="SXR19" s="198"/>
      <c r="SXS19" s="198"/>
      <c r="SXT19" s="198"/>
      <c r="SXU19" s="198"/>
      <c r="SXV19" s="198"/>
      <c r="SXW19" s="198"/>
      <c r="SXX19" s="198"/>
      <c r="SXY19" s="198"/>
      <c r="SXZ19" s="198"/>
      <c r="SYA19" s="198"/>
      <c r="SYB19" s="198"/>
      <c r="SYC19" s="198"/>
      <c r="SYD19" s="198"/>
      <c r="SYE19" s="198"/>
      <c r="SYF19" s="198"/>
      <c r="SYG19" s="198"/>
      <c r="SYH19" s="198"/>
      <c r="SYI19" s="198"/>
      <c r="SYJ19" s="198"/>
      <c r="SYK19" s="198"/>
      <c r="SYL19" s="198"/>
      <c r="SYM19" s="198"/>
      <c r="SYN19" s="198"/>
      <c r="SYO19" s="198"/>
      <c r="SYP19" s="198"/>
      <c r="SYQ19" s="198"/>
      <c r="SYR19" s="198"/>
      <c r="SYS19" s="198"/>
      <c r="SYT19" s="198"/>
      <c r="SYU19" s="198"/>
      <c r="SYV19" s="198"/>
      <c r="SYW19" s="198"/>
      <c r="SYX19" s="198"/>
      <c r="SYY19" s="198"/>
      <c r="SYZ19" s="198"/>
      <c r="SZA19" s="198"/>
      <c r="SZB19" s="198"/>
      <c r="SZC19" s="198"/>
      <c r="SZD19" s="198"/>
      <c r="SZE19" s="198"/>
      <c r="SZF19" s="198"/>
      <c r="SZG19" s="198"/>
      <c r="SZH19" s="198"/>
      <c r="SZI19" s="198"/>
      <c r="SZJ19" s="198"/>
      <c r="SZK19" s="198"/>
      <c r="SZL19" s="198"/>
      <c r="SZM19" s="198"/>
      <c r="SZN19" s="198"/>
      <c r="SZO19" s="198"/>
      <c r="SZP19" s="198"/>
      <c r="SZQ19" s="198"/>
      <c r="SZR19" s="198"/>
      <c r="SZS19" s="198"/>
      <c r="SZT19" s="198"/>
      <c r="SZU19" s="198"/>
      <c r="SZV19" s="198"/>
      <c r="SZW19" s="198"/>
      <c r="SZX19" s="198"/>
      <c r="SZY19" s="198"/>
      <c r="SZZ19" s="198"/>
      <c r="TAA19" s="198"/>
      <c r="TAB19" s="198"/>
      <c r="TAC19" s="198"/>
      <c r="TAD19" s="198"/>
      <c r="TAE19" s="198"/>
      <c r="TAF19" s="198"/>
      <c r="TAG19" s="198"/>
      <c r="TAH19" s="198"/>
      <c r="TAI19" s="198"/>
      <c r="TAJ19" s="198"/>
      <c r="TAK19" s="198"/>
      <c r="TAL19" s="198"/>
      <c r="TAM19" s="198"/>
      <c r="TAN19" s="198"/>
      <c r="TAO19" s="198"/>
      <c r="TAP19" s="198"/>
      <c r="TAQ19" s="198"/>
      <c r="TAR19" s="198"/>
      <c r="TAS19" s="198"/>
      <c r="TAT19" s="198"/>
      <c r="TAU19" s="198"/>
      <c r="TAV19" s="198"/>
      <c r="TAW19" s="198"/>
      <c r="TAX19" s="198"/>
      <c r="TAY19" s="198"/>
      <c r="TAZ19" s="198"/>
      <c r="TBA19" s="198"/>
      <c r="TBB19" s="198"/>
      <c r="TBC19" s="198"/>
      <c r="TBD19" s="198"/>
      <c r="TBE19" s="198"/>
      <c r="TBF19" s="198"/>
      <c r="TBG19" s="198"/>
      <c r="TBH19" s="198"/>
      <c r="TBI19" s="198"/>
      <c r="TBJ19" s="198"/>
      <c r="TBK19" s="198"/>
      <c r="TBL19" s="198"/>
      <c r="TBM19" s="198"/>
      <c r="TBN19" s="198"/>
      <c r="TBO19" s="198"/>
      <c r="TBP19" s="198"/>
      <c r="TBQ19" s="198"/>
      <c r="TBR19" s="198"/>
      <c r="TBS19" s="198"/>
      <c r="TBT19" s="198"/>
      <c r="TBU19" s="198"/>
      <c r="TBV19" s="198"/>
      <c r="TBW19" s="198"/>
      <c r="TBX19" s="198"/>
      <c r="TBY19" s="198"/>
      <c r="TBZ19" s="198"/>
      <c r="TCA19" s="198"/>
      <c r="TCB19" s="198"/>
      <c r="TCC19" s="198"/>
      <c r="TCD19" s="198"/>
      <c r="TCE19" s="198"/>
      <c r="TCF19" s="198"/>
      <c r="TCG19" s="198"/>
      <c r="TCH19" s="198"/>
      <c r="TCI19" s="198"/>
      <c r="TCJ19" s="198"/>
      <c r="TCK19" s="198"/>
      <c r="TCL19" s="198"/>
      <c r="TCM19" s="198"/>
      <c r="TCN19" s="198"/>
      <c r="TCO19" s="198"/>
      <c r="TCP19" s="198"/>
      <c r="TCQ19" s="198"/>
      <c r="TCR19" s="198"/>
      <c r="TCS19" s="198"/>
      <c r="TCT19" s="198"/>
      <c r="TCU19" s="198"/>
      <c r="TCV19" s="198"/>
      <c r="TCW19" s="198"/>
      <c r="TCX19" s="198"/>
      <c r="TCY19" s="198"/>
      <c r="TCZ19" s="198"/>
      <c r="TDA19" s="198"/>
      <c r="TDB19" s="198"/>
      <c r="TDC19" s="198"/>
      <c r="TDD19" s="198"/>
      <c r="TDE19" s="198"/>
      <c r="TDF19" s="198"/>
      <c r="TDG19" s="198"/>
      <c r="TDH19" s="198"/>
      <c r="TDI19" s="198"/>
      <c r="TDJ19" s="198"/>
      <c r="TDK19" s="198"/>
      <c r="TDL19" s="198"/>
      <c r="TDM19" s="198"/>
      <c r="TDN19" s="198"/>
      <c r="TDO19" s="198"/>
      <c r="TDP19" s="198"/>
      <c r="TDQ19" s="198"/>
      <c r="TDR19" s="198"/>
      <c r="TDS19" s="198"/>
      <c r="TDT19" s="198"/>
      <c r="TDU19" s="198"/>
      <c r="TDV19" s="198"/>
      <c r="TDW19" s="198"/>
      <c r="TDX19" s="198"/>
      <c r="TDY19" s="198"/>
      <c r="TDZ19" s="198"/>
      <c r="TEA19" s="198"/>
      <c r="TEB19" s="198"/>
      <c r="TEC19" s="198"/>
      <c r="TED19" s="198"/>
      <c r="TEE19" s="198"/>
      <c r="TEF19" s="198"/>
      <c r="TEG19" s="198"/>
      <c r="TEH19" s="198"/>
      <c r="TEI19" s="198"/>
      <c r="TEJ19" s="198"/>
      <c r="TEK19" s="198"/>
      <c r="TEL19" s="198"/>
      <c r="TEM19" s="198"/>
      <c r="TEN19" s="198"/>
      <c r="TEO19" s="198"/>
      <c r="TEP19" s="198"/>
      <c r="TEQ19" s="198"/>
      <c r="TER19" s="198"/>
      <c r="TES19" s="198"/>
      <c r="TET19" s="198"/>
      <c r="TEU19" s="198"/>
      <c r="TEV19" s="198"/>
      <c r="TEW19" s="198"/>
      <c r="TEX19" s="198"/>
      <c r="TEY19" s="198"/>
      <c r="TEZ19" s="198"/>
      <c r="TFA19" s="198"/>
      <c r="TFB19" s="198"/>
      <c r="TFC19" s="198"/>
      <c r="TFD19" s="198"/>
      <c r="TFE19" s="198"/>
      <c r="TFF19" s="198"/>
      <c r="TFG19" s="198"/>
      <c r="TFH19" s="198"/>
      <c r="TFI19" s="198"/>
      <c r="TFJ19" s="198"/>
      <c r="TFK19" s="198"/>
      <c r="TFL19" s="198"/>
      <c r="TFM19" s="198"/>
      <c r="TFN19" s="198"/>
      <c r="TFO19" s="198"/>
      <c r="TFP19" s="198"/>
      <c r="TFQ19" s="198"/>
      <c r="TFR19" s="198"/>
      <c r="TFS19" s="198"/>
      <c r="TFT19" s="198"/>
      <c r="TFU19" s="198"/>
      <c r="TFV19" s="198"/>
      <c r="TFW19" s="198"/>
      <c r="TFX19" s="198"/>
      <c r="TFY19" s="198"/>
      <c r="TFZ19" s="198"/>
      <c r="TGA19" s="198"/>
      <c r="TGB19" s="198"/>
      <c r="TGC19" s="198"/>
      <c r="TGD19" s="198"/>
      <c r="TGE19" s="198"/>
      <c r="TGF19" s="198"/>
      <c r="TGG19" s="198"/>
      <c r="TGH19" s="198"/>
      <c r="TGI19" s="198"/>
      <c r="TGJ19" s="198"/>
      <c r="TGK19" s="198"/>
      <c r="TGL19" s="198"/>
      <c r="TGM19" s="198"/>
      <c r="TGN19" s="198"/>
      <c r="TGO19" s="198"/>
      <c r="TGP19" s="198"/>
      <c r="TGQ19" s="198"/>
      <c r="TGR19" s="198"/>
      <c r="TGS19" s="198"/>
      <c r="TGT19" s="198"/>
      <c r="TGU19" s="198"/>
      <c r="TGV19" s="198"/>
      <c r="TGW19" s="198"/>
      <c r="TGX19" s="198"/>
      <c r="TGY19" s="198"/>
      <c r="TGZ19" s="198"/>
      <c r="THA19" s="198"/>
      <c r="THB19" s="198"/>
      <c r="THC19" s="198"/>
      <c r="THD19" s="198"/>
      <c r="THE19" s="198"/>
      <c r="THF19" s="198"/>
      <c r="THG19" s="198"/>
      <c r="THH19" s="198"/>
      <c r="THI19" s="198"/>
      <c r="THJ19" s="198"/>
      <c r="THK19" s="198"/>
      <c r="THL19" s="198"/>
      <c r="THM19" s="198"/>
      <c r="THN19" s="198"/>
      <c r="THO19" s="198"/>
      <c r="THP19" s="198"/>
      <c r="THQ19" s="198"/>
      <c r="THR19" s="198"/>
      <c r="THS19" s="198"/>
      <c r="THT19" s="198"/>
      <c r="THU19" s="198"/>
      <c r="THV19" s="198"/>
      <c r="THW19" s="198"/>
      <c r="THX19" s="198"/>
      <c r="THY19" s="198"/>
      <c r="THZ19" s="198"/>
      <c r="TIA19" s="198"/>
      <c r="TIB19" s="198"/>
      <c r="TIC19" s="198"/>
      <c r="TID19" s="198"/>
      <c r="TIE19" s="198"/>
      <c r="TIF19" s="198"/>
      <c r="TIG19" s="198"/>
      <c r="TIH19" s="198"/>
      <c r="TII19" s="198"/>
      <c r="TIJ19" s="198"/>
      <c r="TIK19" s="198"/>
      <c r="TIL19" s="198"/>
      <c r="TIM19" s="198"/>
      <c r="TIN19" s="198"/>
      <c r="TIO19" s="198"/>
      <c r="TIP19" s="198"/>
      <c r="TIQ19" s="198"/>
      <c r="TIR19" s="198"/>
      <c r="TIS19" s="198"/>
      <c r="TIT19" s="198"/>
      <c r="TIU19" s="198"/>
      <c r="TIV19" s="198"/>
      <c r="TIW19" s="198"/>
      <c r="TIX19" s="198"/>
      <c r="TIY19" s="198"/>
      <c r="TIZ19" s="198"/>
      <c r="TJA19" s="198"/>
      <c r="TJB19" s="198"/>
      <c r="TJC19" s="198"/>
      <c r="TJD19" s="198"/>
      <c r="TJE19" s="198"/>
      <c r="TJF19" s="198"/>
      <c r="TJG19" s="198"/>
      <c r="TJH19" s="198"/>
      <c r="TJI19" s="198"/>
      <c r="TJJ19" s="198"/>
      <c r="TJK19" s="198"/>
      <c r="TJL19" s="198"/>
      <c r="TJM19" s="198"/>
      <c r="TJN19" s="198"/>
      <c r="TJO19" s="198"/>
      <c r="TJP19" s="198"/>
      <c r="TJQ19" s="198"/>
      <c r="TJR19" s="198"/>
      <c r="TJS19" s="198"/>
      <c r="TJT19" s="198"/>
      <c r="TJU19" s="198"/>
      <c r="TJV19" s="198"/>
      <c r="TJW19" s="198"/>
      <c r="TJX19" s="198"/>
      <c r="TJY19" s="198"/>
      <c r="TJZ19" s="198"/>
      <c r="TKA19" s="198"/>
      <c r="TKB19" s="198"/>
      <c r="TKC19" s="198"/>
      <c r="TKD19" s="198"/>
      <c r="TKE19" s="198"/>
      <c r="TKF19" s="198"/>
      <c r="TKG19" s="198"/>
      <c r="TKH19" s="198"/>
      <c r="TKI19" s="198"/>
      <c r="TKJ19" s="198"/>
      <c r="TKK19" s="198"/>
      <c r="TKL19" s="198"/>
      <c r="TKM19" s="198"/>
      <c r="TKN19" s="198"/>
      <c r="TKO19" s="198"/>
      <c r="TKP19" s="198"/>
      <c r="TKQ19" s="198"/>
      <c r="TKR19" s="198"/>
      <c r="TKS19" s="198"/>
      <c r="TKT19" s="198"/>
      <c r="TKU19" s="198"/>
      <c r="TKV19" s="198"/>
      <c r="TKW19" s="198"/>
      <c r="TKX19" s="198"/>
      <c r="TKY19" s="198"/>
      <c r="TKZ19" s="198"/>
      <c r="TLA19" s="198"/>
      <c r="TLB19" s="198"/>
      <c r="TLC19" s="198"/>
      <c r="TLD19" s="198"/>
      <c r="TLE19" s="198"/>
      <c r="TLF19" s="198"/>
      <c r="TLG19" s="198"/>
      <c r="TLH19" s="198"/>
      <c r="TLI19" s="198"/>
      <c r="TLJ19" s="198"/>
      <c r="TLK19" s="198"/>
      <c r="TLL19" s="198"/>
      <c r="TLM19" s="198"/>
      <c r="TLN19" s="198"/>
      <c r="TLO19" s="198"/>
      <c r="TLP19" s="198"/>
      <c r="TLQ19" s="198"/>
      <c r="TLR19" s="198"/>
      <c r="TLS19" s="198"/>
      <c r="TLT19" s="198"/>
      <c r="TLU19" s="198"/>
      <c r="TLV19" s="198"/>
      <c r="TLW19" s="198"/>
      <c r="TLX19" s="198"/>
      <c r="TLY19" s="198"/>
      <c r="TLZ19" s="198"/>
      <c r="TMA19" s="198"/>
      <c r="TMB19" s="198"/>
      <c r="TMC19" s="198"/>
      <c r="TMD19" s="198"/>
      <c r="TME19" s="198"/>
      <c r="TMF19" s="198"/>
      <c r="TMG19" s="198"/>
      <c r="TMH19" s="198"/>
      <c r="TMI19" s="198"/>
      <c r="TMJ19" s="198"/>
      <c r="TMK19" s="198"/>
      <c r="TML19" s="198"/>
      <c r="TMM19" s="198"/>
      <c r="TMN19" s="198"/>
      <c r="TMO19" s="198"/>
      <c r="TMP19" s="198"/>
      <c r="TMQ19" s="198"/>
      <c r="TMR19" s="198"/>
      <c r="TMS19" s="198"/>
      <c r="TMT19" s="198"/>
      <c r="TMU19" s="198"/>
      <c r="TMV19" s="198"/>
      <c r="TMW19" s="198"/>
      <c r="TMX19" s="198"/>
      <c r="TMY19" s="198"/>
      <c r="TMZ19" s="198"/>
      <c r="TNA19" s="198"/>
      <c r="TNB19" s="198"/>
      <c r="TNC19" s="198"/>
      <c r="TND19" s="198"/>
      <c r="TNE19" s="198"/>
      <c r="TNF19" s="198"/>
      <c r="TNG19" s="198"/>
      <c r="TNH19" s="198"/>
      <c r="TNI19" s="198"/>
      <c r="TNJ19" s="198"/>
      <c r="TNK19" s="198"/>
      <c r="TNL19" s="198"/>
      <c r="TNM19" s="198"/>
      <c r="TNN19" s="198"/>
      <c r="TNO19" s="198"/>
      <c r="TNP19" s="198"/>
      <c r="TNQ19" s="198"/>
      <c r="TNR19" s="198"/>
      <c r="TNS19" s="198"/>
      <c r="TNT19" s="198"/>
      <c r="TNU19" s="198"/>
      <c r="TNV19" s="198"/>
      <c r="TNW19" s="198"/>
      <c r="TNX19" s="198"/>
      <c r="TNY19" s="198"/>
      <c r="TNZ19" s="198"/>
      <c r="TOA19" s="198"/>
      <c r="TOB19" s="198"/>
      <c r="TOC19" s="198"/>
      <c r="TOD19" s="198"/>
      <c r="TOE19" s="198"/>
      <c r="TOF19" s="198"/>
      <c r="TOG19" s="198"/>
      <c r="TOH19" s="198"/>
      <c r="TOI19" s="198"/>
      <c r="TOJ19" s="198"/>
      <c r="TOK19" s="198"/>
      <c r="TOL19" s="198"/>
      <c r="TOM19" s="198"/>
      <c r="TON19" s="198"/>
      <c r="TOO19" s="198"/>
      <c r="TOP19" s="198"/>
      <c r="TOQ19" s="198"/>
      <c r="TOR19" s="198"/>
      <c r="TOS19" s="198"/>
      <c r="TOT19" s="198"/>
      <c r="TOU19" s="198"/>
      <c r="TOV19" s="198"/>
      <c r="TOW19" s="198"/>
      <c r="TOX19" s="198"/>
      <c r="TOY19" s="198"/>
      <c r="TOZ19" s="198"/>
      <c r="TPA19" s="198"/>
      <c r="TPB19" s="198"/>
      <c r="TPC19" s="198"/>
      <c r="TPD19" s="198"/>
      <c r="TPE19" s="198"/>
      <c r="TPF19" s="198"/>
      <c r="TPG19" s="198"/>
      <c r="TPH19" s="198"/>
      <c r="TPI19" s="198"/>
      <c r="TPJ19" s="198"/>
      <c r="TPK19" s="198"/>
      <c r="TPL19" s="198"/>
      <c r="TPM19" s="198"/>
      <c r="TPN19" s="198"/>
      <c r="TPO19" s="198"/>
      <c r="TPP19" s="198"/>
      <c r="TPQ19" s="198"/>
      <c r="TPR19" s="198"/>
      <c r="TPS19" s="198"/>
      <c r="TPT19" s="198"/>
      <c r="TPU19" s="198"/>
      <c r="TPV19" s="198"/>
      <c r="TPW19" s="198"/>
      <c r="TPX19" s="198"/>
      <c r="TPY19" s="198"/>
      <c r="TPZ19" s="198"/>
      <c r="TQA19" s="198"/>
      <c r="TQB19" s="198"/>
      <c r="TQC19" s="198"/>
      <c r="TQD19" s="198"/>
      <c r="TQE19" s="198"/>
      <c r="TQF19" s="198"/>
      <c r="TQG19" s="198"/>
      <c r="TQH19" s="198"/>
      <c r="TQI19" s="198"/>
      <c r="TQJ19" s="198"/>
      <c r="TQK19" s="198"/>
      <c r="TQL19" s="198"/>
      <c r="TQM19" s="198"/>
      <c r="TQN19" s="198"/>
      <c r="TQO19" s="198"/>
      <c r="TQP19" s="198"/>
      <c r="TQQ19" s="198"/>
      <c r="TQR19" s="198"/>
      <c r="TQS19" s="198"/>
      <c r="TQT19" s="198"/>
      <c r="TQU19" s="198"/>
      <c r="TQV19" s="198"/>
      <c r="TQW19" s="198"/>
      <c r="TQX19" s="198"/>
      <c r="TQY19" s="198"/>
      <c r="TQZ19" s="198"/>
      <c r="TRA19" s="198"/>
      <c r="TRB19" s="198"/>
      <c r="TRC19" s="198"/>
      <c r="TRD19" s="198"/>
      <c r="TRE19" s="198"/>
      <c r="TRF19" s="198"/>
      <c r="TRG19" s="198"/>
      <c r="TRH19" s="198"/>
      <c r="TRI19" s="198"/>
      <c r="TRJ19" s="198"/>
      <c r="TRK19" s="198"/>
      <c r="TRL19" s="198"/>
      <c r="TRM19" s="198"/>
      <c r="TRN19" s="198"/>
      <c r="TRO19" s="198"/>
      <c r="TRP19" s="198"/>
      <c r="TRQ19" s="198"/>
      <c r="TRR19" s="198"/>
      <c r="TRS19" s="198"/>
      <c r="TRT19" s="198"/>
      <c r="TRU19" s="198"/>
      <c r="TRV19" s="198"/>
      <c r="TRW19" s="198"/>
      <c r="TRX19" s="198"/>
      <c r="TRY19" s="198"/>
      <c r="TRZ19" s="198"/>
      <c r="TSA19" s="198"/>
      <c r="TSB19" s="198"/>
      <c r="TSC19" s="198"/>
      <c r="TSD19" s="198"/>
      <c r="TSE19" s="198"/>
      <c r="TSF19" s="198"/>
      <c r="TSG19" s="198"/>
      <c r="TSH19" s="198"/>
      <c r="TSI19" s="198"/>
      <c r="TSJ19" s="198"/>
      <c r="TSK19" s="198"/>
      <c r="TSL19" s="198"/>
      <c r="TSM19" s="198"/>
      <c r="TSN19" s="198"/>
      <c r="TSO19" s="198"/>
      <c r="TSP19" s="198"/>
      <c r="TSQ19" s="198"/>
      <c r="TSR19" s="198"/>
      <c r="TSS19" s="198"/>
      <c r="TST19" s="198"/>
      <c r="TSU19" s="198"/>
      <c r="TSV19" s="198"/>
      <c r="TSW19" s="198"/>
      <c r="TSX19" s="198"/>
      <c r="TSY19" s="198"/>
      <c r="TSZ19" s="198"/>
      <c r="TTA19" s="198"/>
      <c r="TTB19" s="198"/>
      <c r="TTC19" s="198"/>
      <c r="TTD19" s="198"/>
      <c r="TTE19" s="198"/>
      <c r="TTF19" s="198"/>
      <c r="TTG19" s="198"/>
      <c r="TTH19" s="198"/>
      <c r="TTI19" s="198"/>
      <c r="TTJ19" s="198"/>
      <c r="TTK19" s="198"/>
      <c r="TTL19" s="198"/>
      <c r="TTM19" s="198"/>
      <c r="TTN19" s="198"/>
      <c r="TTO19" s="198"/>
      <c r="TTP19" s="198"/>
      <c r="TTQ19" s="198"/>
      <c r="TTR19" s="198"/>
      <c r="TTS19" s="198"/>
      <c r="TTT19" s="198"/>
      <c r="TTU19" s="198"/>
      <c r="TTV19" s="198"/>
      <c r="TTW19" s="198"/>
      <c r="TTX19" s="198"/>
      <c r="TTY19" s="198"/>
      <c r="TTZ19" s="198"/>
      <c r="TUA19" s="198"/>
      <c r="TUB19" s="198"/>
      <c r="TUC19" s="198"/>
      <c r="TUD19" s="198"/>
      <c r="TUE19" s="198"/>
      <c r="TUF19" s="198"/>
      <c r="TUG19" s="198"/>
      <c r="TUH19" s="198"/>
      <c r="TUI19" s="198"/>
      <c r="TUJ19" s="198"/>
      <c r="TUK19" s="198"/>
      <c r="TUL19" s="198"/>
      <c r="TUM19" s="198"/>
      <c r="TUN19" s="198"/>
      <c r="TUO19" s="198"/>
      <c r="TUP19" s="198"/>
      <c r="TUQ19" s="198"/>
      <c r="TUR19" s="198"/>
      <c r="TUS19" s="198"/>
      <c r="TUT19" s="198"/>
      <c r="TUU19" s="198"/>
      <c r="TUV19" s="198"/>
      <c r="TUW19" s="198"/>
      <c r="TUX19" s="198"/>
      <c r="TUY19" s="198"/>
      <c r="TUZ19" s="198"/>
      <c r="TVA19" s="198"/>
      <c r="TVB19" s="198"/>
      <c r="TVC19" s="198"/>
      <c r="TVD19" s="198"/>
      <c r="TVE19" s="198"/>
      <c r="TVF19" s="198"/>
      <c r="TVG19" s="198"/>
      <c r="TVH19" s="198"/>
      <c r="TVI19" s="198"/>
      <c r="TVJ19" s="198"/>
      <c r="TVK19" s="198"/>
      <c r="TVL19" s="198"/>
      <c r="TVM19" s="198"/>
      <c r="TVN19" s="198"/>
      <c r="TVO19" s="198"/>
      <c r="TVP19" s="198"/>
      <c r="TVQ19" s="198"/>
      <c r="TVR19" s="198"/>
      <c r="TVS19" s="198"/>
      <c r="TVT19" s="198"/>
      <c r="TVU19" s="198"/>
      <c r="TVV19" s="198"/>
      <c r="TVW19" s="198"/>
      <c r="TVX19" s="198"/>
      <c r="TVY19" s="198"/>
      <c r="TVZ19" s="198"/>
      <c r="TWA19" s="198"/>
      <c r="TWB19" s="198"/>
      <c r="TWC19" s="198"/>
      <c r="TWD19" s="198"/>
      <c r="TWE19" s="198"/>
      <c r="TWF19" s="198"/>
      <c r="TWG19" s="198"/>
      <c r="TWH19" s="198"/>
      <c r="TWI19" s="198"/>
      <c r="TWJ19" s="198"/>
      <c r="TWK19" s="198"/>
      <c r="TWL19" s="198"/>
      <c r="TWM19" s="198"/>
      <c r="TWN19" s="198"/>
      <c r="TWO19" s="198"/>
      <c r="TWP19" s="198"/>
      <c r="TWQ19" s="198"/>
      <c r="TWR19" s="198"/>
      <c r="TWS19" s="198"/>
      <c r="TWT19" s="198"/>
      <c r="TWU19" s="198"/>
      <c r="TWV19" s="198"/>
      <c r="TWW19" s="198"/>
      <c r="TWX19" s="198"/>
      <c r="TWY19" s="198"/>
      <c r="TWZ19" s="198"/>
      <c r="TXA19" s="198"/>
      <c r="TXB19" s="198"/>
      <c r="TXC19" s="198"/>
      <c r="TXD19" s="198"/>
      <c r="TXE19" s="198"/>
      <c r="TXF19" s="198"/>
      <c r="TXG19" s="198"/>
      <c r="TXH19" s="198"/>
      <c r="TXI19" s="198"/>
      <c r="TXJ19" s="198"/>
      <c r="TXK19" s="198"/>
      <c r="TXL19" s="198"/>
      <c r="TXM19" s="198"/>
      <c r="TXN19" s="198"/>
      <c r="TXO19" s="198"/>
      <c r="TXP19" s="198"/>
      <c r="TXQ19" s="198"/>
      <c r="TXR19" s="198"/>
      <c r="TXS19" s="198"/>
      <c r="TXT19" s="198"/>
      <c r="TXU19" s="198"/>
      <c r="TXV19" s="198"/>
      <c r="TXW19" s="198"/>
      <c r="TXX19" s="198"/>
      <c r="TXY19" s="198"/>
      <c r="TXZ19" s="198"/>
      <c r="TYA19" s="198"/>
      <c r="TYB19" s="198"/>
      <c r="TYC19" s="198"/>
      <c r="TYD19" s="198"/>
      <c r="TYE19" s="198"/>
      <c r="TYF19" s="198"/>
      <c r="TYG19" s="198"/>
      <c r="TYH19" s="198"/>
      <c r="TYI19" s="198"/>
      <c r="TYJ19" s="198"/>
      <c r="TYK19" s="198"/>
      <c r="TYL19" s="198"/>
      <c r="TYM19" s="198"/>
      <c r="TYN19" s="198"/>
      <c r="TYO19" s="198"/>
      <c r="TYP19" s="198"/>
      <c r="TYQ19" s="198"/>
      <c r="TYR19" s="198"/>
      <c r="TYS19" s="198"/>
      <c r="TYT19" s="198"/>
      <c r="TYU19" s="198"/>
      <c r="TYV19" s="198"/>
      <c r="TYW19" s="198"/>
      <c r="TYX19" s="198"/>
      <c r="TYY19" s="198"/>
      <c r="TYZ19" s="198"/>
      <c r="TZA19" s="198"/>
      <c r="TZB19" s="198"/>
      <c r="TZC19" s="198"/>
      <c r="TZD19" s="198"/>
      <c r="TZE19" s="198"/>
      <c r="TZF19" s="198"/>
      <c r="TZG19" s="198"/>
      <c r="TZH19" s="198"/>
      <c r="TZI19" s="198"/>
      <c r="TZJ19" s="198"/>
      <c r="TZK19" s="198"/>
      <c r="TZL19" s="198"/>
      <c r="TZM19" s="198"/>
      <c r="TZN19" s="198"/>
      <c r="TZO19" s="198"/>
      <c r="TZP19" s="198"/>
      <c r="TZQ19" s="198"/>
      <c r="TZR19" s="198"/>
      <c r="TZS19" s="198"/>
      <c r="TZT19" s="198"/>
      <c r="TZU19" s="198"/>
      <c r="TZV19" s="198"/>
      <c r="TZW19" s="198"/>
      <c r="TZX19" s="198"/>
      <c r="TZY19" s="198"/>
      <c r="TZZ19" s="198"/>
      <c r="UAA19" s="198"/>
      <c r="UAB19" s="198"/>
      <c r="UAC19" s="198"/>
      <c r="UAD19" s="198"/>
      <c r="UAE19" s="198"/>
      <c r="UAF19" s="198"/>
      <c r="UAG19" s="198"/>
      <c r="UAH19" s="198"/>
      <c r="UAI19" s="198"/>
      <c r="UAJ19" s="198"/>
      <c r="UAK19" s="198"/>
      <c r="UAL19" s="198"/>
      <c r="UAM19" s="198"/>
      <c r="UAN19" s="198"/>
      <c r="UAO19" s="198"/>
      <c r="UAP19" s="198"/>
      <c r="UAQ19" s="198"/>
      <c r="UAR19" s="198"/>
      <c r="UAS19" s="198"/>
      <c r="UAT19" s="198"/>
      <c r="UAU19" s="198"/>
      <c r="UAV19" s="198"/>
      <c r="UAW19" s="198"/>
      <c r="UAX19" s="198"/>
      <c r="UAY19" s="198"/>
      <c r="UAZ19" s="198"/>
      <c r="UBA19" s="198"/>
      <c r="UBB19" s="198"/>
      <c r="UBC19" s="198"/>
      <c r="UBD19" s="198"/>
      <c r="UBE19" s="198"/>
      <c r="UBF19" s="198"/>
      <c r="UBG19" s="198"/>
      <c r="UBH19" s="198"/>
      <c r="UBI19" s="198"/>
      <c r="UBJ19" s="198"/>
      <c r="UBK19" s="198"/>
      <c r="UBL19" s="198"/>
      <c r="UBM19" s="198"/>
      <c r="UBN19" s="198"/>
      <c r="UBO19" s="198"/>
      <c r="UBP19" s="198"/>
      <c r="UBQ19" s="198"/>
      <c r="UBR19" s="198"/>
      <c r="UBS19" s="198"/>
      <c r="UBT19" s="198"/>
      <c r="UBU19" s="198"/>
      <c r="UBV19" s="198"/>
      <c r="UBW19" s="198"/>
      <c r="UBX19" s="198"/>
      <c r="UBY19" s="198"/>
      <c r="UBZ19" s="198"/>
      <c r="UCA19" s="198"/>
      <c r="UCB19" s="198"/>
      <c r="UCC19" s="198"/>
      <c r="UCD19" s="198"/>
      <c r="UCE19" s="198"/>
      <c r="UCF19" s="198"/>
      <c r="UCG19" s="198"/>
      <c r="UCH19" s="198"/>
      <c r="UCI19" s="198"/>
      <c r="UCJ19" s="198"/>
      <c r="UCK19" s="198"/>
      <c r="UCL19" s="198"/>
      <c r="UCM19" s="198"/>
      <c r="UCN19" s="198"/>
      <c r="UCO19" s="198"/>
      <c r="UCP19" s="198"/>
      <c r="UCQ19" s="198"/>
      <c r="UCR19" s="198"/>
      <c r="UCS19" s="198"/>
      <c r="UCT19" s="198"/>
      <c r="UCU19" s="198"/>
      <c r="UCV19" s="198"/>
      <c r="UCW19" s="198"/>
      <c r="UCX19" s="198"/>
      <c r="UCY19" s="198"/>
      <c r="UCZ19" s="198"/>
      <c r="UDA19" s="198"/>
      <c r="UDB19" s="198"/>
      <c r="UDC19" s="198"/>
      <c r="UDD19" s="198"/>
      <c r="UDE19" s="198"/>
      <c r="UDF19" s="198"/>
      <c r="UDG19" s="198"/>
      <c r="UDH19" s="198"/>
      <c r="UDI19" s="198"/>
      <c r="UDJ19" s="198"/>
      <c r="UDK19" s="198"/>
      <c r="UDL19" s="198"/>
      <c r="UDM19" s="198"/>
      <c r="UDN19" s="198"/>
      <c r="UDO19" s="198"/>
      <c r="UDP19" s="198"/>
      <c r="UDQ19" s="198"/>
      <c r="UDR19" s="198"/>
      <c r="UDS19" s="198"/>
      <c r="UDT19" s="198"/>
      <c r="UDU19" s="198"/>
      <c r="UDV19" s="198"/>
      <c r="UDW19" s="198"/>
      <c r="UDX19" s="198"/>
      <c r="UDY19" s="198"/>
      <c r="UDZ19" s="198"/>
      <c r="UEA19" s="198"/>
      <c r="UEB19" s="198"/>
      <c r="UEC19" s="198"/>
      <c r="UED19" s="198"/>
      <c r="UEE19" s="198"/>
      <c r="UEF19" s="198"/>
      <c r="UEG19" s="198"/>
      <c r="UEH19" s="198"/>
      <c r="UEI19" s="198"/>
      <c r="UEJ19" s="198"/>
      <c r="UEK19" s="198"/>
      <c r="UEL19" s="198"/>
      <c r="UEM19" s="198"/>
      <c r="UEN19" s="198"/>
      <c r="UEO19" s="198"/>
      <c r="UEP19" s="198"/>
      <c r="UEQ19" s="198"/>
      <c r="UER19" s="198"/>
      <c r="UES19" s="198"/>
      <c r="UET19" s="198"/>
      <c r="UEU19" s="198"/>
      <c r="UEV19" s="198"/>
      <c r="UEW19" s="198"/>
      <c r="UEX19" s="198"/>
      <c r="UEY19" s="198"/>
      <c r="UEZ19" s="198"/>
      <c r="UFA19" s="198"/>
      <c r="UFB19" s="198"/>
      <c r="UFC19" s="198"/>
      <c r="UFD19" s="198"/>
      <c r="UFE19" s="198"/>
      <c r="UFF19" s="198"/>
      <c r="UFG19" s="198"/>
      <c r="UFH19" s="198"/>
      <c r="UFI19" s="198"/>
      <c r="UFJ19" s="198"/>
      <c r="UFK19" s="198"/>
      <c r="UFL19" s="198"/>
      <c r="UFM19" s="198"/>
      <c r="UFN19" s="198"/>
      <c r="UFO19" s="198"/>
      <c r="UFP19" s="198"/>
      <c r="UFQ19" s="198"/>
      <c r="UFR19" s="198"/>
      <c r="UFS19" s="198"/>
      <c r="UFT19" s="198"/>
      <c r="UFU19" s="198"/>
      <c r="UFV19" s="198"/>
      <c r="UFW19" s="198"/>
      <c r="UFX19" s="198"/>
      <c r="UFY19" s="198"/>
      <c r="UFZ19" s="198"/>
      <c r="UGA19" s="198"/>
      <c r="UGB19" s="198"/>
      <c r="UGC19" s="198"/>
      <c r="UGD19" s="198"/>
      <c r="UGE19" s="198"/>
      <c r="UGF19" s="198"/>
      <c r="UGG19" s="198"/>
      <c r="UGH19" s="198"/>
      <c r="UGI19" s="198"/>
      <c r="UGJ19" s="198"/>
      <c r="UGK19" s="198"/>
      <c r="UGL19" s="198"/>
      <c r="UGM19" s="198"/>
      <c r="UGN19" s="198"/>
      <c r="UGO19" s="198"/>
      <c r="UGP19" s="198"/>
      <c r="UGQ19" s="198"/>
      <c r="UGR19" s="198"/>
      <c r="UGS19" s="198"/>
      <c r="UGT19" s="198"/>
      <c r="UGU19" s="198"/>
      <c r="UGV19" s="198"/>
      <c r="UGW19" s="198"/>
      <c r="UGX19" s="198"/>
      <c r="UGY19" s="198"/>
      <c r="UGZ19" s="198"/>
      <c r="UHA19" s="198"/>
      <c r="UHB19" s="198"/>
      <c r="UHC19" s="198"/>
      <c r="UHD19" s="198"/>
      <c r="UHE19" s="198"/>
      <c r="UHF19" s="198"/>
      <c r="UHG19" s="198"/>
      <c r="UHH19" s="198"/>
      <c r="UHI19" s="198"/>
      <c r="UHJ19" s="198"/>
      <c r="UHK19" s="198"/>
      <c r="UHL19" s="198"/>
      <c r="UHM19" s="198"/>
      <c r="UHN19" s="198"/>
      <c r="UHO19" s="198"/>
      <c r="UHP19" s="198"/>
      <c r="UHQ19" s="198"/>
      <c r="UHR19" s="198"/>
      <c r="UHS19" s="198"/>
      <c r="UHT19" s="198"/>
      <c r="UHU19" s="198"/>
      <c r="UHV19" s="198"/>
      <c r="UHW19" s="198"/>
      <c r="UHX19" s="198"/>
      <c r="UHY19" s="198"/>
      <c r="UHZ19" s="198"/>
      <c r="UIA19" s="198"/>
      <c r="UIB19" s="198"/>
      <c r="UIC19" s="198"/>
      <c r="UID19" s="198"/>
      <c r="UIE19" s="198"/>
      <c r="UIF19" s="198"/>
      <c r="UIG19" s="198"/>
      <c r="UIH19" s="198"/>
      <c r="UII19" s="198"/>
      <c r="UIJ19" s="198"/>
      <c r="UIK19" s="198"/>
      <c r="UIL19" s="198"/>
      <c r="UIM19" s="198"/>
      <c r="UIN19" s="198"/>
      <c r="UIO19" s="198"/>
      <c r="UIP19" s="198"/>
      <c r="UIQ19" s="198"/>
      <c r="UIR19" s="198"/>
      <c r="UIS19" s="198"/>
      <c r="UIT19" s="198"/>
      <c r="UIU19" s="198"/>
      <c r="UIV19" s="198"/>
      <c r="UIW19" s="198"/>
      <c r="UIX19" s="198"/>
      <c r="UIY19" s="198"/>
      <c r="UIZ19" s="198"/>
      <c r="UJA19" s="198"/>
      <c r="UJB19" s="198"/>
      <c r="UJC19" s="198"/>
      <c r="UJD19" s="198"/>
      <c r="UJE19" s="198"/>
      <c r="UJF19" s="198"/>
      <c r="UJG19" s="198"/>
      <c r="UJH19" s="198"/>
      <c r="UJI19" s="198"/>
      <c r="UJJ19" s="198"/>
      <c r="UJK19" s="198"/>
      <c r="UJL19" s="198"/>
      <c r="UJM19" s="198"/>
      <c r="UJN19" s="198"/>
      <c r="UJO19" s="198"/>
      <c r="UJP19" s="198"/>
      <c r="UJQ19" s="198"/>
      <c r="UJR19" s="198"/>
      <c r="UJS19" s="198"/>
      <c r="UJT19" s="198"/>
      <c r="UJU19" s="198"/>
      <c r="UJV19" s="198"/>
      <c r="UJW19" s="198"/>
      <c r="UJX19" s="198"/>
      <c r="UJY19" s="198"/>
      <c r="UJZ19" s="198"/>
      <c r="UKA19" s="198"/>
      <c r="UKB19" s="198"/>
      <c r="UKC19" s="198"/>
      <c r="UKD19" s="198"/>
      <c r="UKE19" s="198"/>
      <c r="UKF19" s="198"/>
      <c r="UKG19" s="198"/>
      <c r="UKH19" s="198"/>
      <c r="UKI19" s="198"/>
      <c r="UKJ19" s="198"/>
      <c r="UKK19" s="198"/>
      <c r="UKL19" s="198"/>
      <c r="UKM19" s="198"/>
      <c r="UKN19" s="198"/>
      <c r="UKO19" s="198"/>
      <c r="UKP19" s="198"/>
      <c r="UKQ19" s="198"/>
      <c r="UKR19" s="198"/>
      <c r="UKS19" s="198"/>
      <c r="UKT19" s="198"/>
      <c r="UKU19" s="198"/>
      <c r="UKV19" s="198"/>
      <c r="UKW19" s="198"/>
      <c r="UKX19" s="198"/>
      <c r="UKY19" s="198"/>
      <c r="UKZ19" s="198"/>
      <c r="ULA19" s="198"/>
      <c r="ULB19" s="198"/>
      <c r="ULC19" s="198"/>
      <c r="ULD19" s="198"/>
      <c r="ULE19" s="198"/>
      <c r="ULF19" s="198"/>
      <c r="ULG19" s="198"/>
      <c r="ULH19" s="198"/>
      <c r="ULI19" s="198"/>
      <c r="ULJ19" s="198"/>
      <c r="ULK19" s="198"/>
      <c r="ULL19" s="198"/>
      <c r="ULM19" s="198"/>
      <c r="ULN19" s="198"/>
      <c r="ULO19" s="198"/>
      <c r="ULP19" s="198"/>
      <c r="ULQ19" s="198"/>
      <c r="ULR19" s="198"/>
      <c r="ULS19" s="198"/>
      <c r="ULT19" s="198"/>
      <c r="ULU19" s="198"/>
      <c r="ULV19" s="198"/>
      <c r="ULW19" s="198"/>
      <c r="ULX19" s="198"/>
      <c r="ULY19" s="198"/>
      <c r="ULZ19" s="198"/>
      <c r="UMA19" s="198"/>
      <c r="UMB19" s="198"/>
      <c r="UMC19" s="198"/>
      <c r="UMD19" s="198"/>
      <c r="UME19" s="198"/>
      <c r="UMF19" s="198"/>
      <c r="UMG19" s="198"/>
      <c r="UMH19" s="198"/>
      <c r="UMI19" s="198"/>
      <c r="UMJ19" s="198"/>
      <c r="UMK19" s="198"/>
      <c r="UML19" s="198"/>
      <c r="UMM19" s="198"/>
      <c r="UMN19" s="198"/>
      <c r="UMO19" s="198"/>
      <c r="UMP19" s="198"/>
      <c r="UMQ19" s="198"/>
      <c r="UMR19" s="198"/>
      <c r="UMS19" s="198"/>
      <c r="UMT19" s="198"/>
      <c r="UMU19" s="198"/>
      <c r="UMV19" s="198"/>
      <c r="UMW19" s="198"/>
      <c r="UMX19" s="198"/>
      <c r="UMY19" s="198"/>
      <c r="UMZ19" s="198"/>
      <c r="UNA19" s="198"/>
      <c r="UNB19" s="198"/>
      <c r="UNC19" s="198"/>
      <c r="UND19" s="198"/>
      <c r="UNE19" s="198"/>
      <c r="UNF19" s="198"/>
      <c r="UNG19" s="198"/>
      <c r="UNH19" s="198"/>
      <c r="UNI19" s="198"/>
      <c r="UNJ19" s="198"/>
      <c r="UNK19" s="198"/>
      <c r="UNL19" s="198"/>
      <c r="UNM19" s="198"/>
      <c r="UNN19" s="198"/>
      <c r="UNO19" s="198"/>
      <c r="UNP19" s="198"/>
      <c r="UNQ19" s="198"/>
      <c r="UNR19" s="198"/>
      <c r="UNS19" s="198"/>
      <c r="UNT19" s="198"/>
      <c r="UNU19" s="198"/>
      <c r="UNV19" s="198"/>
      <c r="UNW19" s="198"/>
      <c r="UNX19" s="198"/>
      <c r="UNY19" s="198"/>
      <c r="UNZ19" s="198"/>
      <c r="UOA19" s="198"/>
      <c r="UOB19" s="198"/>
      <c r="UOC19" s="198"/>
      <c r="UOD19" s="198"/>
      <c r="UOE19" s="198"/>
      <c r="UOF19" s="198"/>
      <c r="UOG19" s="198"/>
      <c r="UOH19" s="198"/>
      <c r="UOI19" s="198"/>
      <c r="UOJ19" s="198"/>
      <c r="UOK19" s="198"/>
      <c r="UOL19" s="198"/>
      <c r="UOM19" s="198"/>
      <c r="UON19" s="198"/>
      <c r="UOO19" s="198"/>
      <c r="UOP19" s="198"/>
      <c r="UOQ19" s="198"/>
      <c r="UOR19" s="198"/>
      <c r="UOS19" s="198"/>
      <c r="UOT19" s="198"/>
      <c r="UOU19" s="198"/>
      <c r="UOV19" s="198"/>
      <c r="UOW19" s="198"/>
      <c r="UOX19" s="198"/>
      <c r="UOY19" s="198"/>
      <c r="UOZ19" s="198"/>
      <c r="UPA19" s="198"/>
      <c r="UPB19" s="198"/>
      <c r="UPC19" s="198"/>
      <c r="UPD19" s="198"/>
      <c r="UPE19" s="198"/>
      <c r="UPF19" s="198"/>
      <c r="UPG19" s="198"/>
      <c r="UPH19" s="198"/>
      <c r="UPI19" s="198"/>
      <c r="UPJ19" s="198"/>
      <c r="UPK19" s="198"/>
      <c r="UPL19" s="198"/>
      <c r="UPM19" s="198"/>
      <c r="UPN19" s="198"/>
      <c r="UPO19" s="198"/>
      <c r="UPP19" s="198"/>
      <c r="UPQ19" s="198"/>
      <c r="UPR19" s="198"/>
      <c r="UPS19" s="198"/>
      <c r="UPT19" s="198"/>
      <c r="UPU19" s="198"/>
      <c r="UPV19" s="198"/>
      <c r="UPW19" s="198"/>
      <c r="UPX19" s="198"/>
      <c r="UPY19" s="198"/>
      <c r="UPZ19" s="198"/>
      <c r="UQA19" s="198"/>
      <c r="UQB19" s="198"/>
      <c r="UQC19" s="198"/>
      <c r="UQD19" s="198"/>
      <c r="UQE19" s="198"/>
      <c r="UQF19" s="198"/>
      <c r="UQG19" s="198"/>
      <c r="UQH19" s="198"/>
      <c r="UQI19" s="198"/>
      <c r="UQJ19" s="198"/>
      <c r="UQK19" s="198"/>
      <c r="UQL19" s="198"/>
      <c r="UQM19" s="198"/>
      <c r="UQN19" s="198"/>
      <c r="UQO19" s="198"/>
      <c r="UQP19" s="198"/>
      <c r="UQQ19" s="198"/>
      <c r="UQR19" s="198"/>
      <c r="UQS19" s="198"/>
      <c r="UQT19" s="198"/>
      <c r="UQU19" s="198"/>
      <c r="UQV19" s="198"/>
      <c r="UQW19" s="198"/>
      <c r="UQX19" s="198"/>
      <c r="UQY19" s="198"/>
      <c r="UQZ19" s="198"/>
      <c r="URA19" s="198"/>
      <c r="URB19" s="198"/>
      <c r="URC19" s="198"/>
      <c r="URD19" s="198"/>
      <c r="URE19" s="198"/>
      <c r="URF19" s="198"/>
      <c r="URG19" s="198"/>
      <c r="URH19" s="198"/>
      <c r="URI19" s="198"/>
      <c r="URJ19" s="198"/>
      <c r="URK19" s="198"/>
      <c r="URL19" s="198"/>
      <c r="URM19" s="198"/>
      <c r="URN19" s="198"/>
      <c r="URO19" s="198"/>
      <c r="URP19" s="198"/>
      <c r="URQ19" s="198"/>
      <c r="URR19" s="198"/>
      <c r="URS19" s="198"/>
      <c r="URT19" s="198"/>
      <c r="URU19" s="198"/>
      <c r="URV19" s="198"/>
      <c r="URW19" s="198"/>
      <c r="URX19" s="198"/>
      <c r="URY19" s="198"/>
      <c r="URZ19" s="198"/>
      <c r="USA19" s="198"/>
      <c r="USB19" s="198"/>
      <c r="USC19" s="198"/>
      <c r="USD19" s="198"/>
      <c r="USE19" s="198"/>
      <c r="USF19" s="198"/>
      <c r="USG19" s="198"/>
      <c r="USH19" s="198"/>
      <c r="USI19" s="198"/>
      <c r="USJ19" s="198"/>
      <c r="USK19" s="198"/>
      <c r="USL19" s="198"/>
      <c r="USM19" s="198"/>
      <c r="USN19" s="198"/>
      <c r="USO19" s="198"/>
      <c r="USP19" s="198"/>
      <c r="USQ19" s="198"/>
      <c r="USR19" s="198"/>
      <c r="USS19" s="198"/>
      <c r="UST19" s="198"/>
      <c r="USU19" s="198"/>
      <c r="USV19" s="198"/>
      <c r="USW19" s="198"/>
      <c r="USX19" s="198"/>
      <c r="USY19" s="198"/>
      <c r="USZ19" s="198"/>
      <c r="UTA19" s="198"/>
      <c r="UTB19" s="198"/>
      <c r="UTC19" s="198"/>
      <c r="UTD19" s="198"/>
      <c r="UTE19" s="198"/>
      <c r="UTF19" s="198"/>
      <c r="UTG19" s="198"/>
      <c r="UTH19" s="198"/>
      <c r="UTI19" s="198"/>
      <c r="UTJ19" s="198"/>
      <c r="UTK19" s="198"/>
      <c r="UTL19" s="198"/>
      <c r="UTM19" s="198"/>
      <c r="UTN19" s="198"/>
      <c r="UTO19" s="198"/>
      <c r="UTP19" s="198"/>
      <c r="UTQ19" s="198"/>
      <c r="UTR19" s="198"/>
      <c r="UTS19" s="198"/>
      <c r="UTT19" s="198"/>
      <c r="UTU19" s="198"/>
      <c r="UTV19" s="198"/>
      <c r="UTW19" s="198"/>
      <c r="UTX19" s="198"/>
      <c r="UTY19" s="198"/>
      <c r="UTZ19" s="198"/>
      <c r="UUA19" s="198"/>
      <c r="UUB19" s="198"/>
      <c r="UUC19" s="198"/>
      <c r="UUD19" s="198"/>
      <c r="UUE19" s="198"/>
      <c r="UUF19" s="198"/>
      <c r="UUG19" s="198"/>
      <c r="UUH19" s="198"/>
      <c r="UUI19" s="198"/>
      <c r="UUJ19" s="198"/>
      <c r="UUK19" s="198"/>
      <c r="UUL19" s="198"/>
      <c r="UUM19" s="198"/>
      <c r="UUN19" s="198"/>
      <c r="UUO19" s="198"/>
      <c r="UUP19" s="198"/>
      <c r="UUQ19" s="198"/>
      <c r="UUR19" s="198"/>
      <c r="UUS19" s="198"/>
      <c r="UUT19" s="198"/>
      <c r="UUU19" s="198"/>
      <c r="UUV19" s="198"/>
      <c r="UUW19" s="198"/>
      <c r="UUX19" s="198"/>
      <c r="UUY19" s="198"/>
      <c r="UUZ19" s="198"/>
      <c r="UVA19" s="198"/>
      <c r="UVB19" s="198"/>
      <c r="UVC19" s="198"/>
      <c r="UVD19" s="198"/>
      <c r="UVE19" s="198"/>
      <c r="UVF19" s="198"/>
      <c r="UVG19" s="198"/>
      <c r="UVH19" s="198"/>
      <c r="UVI19" s="198"/>
      <c r="UVJ19" s="198"/>
      <c r="UVK19" s="198"/>
      <c r="UVL19" s="198"/>
      <c r="UVM19" s="198"/>
      <c r="UVN19" s="198"/>
      <c r="UVO19" s="198"/>
      <c r="UVP19" s="198"/>
      <c r="UVQ19" s="198"/>
      <c r="UVR19" s="198"/>
      <c r="UVS19" s="198"/>
      <c r="UVT19" s="198"/>
      <c r="UVU19" s="198"/>
      <c r="UVV19" s="198"/>
      <c r="UVW19" s="198"/>
      <c r="UVX19" s="198"/>
      <c r="UVY19" s="198"/>
      <c r="UVZ19" s="198"/>
      <c r="UWA19" s="198"/>
      <c r="UWB19" s="198"/>
      <c r="UWC19" s="198"/>
      <c r="UWD19" s="198"/>
      <c r="UWE19" s="198"/>
      <c r="UWF19" s="198"/>
      <c r="UWG19" s="198"/>
      <c r="UWH19" s="198"/>
      <c r="UWI19" s="198"/>
      <c r="UWJ19" s="198"/>
      <c r="UWK19" s="198"/>
      <c r="UWL19" s="198"/>
      <c r="UWM19" s="198"/>
      <c r="UWN19" s="198"/>
      <c r="UWO19" s="198"/>
      <c r="UWP19" s="198"/>
      <c r="UWQ19" s="198"/>
      <c r="UWR19" s="198"/>
      <c r="UWS19" s="198"/>
      <c r="UWT19" s="198"/>
      <c r="UWU19" s="198"/>
      <c r="UWV19" s="198"/>
      <c r="UWW19" s="198"/>
      <c r="UWX19" s="198"/>
      <c r="UWY19" s="198"/>
      <c r="UWZ19" s="198"/>
      <c r="UXA19" s="198"/>
      <c r="UXB19" s="198"/>
      <c r="UXC19" s="198"/>
      <c r="UXD19" s="198"/>
      <c r="UXE19" s="198"/>
      <c r="UXF19" s="198"/>
      <c r="UXG19" s="198"/>
      <c r="UXH19" s="198"/>
      <c r="UXI19" s="198"/>
      <c r="UXJ19" s="198"/>
      <c r="UXK19" s="198"/>
      <c r="UXL19" s="198"/>
      <c r="UXM19" s="198"/>
      <c r="UXN19" s="198"/>
      <c r="UXO19" s="198"/>
      <c r="UXP19" s="198"/>
      <c r="UXQ19" s="198"/>
      <c r="UXR19" s="198"/>
      <c r="UXS19" s="198"/>
      <c r="UXT19" s="198"/>
      <c r="UXU19" s="198"/>
      <c r="UXV19" s="198"/>
      <c r="UXW19" s="198"/>
      <c r="UXX19" s="198"/>
      <c r="UXY19" s="198"/>
      <c r="UXZ19" s="198"/>
      <c r="UYA19" s="198"/>
      <c r="UYB19" s="198"/>
      <c r="UYC19" s="198"/>
      <c r="UYD19" s="198"/>
      <c r="UYE19" s="198"/>
      <c r="UYF19" s="198"/>
      <c r="UYG19" s="198"/>
      <c r="UYH19" s="198"/>
      <c r="UYI19" s="198"/>
      <c r="UYJ19" s="198"/>
      <c r="UYK19" s="198"/>
      <c r="UYL19" s="198"/>
      <c r="UYM19" s="198"/>
      <c r="UYN19" s="198"/>
      <c r="UYO19" s="198"/>
      <c r="UYP19" s="198"/>
      <c r="UYQ19" s="198"/>
      <c r="UYR19" s="198"/>
      <c r="UYS19" s="198"/>
      <c r="UYT19" s="198"/>
      <c r="UYU19" s="198"/>
      <c r="UYV19" s="198"/>
      <c r="UYW19" s="198"/>
      <c r="UYX19" s="198"/>
      <c r="UYY19" s="198"/>
      <c r="UYZ19" s="198"/>
      <c r="UZA19" s="198"/>
      <c r="UZB19" s="198"/>
      <c r="UZC19" s="198"/>
      <c r="UZD19" s="198"/>
      <c r="UZE19" s="198"/>
      <c r="UZF19" s="198"/>
      <c r="UZG19" s="198"/>
      <c r="UZH19" s="198"/>
      <c r="UZI19" s="198"/>
      <c r="UZJ19" s="198"/>
      <c r="UZK19" s="198"/>
      <c r="UZL19" s="198"/>
      <c r="UZM19" s="198"/>
      <c r="UZN19" s="198"/>
      <c r="UZO19" s="198"/>
      <c r="UZP19" s="198"/>
      <c r="UZQ19" s="198"/>
      <c r="UZR19" s="198"/>
      <c r="UZS19" s="198"/>
      <c r="UZT19" s="198"/>
      <c r="UZU19" s="198"/>
      <c r="UZV19" s="198"/>
      <c r="UZW19" s="198"/>
      <c r="UZX19" s="198"/>
      <c r="UZY19" s="198"/>
      <c r="UZZ19" s="198"/>
      <c r="VAA19" s="198"/>
      <c r="VAB19" s="198"/>
      <c r="VAC19" s="198"/>
      <c r="VAD19" s="198"/>
      <c r="VAE19" s="198"/>
      <c r="VAF19" s="198"/>
      <c r="VAG19" s="198"/>
      <c r="VAH19" s="198"/>
      <c r="VAI19" s="198"/>
      <c r="VAJ19" s="198"/>
      <c r="VAK19" s="198"/>
      <c r="VAL19" s="198"/>
      <c r="VAM19" s="198"/>
      <c r="VAN19" s="198"/>
      <c r="VAO19" s="198"/>
      <c r="VAP19" s="198"/>
      <c r="VAQ19" s="198"/>
      <c r="VAR19" s="198"/>
      <c r="VAS19" s="198"/>
      <c r="VAT19" s="198"/>
      <c r="VAU19" s="198"/>
      <c r="VAV19" s="198"/>
      <c r="VAW19" s="198"/>
      <c r="VAX19" s="198"/>
      <c r="VAY19" s="198"/>
      <c r="VAZ19" s="198"/>
      <c r="VBA19" s="198"/>
      <c r="VBB19" s="198"/>
      <c r="VBC19" s="198"/>
      <c r="VBD19" s="198"/>
      <c r="VBE19" s="198"/>
      <c r="VBF19" s="198"/>
      <c r="VBG19" s="198"/>
      <c r="VBH19" s="198"/>
      <c r="VBI19" s="198"/>
      <c r="VBJ19" s="198"/>
      <c r="VBK19" s="198"/>
      <c r="VBL19" s="198"/>
      <c r="VBM19" s="198"/>
      <c r="VBN19" s="198"/>
      <c r="VBO19" s="198"/>
      <c r="VBP19" s="198"/>
      <c r="VBQ19" s="198"/>
      <c r="VBR19" s="198"/>
      <c r="VBS19" s="198"/>
      <c r="VBT19" s="198"/>
      <c r="VBU19" s="198"/>
      <c r="VBV19" s="198"/>
      <c r="VBW19" s="198"/>
      <c r="VBX19" s="198"/>
      <c r="VBY19" s="198"/>
      <c r="VBZ19" s="198"/>
      <c r="VCA19" s="198"/>
      <c r="VCB19" s="198"/>
      <c r="VCC19" s="198"/>
      <c r="VCD19" s="198"/>
      <c r="VCE19" s="198"/>
      <c r="VCF19" s="198"/>
      <c r="VCG19" s="198"/>
      <c r="VCH19" s="198"/>
      <c r="VCI19" s="198"/>
      <c r="VCJ19" s="198"/>
      <c r="VCK19" s="198"/>
      <c r="VCL19" s="198"/>
      <c r="VCM19" s="198"/>
      <c r="VCN19" s="198"/>
      <c r="VCO19" s="198"/>
      <c r="VCP19" s="198"/>
      <c r="VCQ19" s="198"/>
      <c r="VCR19" s="198"/>
      <c r="VCS19" s="198"/>
      <c r="VCT19" s="198"/>
      <c r="VCU19" s="198"/>
      <c r="VCV19" s="198"/>
      <c r="VCW19" s="198"/>
      <c r="VCX19" s="198"/>
      <c r="VCY19" s="198"/>
      <c r="VCZ19" s="198"/>
      <c r="VDA19" s="198"/>
      <c r="VDB19" s="198"/>
      <c r="VDC19" s="198"/>
      <c r="VDD19" s="198"/>
      <c r="VDE19" s="198"/>
      <c r="VDF19" s="198"/>
      <c r="VDG19" s="198"/>
      <c r="VDH19" s="198"/>
      <c r="VDI19" s="198"/>
      <c r="VDJ19" s="198"/>
      <c r="VDK19" s="198"/>
      <c r="VDL19" s="198"/>
      <c r="VDM19" s="198"/>
      <c r="VDN19" s="198"/>
      <c r="VDO19" s="198"/>
      <c r="VDP19" s="198"/>
      <c r="VDQ19" s="198"/>
      <c r="VDR19" s="198"/>
      <c r="VDS19" s="198"/>
      <c r="VDT19" s="198"/>
      <c r="VDU19" s="198"/>
      <c r="VDV19" s="198"/>
      <c r="VDW19" s="198"/>
      <c r="VDX19" s="198"/>
      <c r="VDY19" s="198"/>
      <c r="VDZ19" s="198"/>
      <c r="VEA19" s="198"/>
      <c r="VEB19" s="198"/>
      <c r="VEC19" s="198"/>
      <c r="VED19" s="198"/>
      <c r="VEE19" s="198"/>
      <c r="VEF19" s="198"/>
      <c r="VEG19" s="198"/>
      <c r="VEH19" s="198"/>
      <c r="VEI19" s="198"/>
      <c r="VEJ19" s="198"/>
      <c r="VEK19" s="198"/>
      <c r="VEL19" s="198"/>
      <c r="VEM19" s="198"/>
      <c r="VEN19" s="198"/>
      <c r="VEO19" s="198"/>
      <c r="VEP19" s="198"/>
      <c r="VEQ19" s="198"/>
      <c r="VER19" s="198"/>
      <c r="VES19" s="198"/>
      <c r="VET19" s="198"/>
      <c r="VEU19" s="198"/>
      <c r="VEV19" s="198"/>
      <c r="VEW19" s="198"/>
      <c r="VEX19" s="198"/>
      <c r="VEY19" s="198"/>
      <c r="VEZ19" s="198"/>
      <c r="VFA19" s="198"/>
      <c r="VFB19" s="198"/>
      <c r="VFC19" s="198"/>
      <c r="VFD19" s="198"/>
      <c r="VFE19" s="198"/>
      <c r="VFF19" s="198"/>
      <c r="VFG19" s="198"/>
      <c r="VFH19" s="198"/>
      <c r="VFI19" s="198"/>
      <c r="VFJ19" s="198"/>
      <c r="VFK19" s="198"/>
      <c r="VFL19" s="198"/>
      <c r="VFM19" s="198"/>
      <c r="VFN19" s="198"/>
      <c r="VFO19" s="198"/>
      <c r="VFP19" s="198"/>
      <c r="VFQ19" s="198"/>
      <c r="VFR19" s="198"/>
      <c r="VFS19" s="198"/>
      <c r="VFT19" s="198"/>
      <c r="VFU19" s="198"/>
      <c r="VFV19" s="198"/>
      <c r="VFW19" s="198"/>
      <c r="VFX19" s="198"/>
      <c r="VFY19" s="198"/>
      <c r="VFZ19" s="198"/>
      <c r="VGA19" s="198"/>
      <c r="VGB19" s="198"/>
      <c r="VGC19" s="198"/>
      <c r="VGD19" s="198"/>
      <c r="VGE19" s="198"/>
      <c r="VGF19" s="198"/>
      <c r="VGG19" s="198"/>
      <c r="VGH19" s="198"/>
      <c r="VGI19" s="198"/>
      <c r="VGJ19" s="198"/>
      <c r="VGK19" s="198"/>
      <c r="VGL19" s="198"/>
      <c r="VGM19" s="198"/>
      <c r="VGN19" s="198"/>
      <c r="VGO19" s="198"/>
      <c r="VGP19" s="198"/>
      <c r="VGQ19" s="198"/>
      <c r="VGR19" s="198"/>
      <c r="VGS19" s="198"/>
      <c r="VGT19" s="198"/>
      <c r="VGU19" s="198"/>
      <c r="VGV19" s="198"/>
      <c r="VGW19" s="198"/>
      <c r="VGX19" s="198"/>
      <c r="VGY19" s="198"/>
      <c r="VGZ19" s="198"/>
      <c r="VHA19" s="198"/>
      <c r="VHB19" s="198"/>
      <c r="VHC19" s="198"/>
      <c r="VHD19" s="198"/>
      <c r="VHE19" s="198"/>
      <c r="VHF19" s="198"/>
      <c r="VHG19" s="198"/>
      <c r="VHH19" s="198"/>
      <c r="VHI19" s="198"/>
      <c r="VHJ19" s="198"/>
      <c r="VHK19" s="198"/>
      <c r="VHL19" s="198"/>
      <c r="VHM19" s="198"/>
      <c r="VHN19" s="198"/>
      <c r="VHO19" s="198"/>
      <c r="VHP19" s="198"/>
      <c r="VHQ19" s="198"/>
      <c r="VHR19" s="198"/>
      <c r="VHS19" s="198"/>
      <c r="VHT19" s="198"/>
      <c r="VHU19" s="198"/>
      <c r="VHV19" s="198"/>
      <c r="VHW19" s="198"/>
      <c r="VHX19" s="198"/>
      <c r="VHY19" s="198"/>
      <c r="VHZ19" s="198"/>
      <c r="VIA19" s="198"/>
      <c r="VIB19" s="198"/>
      <c r="VIC19" s="198"/>
      <c r="VID19" s="198"/>
      <c r="VIE19" s="198"/>
      <c r="VIF19" s="198"/>
      <c r="VIG19" s="198"/>
      <c r="VIH19" s="198"/>
      <c r="VII19" s="198"/>
      <c r="VIJ19" s="198"/>
      <c r="VIK19" s="198"/>
      <c r="VIL19" s="198"/>
      <c r="VIM19" s="198"/>
      <c r="VIN19" s="198"/>
      <c r="VIO19" s="198"/>
      <c r="VIP19" s="198"/>
      <c r="VIQ19" s="198"/>
      <c r="VIR19" s="198"/>
      <c r="VIS19" s="198"/>
      <c r="VIT19" s="198"/>
      <c r="VIU19" s="198"/>
      <c r="VIV19" s="198"/>
      <c r="VIW19" s="198"/>
      <c r="VIX19" s="198"/>
      <c r="VIY19" s="198"/>
      <c r="VIZ19" s="198"/>
      <c r="VJA19" s="198"/>
      <c r="VJB19" s="198"/>
      <c r="VJC19" s="198"/>
      <c r="VJD19" s="198"/>
      <c r="VJE19" s="198"/>
      <c r="VJF19" s="198"/>
      <c r="VJG19" s="198"/>
      <c r="VJH19" s="198"/>
      <c r="VJI19" s="198"/>
      <c r="VJJ19" s="198"/>
      <c r="VJK19" s="198"/>
      <c r="VJL19" s="198"/>
      <c r="VJM19" s="198"/>
      <c r="VJN19" s="198"/>
      <c r="VJO19" s="198"/>
      <c r="VJP19" s="198"/>
      <c r="VJQ19" s="198"/>
      <c r="VJR19" s="198"/>
      <c r="VJS19" s="198"/>
      <c r="VJT19" s="198"/>
      <c r="VJU19" s="198"/>
      <c r="VJV19" s="198"/>
      <c r="VJW19" s="198"/>
      <c r="VJX19" s="198"/>
      <c r="VJY19" s="198"/>
      <c r="VJZ19" s="198"/>
      <c r="VKA19" s="198"/>
      <c r="VKB19" s="198"/>
      <c r="VKC19" s="198"/>
      <c r="VKD19" s="198"/>
      <c r="VKE19" s="198"/>
      <c r="VKF19" s="198"/>
      <c r="VKG19" s="198"/>
      <c r="VKH19" s="198"/>
      <c r="VKI19" s="198"/>
      <c r="VKJ19" s="198"/>
      <c r="VKK19" s="198"/>
      <c r="VKL19" s="198"/>
      <c r="VKM19" s="198"/>
      <c r="VKN19" s="198"/>
      <c r="VKO19" s="198"/>
      <c r="VKP19" s="198"/>
      <c r="VKQ19" s="198"/>
      <c r="VKR19" s="198"/>
      <c r="VKS19" s="198"/>
      <c r="VKT19" s="198"/>
      <c r="VKU19" s="198"/>
      <c r="VKV19" s="198"/>
      <c r="VKW19" s="198"/>
      <c r="VKX19" s="198"/>
      <c r="VKY19" s="198"/>
      <c r="VKZ19" s="198"/>
      <c r="VLA19" s="198"/>
      <c r="VLB19" s="198"/>
      <c r="VLC19" s="198"/>
      <c r="VLD19" s="198"/>
      <c r="VLE19" s="198"/>
      <c r="VLF19" s="198"/>
      <c r="VLG19" s="198"/>
      <c r="VLH19" s="198"/>
      <c r="VLI19" s="198"/>
      <c r="VLJ19" s="198"/>
      <c r="VLK19" s="198"/>
      <c r="VLL19" s="198"/>
      <c r="VLM19" s="198"/>
      <c r="VLN19" s="198"/>
      <c r="VLO19" s="198"/>
      <c r="VLP19" s="198"/>
      <c r="VLQ19" s="198"/>
      <c r="VLR19" s="198"/>
      <c r="VLS19" s="198"/>
      <c r="VLT19" s="198"/>
      <c r="VLU19" s="198"/>
      <c r="VLV19" s="198"/>
      <c r="VLW19" s="198"/>
      <c r="VLX19" s="198"/>
      <c r="VLY19" s="198"/>
      <c r="VLZ19" s="198"/>
      <c r="VMA19" s="198"/>
      <c r="VMB19" s="198"/>
      <c r="VMC19" s="198"/>
      <c r="VMD19" s="198"/>
      <c r="VME19" s="198"/>
      <c r="VMF19" s="198"/>
      <c r="VMG19" s="198"/>
      <c r="VMH19" s="198"/>
      <c r="VMI19" s="198"/>
      <c r="VMJ19" s="198"/>
      <c r="VMK19" s="198"/>
      <c r="VML19" s="198"/>
      <c r="VMM19" s="198"/>
      <c r="VMN19" s="198"/>
      <c r="VMO19" s="198"/>
      <c r="VMP19" s="198"/>
      <c r="VMQ19" s="198"/>
      <c r="VMR19" s="198"/>
      <c r="VMS19" s="198"/>
      <c r="VMT19" s="198"/>
      <c r="VMU19" s="198"/>
      <c r="VMV19" s="198"/>
      <c r="VMW19" s="198"/>
      <c r="VMX19" s="198"/>
      <c r="VMY19" s="198"/>
      <c r="VMZ19" s="198"/>
      <c r="VNA19" s="198"/>
      <c r="VNB19" s="198"/>
      <c r="VNC19" s="198"/>
      <c r="VND19" s="198"/>
      <c r="VNE19" s="198"/>
      <c r="VNF19" s="198"/>
      <c r="VNG19" s="198"/>
      <c r="VNH19" s="198"/>
      <c r="VNI19" s="198"/>
      <c r="VNJ19" s="198"/>
      <c r="VNK19" s="198"/>
      <c r="VNL19" s="198"/>
      <c r="VNM19" s="198"/>
      <c r="VNN19" s="198"/>
      <c r="VNO19" s="198"/>
      <c r="VNP19" s="198"/>
      <c r="VNQ19" s="198"/>
      <c r="VNR19" s="198"/>
      <c r="VNS19" s="198"/>
      <c r="VNT19" s="198"/>
      <c r="VNU19" s="198"/>
      <c r="VNV19" s="198"/>
      <c r="VNW19" s="198"/>
      <c r="VNX19" s="198"/>
      <c r="VNY19" s="198"/>
      <c r="VNZ19" s="198"/>
      <c r="VOA19" s="198"/>
      <c r="VOB19" s="198"/>
      <c r="VOC19" s="198"/>
      <c r="VOD19" s="198"/>
      <c r="VOE19" s="198"/>
      <c r="VOF19" s="198"/>
      <c r="VOG19" s="198"/>
      <c r="VOH19" s="198"/>
      <c r="VOI19" s="198"/>
      <c r="VOJ19" s="198"/>
      <c r="VOK19" s="198"/>
      <c r="VOL19" s="198"/>
      <c r="VOM19" s="198"/>
      <c r="VON19" s="198"/>
      <c r="VOO19" s="198"/>
      <c r="VOP19" s="198"/>
      <c r="VOQ19" s="198"/>
      <c r="VOR19" s="198"/>
      <c r="VOS19" s="198"/>
      <c r="VOT19" s="198"/>
      <c r="VOU19" s="198"/>
      <c r="VOV19" s="198"/>
      <c r="VOW19" s="198"/>
      <c r="VOX19" s="198"/>
      <c r="VOY19" s="198"/>
      <c r="VOZ19" s="198"/>
      <c r="VPA19" s="198"/>
      <c r="VPB19" s="198"/>
      <c r="VPC19" s="198"/>
      <c r="VPD19" s="198"/>
      <c r="VPE19" s="198"/>
      <c r="VPF19" s="198"/>
      <c r="VPG19" s="198"/>
      <c r="VPH19" s="198"/>
      <c r="VPI19" s="198"/>
      <c r="VPJ19" s="198"/>
      <c r="VPK19" s="198"/>
      <c r="VPL19" s="198"/>
      <c r="VPM19" s="198"/>
      <c r="VPN19" s="198"/>
      <c r="VPO19" s="198"/>
      <c r="VPP19" s="198"/>
      <c r="VPQ19" s="198"/>
      <c r="VPR19" s="198"/>
      <c r="VPS19" s="198"/>
      <c r="VPT19" s="198"/>
      <c r="VPU19" s="198"/>
      <c r="VPV19" s="198"/>
      <c r="VPW19" s="198"/>
      <c r="VPX19" s="198"/>
      <c r="VPY19" s="198"/>
      <c r="VPZ19" s="198"/>
      <c r="VQA19" s="198"/>
      <c r="VQB19" s="198"/>
      <c r="VQC19" s="198"/>
      <c r="VQD19" s="198"/>
      <c r="VQE19" s="198"/>
      <c r="VQF19" s="198"/>
      <c r="VQG19" s="198"/>
      <c r="VQH19" s="198"/>
      <c r="VQI19" s="198"/>
      <c r="VQJ19" s="198"/>
      <c r="VQK19" s="198"/>
      <c r="VQL19" s="198"/>
      <c r="VQM19" s="198"/>
      <c r="VQN19" s="198"/>
      <c r="VQO19" s="198"/>
      <c r="VQP19" s="198"/>
      <c r="VQQ19" s="198"/>
      <c r="VQR19" s="198"/>
      <c r="VQS19" s="198"/>
      <c r="VQT19" s="198"/>
      <c r="VQU19" s="198"/>
      <c r="VQV19" s="198"/>
      <c r="VQW19" s="198"/>
      <c r="VQX19" s="198"/>
      <c r="VQY19" s="198"/>
      <c r="VQZ19" s="198"/>
      <c r="VRA19" s="198"/>
      <c r="VRB19" s="198"/>
      <c r="VRC19" s="198"/>
      <c r="VRD19" s="198"/>
      <c r="VRE19" s="198"/>
      <c r="VRF19" s="198"/>
      <c r="VRG19" s="198"/>
      <c r="VRH19" s="198"/>
      <c r="VRI19" s="198"/>
      <c r="VRJ19" s="198"/>
      <c r="VRK19" s="198"/>
      <c r="VRL19" s="198"/>
      <c r="VRM19" s="198"/>
      <c r="VRN19" s="198"/>
      <c r="VRO19" s="198"/>
      <c r="VRP19" s="198"/>
      <c r="VRQ19" s="198"/>
      <c r="VRR19" s="198"/>
      <c r="VRS19" s="198"/>
      <c r="VRT19" s="198"/>
      <c r="VRU19" s="198"/>
      <c r="VRV19" s="198"/>
      <c r="VRW19" s="198"/>
      <c r="VRX19" s="198"/>
      <c r="VRY19" s="198"/>
      <c r="VRZ19" s="198"/>
      <c r="VSA19" s="198"/>
      <c r="VSB19" s="198"/>
      <c r="VSC19" s="198"/>
      <c r="VSD19" s="198"/>
      <c r="VSE19" s="198"/>
      <c r="VSF19" s="198"/>
      <c r="VSG19" s="198"/>
      <c r="VSH19" s="198"/>
      <c r="VSI19" s="198"/>
      <c r="VSJ19" s="198"/>
      <c r="VSK19" s="198"/>
      <c r="VSL19" s="198"/>
      <c r="VSM19" s="198"/>
      <c r="VSN19" s="198"/>
      <c r="VSO19" s="198"/>
      <c r="VSP19" s="198"/>
      <c r="VSQ19" s="198"/>
      <c r="VSR19" s="198"/>
      <c r="VSS19" s="198"/>
      <c r="VST19" s="198"/>
      <c r="VSU19" s="198"/>
      <c r="VSV19" s="198"/>
      <c r="VSW19" s="198"/>
      <c r="VSX19" s="198"/>
      <c r="VSY19" s="198"/>
      <c r="VSZ19" s="198"/>
      <c r="VTA19" s="198"/>
      <c r="VTB19" s="198"/>
      <c r="VTC19" s="198"/>
      <c r="VTD19" s="198"/>
      <c r="VTE19" s="198"/>
      <c r="VTF19" s="198"/>
      <c r="VTG19" s="198"/>
      <c r="VTH19" s="198"/>
      <c r="VTI19" s="198"/>
      <c r="VTJ19" s="198"/>
      <c r="VTK19" s="198"/>
      <c r="VTL19" s="198"/>
      <c r="VTM19" s="198"/>
      <c r="VTN19" s="198"/>
      <c r="VTO19" s="198"/>
      <c r="VTP19" s="198"/>
      <c r="VTQ19" s="198"/>
      <c r="VTR19" s="198"/>
      <c r="VTS19" s="198"/>
      <c r="VTT19" s="198"/>
      <c r="VTU19" s="198"/>
      <c r="VTV19" s="198"/>
      <c r="VTW19" s="198"/>
      <c r="VTX19" s="198"/>
      <c r="VTY19" s="198"/>
      <c r="VTZ19" s="198"/>
      <c r="VUA19" s="198"/>
      <c r="VUB19" s="198"/>
      <c r="VUC19" s="198"/>
      <c r="VUD19" s="198"/>
      <c r="VUE19" s="198"/>
      <c r="VUF19" s="198"/>
      <c r="VUG19" s="198"/>
      <c r="VUH19" s="198"/>
      <c r="VUI19" s="198"/>
      <c r="VUJ19" s="198"/>
      <c r="VUK19" s="198"/>
      <c r="VUL19" s="198"/>
      <c r="VUM19" s="198"/>
      <c r="VUN19" s="198"/>
      <c r="VUO19" s="198"/>
      <c r="VUP19" s="198"/>
      <c r="VUQ19" s="198"/>
      <c r="VUR19" s="198"/>
      <c r="VUS19" s="198"/>
      <c r="VUT19" s="198"/>
      <c r="VUU19" s="198"/>
      <c r="VUV19" s="198"/>
      <c r="VUW19" s="198"/>
      <c r="VUX19" s="198"/>
      <c r="VUY19" s="198"/>
      <c r="VUZ19" s="198"/>
      <c r="VVA19" s="198"/>
      <c r="VVB19" s="198"/>
      <c r="VVC19" s="198"/>
      <c r="VVD19" s="198"/>
      <c r="VVE19" s="198"/>
      <c r="VVF19" s="198"/>
      <c r="VVG19" s="198"/>
      <c r="VVH19" s="198"/>
      <c r="VVI19" s="198"/>
      <c r="VVJ19" s="198"/>
      <c r="VVK19" s="198"/>
      <c r="VVL19" s="198"/>
      <c r="VVM19" s="198"/>
      <c r="VVN19" s="198"/>
      <c r="VVO19" s="198"/>
      <c r="VVP19" s="198"/>
      <c r="VVQ19" s="198"/>
      <c r="VVR19" s="198"/>
      <c r="VVS19" s="198"/>
      <c r="VVT19" s="198"/>
      <c r="VVU19" s="198"/>
      <c r="VVV19" s="198"/>
      <c r="VVW19" s="198"/>
      <c r="VVX19" s="198"/>
      <c r="VVY19" s="198"/>
      <c r="VVZ19" s="198"/>
      <c r="VWA19" s="198"/>
      <c r="VWB19" s="198"/>
      <c r="VWC19" s="198"/>
      <c r="VWD19" s="198"/>
      <c r="VWE19" s="198"/>
      <c r="VWF19" s="198"/>
      <c r="VWG19" s="198"/>
      <c r="VWH19" s="198"/>
      <c r="VWI19" s="198"/>
      <c r="VWJ19" s="198"/>
      <c r="VWK19" s="198"/>
      <c r="VWL19" s="198"/>
      <c r="VWM19" s="198"/>
      <c r="VWN19" s="198"/>
      <c r="VWO19" s="198"/>
      <c r="VWP19" s="198"/>
      <c r="VWQ19" s="198"/>
      <c r="VWR19" s="198"/>
      <c r="VWS19" s="198"/>
      <c r="VWT19" s="198"/>
      <c r="VWU19" s="198"/>
      <c r="VWV19" s="198"/>
      <c r="VWW19" s="198"/>
      <c r="VWX19" s="198"/>
      <c r="VWY19" s="198"/>
      <c r="VWZ19" s="198"/>
      <c r="VXA19" s="198"/>
      <c r="VXB19" s="198"/>
      <c r="VXC19" s="198"/>
      <c r="VXD19" s="198"/>
      <c r="VXE19" s="198"/>
      <c r="VXF19" s="198"/>
      <c r="VXG19" s="198"/>
      <c r="VXH19" s="198"/>
      <c r="VXI19" s="198"/>
      <c r="VXJ19" s="198"/>
      <c r="VXK19" s="198"/>
      <c r="VXL19" s="198"/>
      <c r="VXM19" s="198"/>
      <c r="VXN19" s="198"/>
      <c r="VXO19" s="198"/>
      <c r="VXP19" s="198"/>
      <c r="VXQ19" s="198"/>
      <c r="VXR19" s="198"/>
      <c r="VXS19" s="198"/>
      <c r="VXT19" s="198"/>
      <c r="VXU19" s="198"/>
      <c r="VXV19" s="198"/>
      <c r="VXW19" s="198"/>
      <c r="VXX19" s="198"/>
      <c r="VXY19" s="198"/>
      <c r="VXZ19" s="198"/>
      <c r="VYA19" s="198"/>
      <c r="VYB19" s="198"/>
      <c r="VYC19" s="198"/>
      <c r="VYD19" s="198"/>
      <c r="VYE19" s="198"/>
      <c r="VYF19" s="198"/>
      <c r="VYG19" s="198"/>
      <c r="VYH19" s="198"/>
      <c r="VYI19" s="198"/>
      <c r="VYJ19" s="198"/>
      <c r="VYK19" s="198"/>
      <c r="VYL19" s="198"/>
      <c r="VYM19" s="198"/>
      <c r="VYN19" s="198"/>
      <c r="VYO19" s="198"/>
      <c r="VYP19" s="198"/>
      <c r="VYQ19" s="198"/>
      <c r="VYR19" s="198"/>
      <c r="VYS19" s="198"/>
      <c r="VYT19" s="198"/>
      <c r="VYU19" s="198"/>
      <c r="VYV19" s="198"/>
      <c r="VYW19" s="198"/>
      <c r="VYX19" s="198"/>
      <c r="VYY19" s="198"/>
      <c r="VYZ19" s="198"/>
      <c r="VZA19" s="198"/>
      <c r="VZB19" s="198"/>
      <c r="VZC19" s="198"/>
      <c r="VZD19" s="198"/>
      <c r="VZE19" s="198"/>
      <c r="VZF19" s="198"/>
      <c r="VZG19" s="198"/>
      <c r="VZH19" s="198"/>
      <c r="VZI19" s="198"/>
      <c r="VZJ19" s="198"/>
      <c r="VZK19" s="198"/>
      <c r="VZL19" s="198"/>
      <c r="VZM19" s="198"/>
      <c r="VZN19" s="198"/>
      <c r="VZO19" s="198"/>
      <c r="VZP19" s="198"/>
      <c r="VZQ19" s="198"/>
      <c r="VZR19" s="198"/>
      <c r="VZS19" s="198"/>
      <c r="VZT19" s="198"/>
      <c r="VZU19" s="198"/>
      <c r="VZV19" s="198"/>
      <c r="VZW19" s="198"/>
      <c r="VZX19" s="198"/>
      <c r="VZY19" s="198"/>
      <c r="VZZ19" s="198"/>
      <c r="WAA19" s="198"/>
      <c r="WAB19" s="198"/>
      <c r="WAC19" s="198"/>
      <c r="WAD19" s="198"/>
      <c r="WAE19" s="198"/>
      <c r="WAF19" s="198"/>
      <c r="WAG19" s="198"/>
      <c r="WAH19" s="198"/>
      <c r="WAI19" s="198"/>
      <c r="WAJ19" s="198"/>
      <c r="WAK19" s="198"/>
      <c r="WAL19" s="198"/>
      <c r="WAM19" s="198"/>
      <c r="WAN19" s="198"/>
      <c r="WAO19" s="198"/>
      <c r="WAP19" s="198"/>
      <c r="WAQ19" s="198"/>
      <c r="WAR19" s="198"/>
      <c r="WAS19" s="198"/>
      <c r="WAT19" s="198"/>
      <c r="WAU19" s="198"/>
      <c r="WAV19" s="198"/>
      <c r="WAW19" s="198"/>
      <c r="WAX19" s="198"/>
      <c r="WAY19" s="198"/>
      <c r="WAZ19" s="198"/>
      <c r="WBA19" s="198"/>
      <c r="WBB19" s="198"/>
      <c r="WBC19" s="198"/>
      <c r="WBD19" s="198"/>
      <c r="WBE19" s="198"/>
      <c r="WBF19" s="198"/>
      <c r="WBG19" s="198"/>
      <c r="WBH19" s="198"/>
      <c r="WBI19" s="198"/>
      <c r="WBJ19" s="198"/>
      <c r="WBK19" s="198"/>
      <c r="WBL19" s="198"/>
      <c r="WBM19" s="198"/>
      <c r="WBN19" s="198"/>
      <c r="WBO19" s="198"/>
      <c r="WBP19" s="198"/>
      <c r="WBQ19" s="198"/>
      <c r="WBR19" s="198"/>
      <c r="WBS19" s="198"/>
      <c r="WBT19" s="198"/>
      <c r="WBU19" s="198"/>
      <c r="WBV19" s="198"/>
      <c r="WBW19" s="198"/>
      <c r="WBX19" s="198"/>
      <c r="WBY19" s="198"/>
      <c r="WBZ19" s="198"/>
      <c r="WCA19" s="198"/>
      <c r="WCB19" s="198"/>
      <c r="WCC19" s="198"/>
      <c r="WCD19" s="198"/>
      <c r="WCE19" s="198"/>
      <c r="WCF19" s="198"/>
      <c r="WCG19" s="198"/>
      <c r="WCH19" s="198"/>
      <c r="WCI19" s="198"/>
      <c r="WCJ19" s="198"/>
      <c r="WCK19" s="198"/>
      <c r="WCL19" s="198"/>
      <c r="WCM19" s="198"/>
      <c r="WCN19" s="198"/>
      <c r="WCO19" s="198"/>
      <c r="WCP19" s="198"/>
      <c r="WCQ19" s="198"/>
      <c r="WCR19" s="198"/>
      <c r="WCS19" s="198"/>
      <c r="WCT19" s="198"/>
      <c r="WCU19" s="198"/>
      <c r="WCV19" s="198"/>
      <c r="WCW19" s="198"/>
      <c r="WCX19" s="198"/>
      <c r="WCY19" s="198"/>
      <c r="WCZ19" s="198"/>
      <c r="WDA19" s="198"/>
      <c r="WDB19" s="198"/>
      <c r="WDC19" s="198"/>
      <c r="WDD19" s="198"/>
      <c r="WDE19" s="198"/>
      <c r="WDF19" s="198"/>
      <c r="WDG19" s="198"/>
      <c r="WDH19" s="198"/>
      <c r="WDI19" s="198"/>
      <c r="WDJ19" s="198"/>
      <c r="WDK19" s="198"/>
      <c r="WDL19" s="198"/>
      <c r="WDM19" s="198"/>
      <c r="WDN19" s="198"/>
      <c r="WDO19" s="198"/>
      <c r="WDP19" s="198"/>
      <c r="WDQ19" s="198"/>
      <c r="WDR19" s="198"/>
      <c r="WDS19" s="198"/>
      <c r="WDT19" s="198"/>
      <c r="WDU19" s="198"/>
      <c r="WDV19" s="198"/>
      <c r="WDW19" s="198"/>
      <c r="WDX19" s="198"/>
      <c r="WDY19" s="198"/>
      <c r="WDZ19" s="198"/>
      <c r="WEA19" s="198"/>
      <c r="WEB19" s="198"/>
      <c r="WEC19" s="198"/>
      <c r="WED19" s="198"/>
      <c r="WEE19" s="198"/>
      <c r="WEF19" s="198"/>
      <c r="WEG19" s="198"/>
      <c r="WEH19" s="198"/>
      <c r="WEI19" s="198"/>
      <c r="WEJ19" s="198"/>
      <c r="WEK19" s="198"/>
      <c r="WEL19" s="198"/>
      <c r="WEM19" s="198"/>
      <c r="WEN19" s="198"/>
      <c r="WEO19" s="198"/>
      <c r="WEP19" s="198"/>
      <c r="WEQ19" s="198"/>
      <c r="WER19" s="198"/>
      <c r="WES19" s="198"/>
      <c r="WET19" s="198"/>
      <c r="WEU19" s="198"/>
      <c r="WEV19" s="198"/>
      <c r="WEW19" s="198"/>
      <c r="WEX19" s="198"/>
      <c r="WEY19" s="198"/>
      <c r="WEZ19" s="198"/>
      <c r="WFA19" s="198"/>
      <c r="WFB19" s="198"/>
      <c r="WFC19" s="198"/>
      <c r="WFD19" s="198"/>
      <c r="WFE19" s="198"/>
      <c r="WFF19" s="198"/>
      <c r="WFG19" s="198"/>
      <c r="WFH19" s="198"/>
      <c r="WFI19" s="198"/>
      <c r="WFJ19" s="198"/>
      <c r="WFK19" s="198"/>
      <c r="WFL19" s="198"/>
      <c r="WFM19" s="198"/>
      <c r="WFN19" s="198"/>
      <c r="WFO19" s="198"/>
      <c r="WFP19" s="198"/>
      <c r="WFQ19" s="198"/>
      <c r="WFR19" s="198"/>
      <c r="WFS19" s="198"/>
      <c r="WFT19" s="198"/>
      <c r="WFU19" s="198"/>
      <c r="WFV19" s="198"/>
      <c r="WFW19" s="198"/>
      <c r="WFX19" s="198"/>
      <c r="WFY19" s="198"/>
      <c r="WFZ19" s="198"/>
      <c r="WGA19" s="198"/>
      <c r="WGB19" s="198"/>
      <c r="WGC19" s="198"/>
      <c r="WGD19" s="198"/>
      <c r="WGE19" s="198"/>
      <c r="WGF19" s="198"/>
      <c r="WGG19" s="198"/>
      <c r="WGH19" s="198"/>
      <c r="WGI19" s="198"/>
      <c r="WGJ19" s="198"/>
      <c r="WGK19" s="198"/>
      <c r="WGL19" s="198"/>
      <c r="WGM19" s="198"/>
      <c r="WGN19" s="198"/>
      <c r="WGO19" s="198"/>
      <c r="WGP19" s="198"/>
      <c r="WGQ19" s="198"/>
      <c r="WGR19" s="198"/>
      <c r="WGS19" s="198"/>
      <c r="WGT19" s="198"/>
      <c r="WGU19" s="198"/>
      <c r="WGV19" s="198"/>
      <c r="WGW19" s="198"/>
      <c r="WGX19" s="198"/>
      <c r="WGY19" s="198"/>
      <c r="WGZ19" s="198"/>
      <c r="WHA19" s="198"/>
      <c r="WHB19" s="198"/>
      <c r="WHC19" s="198"/>
      <c r="WHD19" s="198"/>
      <c r="WHE19" s="198"/>
      <c r="WHF19" s="198"/>
      <c r="WHG19" s="198"/>
      <c r="WHH19" s="198"/>
      <c r="WHI19" s="198"/>
      <c r="WHJ19" s="198"/>
      <c r="WHK19" s="198"/>
      <c r="WHL19" s="198"/>
      <c r="WHM19" s="198"/>
      <c r="WHN19" s="198"/>
      <c r="WHO19" s="198"/>
      <c r="WHP19" s="198"/>
      <c r="WHQ19" s="198"/>
      <c r="WHR19" s="198"/>
      <c r="WHS19" s="198"/>
      <c r="WHT19" s="198"/>
      <c r="WHU19" s="198"/>
      <c r="WHV19" s="198"/>
      <c r="WHW19" s="198"/>
      <c r="WHX19" s="198"/>
      <c r="WHY19" s="198"/>
      <c r="WHZ19" s="198"/>
      <c r="WIA19" s="198"/>
      <c r="WIB19" s="198"/>
      <c r="WIC19" s="198"/>
      <c r="WID19" s="198"/>
      <c r="WIE19" s="198"/>
      <c r="WIF19" s="198"/>
      <c r="WIG19" s="198"/>
      <c r="WIH19" s="198"/>
      <c r="WII19" s="198"/>
      <c r="WIJ19" s="198"/>
      <c r="WIK19" s="198"/>
      <c r="WIL19" s="198"/>
      <c r="WIM19" s="198"/>
      <c r="WIN19" s="198"/>
      <c r="WIO19" s="198"/>
      <c r="WIP19" s="198"/>
      <c r="WIQ19" s="198"/>
      <c r="WIR19" s="198"/>
      <c r="WIS19" s="198"/>
      <c r="WIT19" s="198"/>
      <c r="WIU19" s="198"/>
      <c r="WIV19" s="198"/>
      <c r="WIW19" s="198"/>
      <c r="WIX19" s="198"/>
      <c r="WIY19" s="198"/>
      <c r="WIZ19" s="198"/>
      <c r="WJA19" s="198"/>
      <c r="WJB19" s="198"/>
      <c r="WJC19" s="198"/>
      <c r="WJD19" s="198"/>
      <c r="WJE19" s="198"/>
      <c r="WJF19" s="198"/>
      <c r="WJG19" s="198"/>
      <c r="WJH19" s="198"/>
      <c r="WJI19" s="198"/>
      <c r="WJJ19" s="198"/>
      <c r="WJK19" s="198"/>
      <c r="WJL19" s="198"/>
      <c r="WJM19" s="198"/>
      <c r="WJN19" s="198"/>
      <c r="WJO19" s="198"/>
      <c r="WJP19" s="198"/>
      <c r="WJQ19" s="198"/>
      <c r="WJR19" s="198"/>
      <c r="WJS19" s="198"/>
      <c r="WJT19" s="198"/>
      <c r="WJU19" s="198"/>
      <c r="WJV19" s="198"/>
      <c r="WJW19" s="198"/>
      <c r="WJX19" s="198"/>
      <c r="WJY19" s="198"/>
      <c r="WJZ19" s="198"/>
      <c r="WKA19" s="198"/>
      <c r="WKB19" s="198"/>
      <c r="WKC19" s="198"/>
      <c r="WKD19" s="198"/>
      <c r="WKE19" s="198"/>
      <c r="WKF19" s="198"/>
      <c r="WKG19" s="198"/>
      <c r="WKH19" s="198"/>
      <c r="WKI19" s="198"/>
      <c r="WKJ19" s="198"/>
      <c r="WKK19" s="198"/>
      <c r="WKL19" s="198"/>
      <c r="WKM19" s="198"/>
      <c r="WKN19" s="198"/>
      <c r="WKO19" s="198"/>
      <c r="WKP19" s="198"/>
      <c r="WKQ19" s="198"/>
      <c r="WKR19" s="198"/>
      <c r="WKS19" s="198"/>
      <c r="WKT19" s="198"/>
      <c r="WKU19" s="198"/>
      <c r="WKV19" s="198"/>
      <c r="WKW19" s="198"/>
      <c r="WKX19" s="198"/>
      <c r="WKY19" s="198"/>
      <c r="WKZ19" s="198"/>
      <c r="WLA19" s="198"/>
      <c r="WLB19" s="198"/>
      <c r="WLC19" s="198"/>
      <c r="WLD19" s="198"/>
      <c r="WLE19" s="198"/>
      <c r="WLF19" s="198"/>
      <c r="WLG19" s="198"/>
      <c r="WLH19" s="198"/>
      <c r="WLI19" s="198"/>
      <c r="WLJ19" s="198"/>
      <c r="WLK19" s="198"/>
      <c r="WLL19" s="198"/>
      <c r="WLM19" s="198"/>
      <c r="WLN19" s="198"/>
      <c r="WLO19" s="198"/>
      <c r="WLP19" s="198"/>
      <c r="WLQ19" s="198"/>
      <c r="WLR19" s="198"/>
      <c r="WLS19" s="198"/>
      <c r="WLT19" s="198"/>
      <c r="WLU19" s="198"/>
      <c r="WLV19" s="198"/>
      <c r="WLW19" s="198"/>
      <c r="WLX19" s="198"/>
      <c r="WLY19" s="198"/>
      <c r="WLZ19" s="198"/>
      <c r="WMA19" s="198"/>
      <c r="WMB19" s="198"/>
      <c r="WMC19" s="198"/>
      <c r="WMD19" s="198"/>
      <c r="WME19" s="198"/>
      <c r="WMF19" s="198"/>
      <c r="WMG19" s="198"/>
      <c r="WMH19" s="198"/>
      <c r="WMI19" s="198"/>
      <c r="WMJ19" s="198"/>
      <c r="WMK19" s="198"/>
      <c r="WML19" s="198"/>
      <c r="WMM19" s="198"/>
      <c r="WMN19" s="198"/>
      <c r="WMO19" s="198"/>
      <c r="WMP19" s="198"/>
      <c r="WMQ19" s="198"/>
      <c r="WMR19" s="198"/>
      <c r="WMS19" s="198"/>
      <c r="WMT19" s="198"/>
      <c r="WMU19" s="198"/>
      <c r="WMV19" s="198"/>
      <c r="WMW19" s="198"/>
      <c r="WMX19" s="198"/>
      <c r="WMY19" s="198"/>
      <c r="WMZ19" s="198"/>
      <c r="WNA19" s="198"/>
      <c r="WNB19" s="198"/>
      <c r="WNC19" s="198"/>
      <c r="WND19" s="198"/>
      <c r="WNE19" s="198"/>
      <c r="WNF19" s="198"/>
      <c r="WNG19" s="198"/>
      <c r="WNH19" s="198"/>
      <c r="WNI19" s="198"/>
      <c r="WNJ19" s="198"/>
      <c r="WNK19" s="198"/>
      <c r="WNL19" s="198"/>
      <c r="WNM19" s="198"/>
      <c r="WNN19" s="198"/>
      <c r="WNO19" s="198"/>
      <c r="WNP19" s="198"/>
      <c r="WNQ19" s="198"/>
      <c r="WNR19" s="198"/>
      <c r="WNS19" s="198"/>
      <c r="WNT19" s="198"/>
      <c r="WNU19" s="198"/>
      <c r="WNV19" s="198"/>
      <c r="WNW19" s="198"/>
      <c r="WNX19" s="198"/>
      <c r="WNY19" s="198"/>
      <c r="WNZ19" s="198"/>
      <c r="WOA19" s="198"/>
      <c r="WOB19" s="198"/>
      <c r="WOC19" s="198"/>
      <c r="WOD19" s="198"/>
      <c r="WOE19" s="198"/>
      <c r="WOF19" s="198"/>
      <c r="WOG19" s="198"/>
      <c r="WOH19" s="198"/>
      <c r="WOI19" s="198"/>
      <c r="WOJ19" s="198"/>
      <c r="WOK19" s="198"/>
      <c r="WOL19" s="198"/>
      <c r="WOM19" s="198"/>
      <c r="WON19" s="198"/>
      <c r="WOO19" s="198"/>
      <c r="WOP19" s="198"/>
      <c r="WOQ19" s="198"/>
      <c r="WOR19" s="198"/>
      <c r="WOS19" s="198"/>
      <c r="WOT19" s="198"/>
      <c r="WOU19" s="198"/>
      <c r="WOV19" s="198"/>
      <c r="WOW19" s="198"/>
      <c r="WOX19" s="198"/>
      <c r="WOY19" s="198"/>
      <c r="WOZ19" s="198"/>
      <c r="WPA19" s="198"/>
      <c r="WPB19" s="198"/>
      <c r="WPC19" s="198"/>
      <c r="WPD19" s="198"/>
      <c r="WPE19" s="198"/>
      <c r="WPF19" s="198"/>
      <c r="WPG19" s="198"/>
      <c r="WPH19" s="198"/>
      <c r="WPI19" s="198"/>
      <c r="WPJ19" s="198"/>
      <c r="WPK19" s="198"/>
      <c r="WPL19" s="198"/>
      <c r="WPM19" s="198"/>
      <c r="WPN19" s="198"/>
      <c r="WPO19" s="198"/>
      <c r="WPP19" s="198"/>
      <c r="WPQ19" s="198"/>
      <c r="WPR19" s="198"/>
      <c r="WPS19" s="198"/>
      <c r="WPT19" s="198"/>
      <c r="WPU19" s="198"/>
      <c r="WPV19" s="198"/>
      <c r="WPW19" s="198"/>
      <c r="WPX19" s="198"/>
      <c r="WPY19" s="198"/>
      <c r="WPZ19" s="198"/>
      <c r="WQA19" s="198"/>
      <c r="WQB19" s="198"/>
      <c r="WQC19" s="198"/>
      <c r="WQD19" s="198"/>
      <c r="WQE19" s="198"/>
      <c r="WQF19" s="198"/>
      <c r="WQG19" s="198"/>
      <c r="WQH19" s="198"/>
      <c r="WQI19" s="198"/>
      <c r="WQJ19" s="198"/>
      <c r="WQK19" s="198"/>
      <c r="WQL19" s="198"/>
      <c r="WQM19" s="198"/>
      <c r="WQN19" s="198"/>
      <c r="WQO19" s="198"/>
      <c r="WQP19" s="198"/>
      <c r="WQQ19" s="198"/>
      <c r="WQR19" s="198"/>
      <c r="WQS19" s="198"/>
      <c r="WQT19" s="198"/>
      <c r="WQU19" s="198"/>
      <c r="WQV19" s="198"/>
      <c r="WQW19" s="198"/>
      <c r="WQX19" s="198"/>
      <c r="WQY19" s="198"/>
      <c r="WQZ19" s="198"/>
      <c r="WRA19" s="198"/>
      <c r="WRB19" s="198"/>
      <c r="WRC19" s="198"/>
      <c r="WRD19" s="198"/>
      <c r="WRE19" s="198"/>
      <c r="WRF19" s="198"/>
      <c r="WRG19" s="198"/>
      <c r="WRH19" s="198"/>
      <c r="WRI19" s="198"/>
      <c r="WRJ19" s="198"/>
      <c r="WRK19" s="198"/>
      <c r="WRL19" s="198"/>
      <c r="WRM19" s="198"/>
      <c r="WRN19" s="198"/>
      <c r="WRO19" s="198"/>
      <c r="WRP19" s="198"/>
      <c r="WRQ19" s="198"/>
      <c r="WRR19" s="198"/>
      <c r="WRS19" s="198"/>
      <c r="WRT19" s="198"/>
      <c r="WRU19" s="198"/>
      <c r="WRV19" s="198"/>
      <c r="WRW19" s="198"/>
      <c r="WRX19" s="198"/>
      <c r="WRY19" s="198"/>
      <c r="WRZ19" s="198"/>
      <c r="WSA19" s="198"/>
      <c r="WSB19" s="198"/>
      <c r="WSC19" s="198"/>
      <c r="WSD19" s="198"/>
      <c r="WSE19" s="198"/>
      <c r="WSF19" s="198"/>
      <c r="WSG19" s="198"/>
      <c r="WSH19" s="198"/>
      <c r="WSI19" s="198"/>
      <c r="WSJ19" s="198"/>
      <c r="WSK19" s="198"/>
      <c r="WSL19" s="198"/>
      <c r="WSM19" s="198"/>
      <c r="WSN19" s="198"/>
      <c r="WSO19" s="198"/>
      <c r="WSP19" s="198"/>
      <c r="WSQ19" s="198"/>
      <c r="WSR19" s="198"/>
      <c r="WSS19" s="198"/>
      <c r="WST19" s="198"/>
      <c r="WSU19" s="198"/>
      <c r="WSV19" s="198"/>
      <c r="WSW19" s="198"/>
      <c r="WSX19" s="198"/>
      <c r="WSY19" s="198"/>
      <c r="WSZ19" s="198"/>
      <c r="WTA19" s="198"/>
      <c r="WTB19" s="198"/>
      <c r="WTC19" s="198"/>
      <c r="WTD19" s="198"/>
      <c r="WTE19" s="198"/>
      <c r="WTF19" s="198"/>
      <c r="WTG19" s="198"/>
      <c r="WTH19" s="198"/>
      <c r="WTI19" s="198"/>
      <c r="WTJ19" s="198"/>
      <c r="WTK19" s="198"/>
      <c r="WTL19" s="198"/>
      <c r="WTM19" s="198"/>
      <c r="WTN19" s="198"/>
      <c r="WTO19" s="198"/>
      <c r="WTP19" s="198"/>
      <c r="WTQ19" s="198"/>
      <c r="WTR19" s="198"/>
      <c r="WTS19" s="198"/>
      <c r="WTT19" s="198"/>
      <c r="WTU19" s="198"/>
      <c r="WTV19" s="198"/>
      <c r="WTW19" s="198"/>
      <c r="WTX19" s="198"/>
      <c r="WTY19" s="198"/>
      <c r="WTZ19" s="198"/>
      <c r="WUA19" s="198"/>
      <c r="WUB19" s="198"/>
      <c r="WUC19" s="198"/>
      <c r="WUD19" s="198"/>
      <c r="WUE19" s="198"/>
      <c r="WUF19" s="198"/>
      <c r="WUG19" s="198"/>
      <c r="WUH19" s="198"/>
      <c r="WUI19" s="198"/>
      <c r="WUJ19" s="198"/>
      <c r="WUK19" s="198"/>
      <c r="WUL19" s="198"/>
      <c r="WUM19" s="198"/>
      <c r="WUN19" s="198"/>
      <c r="WUO19" s="198"/>
      <c r="WUP19" s="198"/>
      <c r="WUQ19" s="198"/>
      <c r="WUR19" s="198"/>
      <c r="WUS19" s="198"/>
      <c r="WUT19" s="198"/>
      <c r="WUU19" s="198"/>
      <c r="WUV19" s="198"/>
      <c r="WUW19" s="198"/>
      <c r="WUX19" s="198"/>
      <c r="WUY19" s="198"/>
      <c r="WUZ19" s="198"/>
      <c r="WVA19" s="198"/>
      <c r="WVB19" s="198"/>
      <c r="WVC19" s="198"/>
      <c r="WVD19" s="198"/>
      <c r="WVE19" s="198"/>
      <c r="WVF19" s="198"/>
      <c r="WVG19" s="198"/>
      <c r="WVH19" s="198"/>
      <c r="WVI19" s="198"/>
      <c r="WVJ19" s="198"/>
      <c r="WVK19" s="198"/>
      <c r="WVL19" s="198"/>
      <c r="WVM19" s="198"/>
      <c r="WVN19" s="198"/>
      <c r="WVO19" s="198"/>
      <c r="WVP19" s="198"/>
      <c r="WVQ19" s="198"/>
      <c r="WVR19" s="198"/>
      <c r="WVS19" s="198"/>
      <c r="WVT19" s="198"/>
      <c r="WVU19" s="198"/>
      <c r="WVV19" s="198"/>
      <c r="WVW19" s="198"/>
      <c r="WVX19" s="198"/>
      <c r="WVY19" s="198"/>
      <c r="WVZ19" s="198"/>
      <c r="WWA19" s="198"/>
      <c r="WWB19" s="198"/>
      <c r="WWC19" s="198"/>
      <c r="WWD19" s="198"/>
      <c r="WWE19" s="198"/>
      <c r="WWF19" s="198"/>
      <c r="WWG19" s="198"/>
      <c r="WWH19" s="198"/>
      <c r="WWI19" s="198"/>
      <c r="WWJ19" s="198"/>
      <c r="WWK19" s="198"/>
      <c r="WWL19" s="198"/>
      <c r="WWM19" s="198"/>
      <c r="WWN19" s="198"/>
      <c r="WWO19" s="198"/>
      <c r="WWP19" s="198"/>
      <c r="WWQ19" s="198"/>
      <c r="WWR19" s="198"/>
      <c r="WWS19" s="198"/>
      <c r="WWT19" s="198"/>
      <c r="WWU19" s="198"/>
      <c r="WWV19" s="198"/>
      <c r="WWW19" s="198"/>
      <c r="WWX19" s="198"/>
      <c r="WWY19" s="198"/>
      <c r="WWZ19" s="198"/>
      <c r="WXA19" s="198"/>
      <c r="WXB19" s="198"/>
      <c r="WXC19" s="198"/>
      <c r="WXD19" s="198"/>
      <c r="WXE19" s="198"/>
      <c r="WXF19" s="198"/>
      <c r="WXG19" s="198"/>
      <c r="WXH19" s="198"/>
      <c r="WXI19" s="198"/>
      <c r="WXJ19" s="198"/>
      <c r="WXK19" s="198"/>
      <c r="WXL19" s="198"/>
      <c r="WXM19" s="198"/>
      <c r="WXN19" s="198"/>
      <c r="WXO19" s="198"/>
      <c r="WXP19" s="198"/>
      <c r="WXQ19" s="198"/>
      <c r="WXR19" s="198"/>
      <c r="WXS19" s="198"/>
      <c r="WXT19" s="198"/>
      <c r="WXU19" s="198"/>
      <c r="WXV19" s="198"/>
      <c r="WXW19" s="198"/>
      <c r="WXX19" s="198"/>
      <c r="WXY19" s="198"/>
      <c r="WXZ19" s="198"/>
      <c r="WYA19" s="198"/>
      <c r="WYB19" s="198"/>
      <c r="WYC19" s="198"/>
      <c r="WYD19" s="198"/>
      <c r="WYE19" s="198"/>
      <c r="WYF19" s="198"/>
      <c r="WYG19" s="198"/>
      <c r="WYH19" s="198"/>
      <c r="WYI19" s="198"/>
      <c r="WYJ19" s="198"/>
      <c r="WYK19" s="198"/>
      <c r="WYL19" s="198"/>
      <c r="WYM19" s="198"/>
      <c r="WYN19" s="198"/>
      <c r="WYO19" s="198"/>
      <c r="WYP19" s="198"/>
      <c r="WYQ19" s="198"/>
      <c r="WYR19" s="198"/>
      <c r="WYS19" s="198"/>
      <c r="WYT19" s="198"/>
      <c r="WYU19" s="198"/>
      <c r="WYV19" s="198"/>
      <c r="WYW19" s="198"/>
      <c r="WYX19" s="198"/>
      <c r="WYY19" s="198"/>
      <c r="WYZ19" s="198"/>
      <c r="WZA19" s="198"/>
      <c r="WZB19" s="198"/>
      <c r="WZC19" s="198"/>
      <c r="WZD19" s="198"/>
      <c r="WZE19" s="198"/>
      <c r="WZF19" s="198"/>
      <c r="WZG19" s="198"/>
      <c r="WZH19" s="198"/>
      <c r="WZI19" s="198"/>
      <c r="WZJ19" s="198"/>
      <c r="WZK19" s="198"/>
      <c r="WZL19" s="198"/>
      <c r="WZM19" s="198"/>
      <c r="WZN19" s="198"/>
      <c r="WZO19" s="198"/>
      <c r="WZP19" s="198"/>
      <c r="WZQ19" s="198"/>
      <c r="WZR19" s="198"/>
      <c r="WZS19" s="198"/>
      <c r="WZT19" s="198"/>
      <c r="WZU19" s="198"/>
      <c r="WZV19" s="198"/>
      <c r="WZW19" s="198"/>
      <c r="WZX19" s="198"/>
      <c r="WZY19" s="198"/>
      <c r="WZZ19" s="198"/>
      <c r="XAA19" s="198"/>
      <c r="XAB19" s="198"/>
      <c r="XAC19" s="198"/>
      <c r="XAD19" s="198"/>
      <c r="XAE19" s="198"/>
      <c r="XAF19" s="198"/>
      <c r="XAG19" s="198"/>
      <c r="XAH19" s="198"/>
      <c r="XAI19" s="198"/>
      <c r="XAJ19" s="198"/>
      <c r="XAK19" s="198"/>
      <c r="XAL19" s="198"/>
      <c r="XAM19" s="198"/>
      <c r="XAN19" s="198"/>
      <c r="XAO19" s="198"/>
      <c r="XAP19" s="198"/>
      <c r="XAQ19" s="198"/>
      <c r="XAR19" s="198"/>
      <c r="XAS19" s="198"/>
      <c r="XAT19" s="198"/>
      <c r="XAU19" s="198"/>
      <c r="XAV19" s="198"/>
      <c r="XAW19" s="198"/>
      <c r="XAX19" s="198"/>
      <c r="XAY19" s="198"/>
      <c r="XAZ19" s="198"/>
      <c r="XBA19" s="198"/>
      <c r="XBB19" s="198"/>
      <c r="XBC19" s="198"/>
      <c r="XBD19" s="198"/>
      <c r="XBE19" s="198"/>
      <c r="XBF19" s="198"/>
      <c r="XBG19" s="198"/>
      <c r="XBH19" s="198"/>
      <c r="XBI19" s="198"/>
      <c r="XBJ19" s="198"/>
      <c r="XBK19" s="198"/>
      <c r="XBL19" s="198"/>
      <c r="XBM19" s="198"/>
      <c r="XBN19" s="198"/>
      <c r="XBO19" s="198"/>
      <c r="XBP19" s="198"/>
      <c r="XBQ19" s="198"/>
      <c r="XBR19" s="198"/>
      <c r="XBS19" s="198"/>
      <c r="XBT19" s="198"/>
      <c r="XBU19" s="198"/>
      <c r="XBV19" s="198"/>
      <c r="XBW19" s="198"/>
      <c r="XBX19" s="198"/>
      <c r="XBY19" s="198"/>
      <c r="XBZ19" s="198"/>
      <c r="XCA19" s="198"/>
      <c r="XCB19" s="198"/>
      <c r="XCC19" s="198"/>
      <c r="XCD19" s="198"/>
      <c r="XCE19" s="198"/>
      <c r="XCF19" s="198"/>
      <c r="XCG19" s="198"/>
      <c r="XCH19" s="198"/>
      <c r="XCI19" s="198"/>
      <c r="XCJ19" s="198"/>
      <c r="XCK19" s="198"/>
      <c r="XCL19" s="198"/>
      <c r="XCM19" s="198"/>
      <c r="XCN19" s="198"/>
      <c r="XCO19" s="198"/>
      <c r="XCP19" s="198"/>
      <c r="XCQ19" s="198"/>
      <c r="XCR19" s="198"/>
      <c r="XCS19" s="198"/>
      <c r="XCT19" s="198"/>
      <c r="XCU19" s="198"/>
      <c r="XCV19" s="198"/>
      <c r="XCW19" s="198"/>
      <c r="XCX19" s="198"/>
      <c r="XCY19" s="198"/>
      <c r="XCZ19" s="198"/>
      <c r="XDA19" s="198"/>
      <c r="XDB19" s="198"/>
      <c r="XDC19" s="198"/>
      <c r="XDD19" s="198"/>
      <c r="XDE19" s="198"/>
      <c r="XDF19" s="198"/>
      <c r="XDG19" s="198"/>
      <c r="XDH19" s="198"/>
      <c r="XDI19" s="198"/>
      <c r="XDJ19" s="198"/>
      <c r="XDK19" s="198"/>
      <c r="XDL19" s="198"/>
      <c r="XDM19" s="198"/>
      <c r="XDN19" s="198"/>
      <c r="XDO19" s="198"/>
      <c r="XDP19" s="198"/>
      <c r="XDQ19" s="198"/>
      <c r="XDR19" s="198"/>
      <c r="XDS19" s="198"/>
      <c r="XDT19" s="198"/>
      <c r="XDU19" s="198"/>
      <c r="XDV19" s="198"/>
      <c r="XDW19" s="198"/>
      <c r="XDX19" s="198"/>
      <c r="XDY19" s="198"/>
      <c r="XDZ19" s="198"/>
      <c r="XEA19" s="198"/>
      <c r="XEB19" s="198"/>
      <c r="XEC19" s="198"/>
      <c r="XED19" s="198"/>
      <c r="XEE19" s="198"/>
      <c r="XEF19" s="198"/>
      <c r="XEG19" s="198"/>
      <c r="XEH19" s="198"/>
      <c r="XEI19" s="198"/>
      <c r="XEJ19" s="198"/>
      <c r="XEK19" s="198"/>
      <c r="XEL19" s="198"/>
      <c r="XEM19" s="198"/>
      <c r="XEN19" s="198"/>
      <c r="XEO19" s="198"/>
      <c r="XEP19" s="198"/>
      <c r="XEQ19" s="198"/>
      <c r="XER19" s="198"/>
      <c r="XES19" s="198"/>
      <c r="XET19" s="198"/>
      <c r="XEU19" s="198"/>
      <c r="XEV19" s="198"/>
      <c r="XEW19" s="198"/>
      <c r="XEX19" s="198"/>
      <c r="XEY19" s="198"/>
      <c r="XEZ19" s="198"/>
      <c r="XFA19" s="198"/>
      <c r="XFB19" s="198"/>
      <c r="XFC19" s="198"/>
      <c r="XFD19" s="198"/>
    </row>
    <row r="20" spans="1:16384" s="7" customFormat="1" ht="15" customHeight="1">
      <c r="A20" s="207"/>
      <c r="B20" s="199"/>
      <c r="C20" s="199"/>
      <c r="D20" s="199"/>
      <c r="E20" s="199"/>
      <c r="F20" s="7" t="s">
        <v>10</v>
      </c>
      <c r="G20" s="455" t="str">
        <f>기본정보!F30</f>
        <v>연구2</v>
      </c>
      <c r="H20" s="455"/>
      <c r="I20" s="455"/>
      <c r="J20" s="455"/>
      <c r="K20" s="455"/>
      <c r="L20" s="455"/>
      <c r="M20" s="455"/>
      <c r="N20" s="455"/>
      <c r="O20" s="455"/>
      <c r="P20" s="455"/>
      <c r="Q20" s="455"/>
      <c r="R20" s="455"/>
      <c r="S20" s="455"/>
      <c r="T20" s="455"/>
      <c r="U20" s="198"/>
      <c r="V20" s="198"/>
      <c r="W20" s="198"/>
      <c r="X20" s="198"/>
      <c r="Y20" s="198"/>
      <c r="Z20" s="198"/>
      <c r="AA20" s="198"/>
      <c r="AB20" s="198"/>
      <c r="AC20" s="198"/>
      <c r="AD20" s="198"/>
      <c r="AE20" s="198"/>
      <c r="AF20" s="198"/>
      <c r="AG20" s="198"/>
      <c r="AH20" s="198"/>
      <c r="AI20" s="198"/>
      <c r="AJ20" s="198"/>
      <c r="AK20" s="198"/>
      <c r="AL20" s="198"/>
      <c r="AM20" s="198"/>
      <c r="AN20" s="198"/>
      <c r="AO20" s="198"/>
      <c r="AP20" s="198"/>
      <c r="AQ20" s="198"/>
      <c r="AR20" s="198"/>
      <c r="AS20" s="198"/>
      <c r="AT20" s="198"/>
      <c r="AU20" s="198"/>
      <c r="AV20" s="198"/>
      <c r="AW20" s="198"/>
      <c r="AX20" s="198"/>
      <c r="AY20" s="198"/>
      <c r="AZ20" s="198"/>
      <c r="BA20" s="198"/>
      <c r="BB20" s="198"/>
      <c r="BC20" s="198"/>
      <c r="BD20" s="198"/>
      <c r="BE20" s="198"/>
      <c r="BF20" s="198"/>
      <c r="BG20" s="198"/>
      <c r="BH20" s="198"/>
      <c r="BI20" s="198"/>
      <c r="BJ20" s="198"/>
      <c r="BK20" s="198"/>
      <c r="BL20" s="198"/>
      <c r="BM20" s="198"/>
      <c r="BN20" s="198"/>
      <c r="BO20" s="198"/>
      <c r="BP20" s="198"/>
      <c r="BQ20" s="198"/>
      <c r="BR20" s="198"/>
      <c r="BS20" s="198"/>
      <c r="BT20" s="198"/>
      <c r="BU20" s="198"/>
      <c r="BV20" s="198"/>
      <c r="BW20" s="198"/>
      <c r="BX20" s="198"/>
      <c r="BY20" s="198"/>
      <c r="BZ20" s="198"/>
      <c r="CA20" s="198"/>
      <c r="CB20" s="198"/>
      <c r="CC20" s="198"/>
      <c r="CD20" s="198"/>
      <c r="CE20" s="198"/>
      <c r="CF20" s="198"/>
      <c r="CG20" s="198"/>
      <c r="CH20" s="198"/>
      <c r="CI20" s="198"/>
      <c r="CJ20" s="198"/>
      <c r="CK20" s="198"/>
      <c r="CL20" s="198"/>
      <c r="CM20" s="198"/>
      <c r="CN20" s="198"/>
      <c r="CO20" s="198"/>
      <c r="CP20" s="198"/>
      <c r="CQ20" s="198"/>
      <c r="CR20" s="198"/>
      <c r="CS20" s="198"/>
      <c r="CT20" s="198"/>
      <c r="CU20" s="198"/>
      <c r="CV20" s="198"/>
      <c r="CW20" s="198"/>
      <c r="CX20" s="198"/>
      <c r="CY20" s="198"/>
      <c r="CZ20" s="198"/>
      <c r="DA20" s="198"/>
      <c r="DB20" s="198"/>
      <c r="DC20" s="198"/>
      <c r="DD20" s="198"/>
      <c r="DE20" s="198"/>
      <c r="DF20" s="198"/>
      <c r="DG20" s="198"/>
      <c r="DH20" s="198"/>
      <c r="DI20" s="198"/>
      <c r="DJ20" s="198"/>
      <c r="DK20" s="198"/>
      <c r="DL20" s="198"/>
      <c r="DM20" s="198"/>
      <c r="DN20" s="198"/>
      <c r="DO20" s="198"/>
      <c r="DP20" s="198"/>
      <c r="DQ20" s="198"/>
      <c r="DR20" s="198"/>
      <c r="DS20" s="198"/>
      <c r="DT20" s="198"/>
      <c r="DU20" s="198"/>
      <c r="DV20" s="198"/>
      <c r="DW20" s="198"/>
      <c r="DX20" s="198"/>
      <c r="DY20" s="198"/>
      <c r="DZ20" s="198"/>
      <c r="EA20" s="198"/>
      <c r="EB20" s="198"/>
      <c r="EC20" s="198"/>
      <c r="ED20" s="198"/>
      <c r="EE20" s="198"/>
      <c r="EF20" s="198"/>
      <c r="EG20" s="198"/>
      <c r="EH20" s="198"/>
      <c r="EI20" s="198"/>
      <c r="EJ20" s="198"/>
      <c r="EK20" s="198"/>
      <c r="EL20" s="198"/>
      <c r="EM20" s="198"/>
      <c r="EN20" s="198"/>
      <c r="EO20" s="198"/>
      <c r="EP20" s="198"/>
      <c r="EQ20" s="198"/>
      <c r="ER20" s="198"/>
      <c r="ES20" s="198"/>
      <c r="ET20" s="198"/>
      <c r="EU20" s="198"/>
      <c r="EV20" s="198"/>
      <c r="EW20" s="198"/>
      <c r="EX20" s="198"/>
      <c r="EY20" s="198"/>
      <c r="EZ20" s="198"/>
      <c r="FA20" s="198"/>
      <c r="FB20" s="198"/>
      <c r="FC20" s="198"/>
      <c r="FD20" s="198"/>
      <c r="FE20" s="198"/>
      <c r="FF20" s="198"/>
      <c r="FG20" s="198"/>
      <c r="FH20" s="198"/>
      <c r="FI20" s="198"/>
      <c r="FJ20" s="198"/>
      <c r="FK20" s="198"/>
      <c r="FL20" s="198"/>
      <c r="FM20" s="198"/>
      <c r="FN20" s="198"/>
      <c r="FO20" s="198"/>
      <c r="FP20" s="198"/>
      <c r="FQ20" s="198"/>
      <c r="FR20" s="198"/>
      <c r="FS20" s="198"/>
      <c r="FT20" s="198"/>
      <c r="FU20" s="198"/>
      <c r="FV20" s="198"/>
      <c r="FW20" s="198"/>
      <c r="FX20" s="198"/>
      <c r="FY20" s="198"/>
      <c r="FZ20" s="198"/>
      <c r="GA20" s="198"/>
      <c r="GB20" s="198"/>
      <c r="GC20" s="198"/>
      <c r="GD20" s="198"/>
      <c r="GE20" s="198"/>
      <c r="GF20" s="198"/>
      <c r="GG20" s="198"/>
      <c r="GH20" s="198"/>
      <c r="GI20" s="198"/>
      <c r="GJ20" s="198"/>
      <c r="GK20" s="198"/>
      <c r="GL20" s="198"/>
      <c r="GM20" s="198"/>
      <c r="GN20" s="198"/>
      <c r="GO20" s="198"/>
      <c r="GP20" s="198"/>
      <c r="GQ20" s="198"/>
      <c r="GR20" s="198"/>
      <c r="GS20" s="198"/>
      <c r="GT20" s="198"/>
      <c r="GU20" s="198"/>
      <c r="GV20" s="198"/>
      <c r="GW20" s="198"/>
      <c r="GX20" s="198"/>
      <c r="GY20" s="198"/>
      <c r="GZ20" s="198"/>
      <c r="HA20" s="198"/>
      <c r="HB20" s="198"/>
      <c r="HC20" s="198"/>
      <c r="HD20" s="198"/>
      <c r="HE20" s="198"/>
      <c r="HF20" s="198"/>
      <c r="HG20" s="198"/>
      <c r="HH20" s="198"/>
      <c r="HI20" s="198"/>
      <c r="HJ20" s="198"/>
      <c r="HK20" s="198"/>
      <c r="HL20" s="198"/>
      <c r="HM20" s="198"/>
      <c r="HN20" s="198"/>
      <c r="HO20" s="198"/>
      <c r="HP20" s="198"/>
      <c r="HQ20" s="198"/>
      <c r="HR20" s="198"/>
      <c r="HS20" s="198"/>
      <c r="HT20" s="198"/>
      <c r="HU20" s="198"/>
      <c r="HV20" s="198"/>
      <c r="HW20" s="198"/>
      <c r="HX20" s="198"/>
      <c r="HY20" s="198"/>
      <c r="HZ20" s="198"/>
      <c r="IA20" s="198"/>
      <c r="IB20" s="198"/>
      <c r="IC20" s="198"/>
      <c r="ID20" s="198"/>
      <c r="IE20" s="198"/>
      <c r="IF20" s="198"/>
      <c r="IG20" s="198"/>
      <c r="IH20" s="198"/>
      <c r="II20" s="198"/>
      <c r="IJ20" s="198"/>
      <c r="IK20" s="198"/>
      <c r="IL20" s="198"/>
      <c r="IM20" s="198"/>
      <c r="IN20" s="198"/>
      <c r="IO20" s="198"/>
      <c r="IP20" s="198"/>
      <c r="IQ20" s="198"/>
      <c r="IR20" s="198"/>
      <c r="IS20" s="198"/>
      <c r="IT20" s="198"/>
      <c r="IU20" s="198"/>
      <c r="IV20" s="198"/>
      <c r="IW20" s="198"/>
      <c r="IX20" s="198"/>
      <c r="IY20" s="198"/>
      <c r="IZ20" s="198"/>
      <c r="JA20" s="198"/>
      <c r="JB20" s="198"/>
      <c r="JC20" s="198"/>
      <c r="JD20" s="198"/>
      <c r="JE20" s="198"/>
      <c r="JF20" s="198"/>
      <c r="JG20" s="198"/>
      <c r="JH20" s="198"/>
      <c r="JI20" s="198"/>
      <c r="JJ20" s="198"/>
      <c r="JK20" s="198"/>
      <c r="JL20" s="198"/>
      <c r="JM20" s="198"/>
      <c r="JN20" s="198"/>
      <c r="JO20" s="198"/>
      <c r="JP20" s="198"/>
      <c r="JQ20" s="198"/>
      <c r="JR20" s="198"/>
      <c r="JS20" s="198"/>
      <c r="JT20" s="198"/>
      <c r="JU20" s="198"/>
      <c r="JV20" s="198"/>
      <c r="JW20" s="198"/>
      <c r="JX20" s="198"/>
      <c r="JY20" s="198"/>
      <c r="JZ20" s="198"/>
      <c r="KA20" s="198"/>
      <c r="KB20" s="198"/>
      <c r="KC20" s="198"/>
      <c r="KD20" s="198"/>
      <c r="KE20" s="198"/>
      <c r="KF20" s="198"/>
      <c r="KG20" s="198"/>
      <c r="KH20" s="198"/>
      <c r="KI20" s="198"/>
      <c r="KJ20" s="198"/>
      <c r="KK20" s="198"/>
      <c r="KL20" s="198"/>
      <c r="KM20" s="198"/>
      <c r="KN20" s="198"/>
      <c r="KO20" s="198"/>
      <c r="KP20" s="198"/>
      <c r="KQ20" s="198"/>
      <c r="KR20" s="198"/>
      <c r="KS20" s="198"/>
      <c r="KT20" s="198"/>
      <c r="KU20" s="198"/>
      <c r="KV20" s="198"/>
      <c r="KW20" s="198"/>
      <c r="KX20" s="198"/>
      <c r="KY20" s="198"/>
      <c r="KZ20" s="198"/>
      <c r="LA20" s="198"/>
      <c r="LB20" s="198"/>
      <c r="LC20" s="198"/>
      <c r="LD20" s="198"/>
      <c r="LE20" s="198"/>
      <c r="LF20" s="198"/>
      <c r="LG20" s="198"/>
      <c r="LH20" s="198"/>
      <c r="LI20" s="198"/>
      <c r="LJ20" s="198"/>
      <c r="LK20" s="198"/>
      <c r="LL20" s="198"/>
      <c r="LM20" s="198"/>
      <c r="LN20" s="198"/>
      <c r="LO20" s="198"/>
      <c r="LP20" s="198"/>
      <c r="LQ20" s="198"/>
      <c r="LR20" s="198"/>
      <c r="LS20" s="198"/>
      <c r="LT20" s="198"/>
      <c r="LU20" s="198"/>
      <c r="LV20" s="198"/>
      <c r="LW20" s="198"/>
      <c r="LX20" s="198"/>
      <c r="LY20" s="198"/>
      <c r="LZ20" s="198"/>
      <c r="MA20" s="198"/>
      <c r="MB20" s="198"/>
      <c r="MC20" s="198"/>
      <c r="MD20" s="198"/>
      <c r="ME20" s="198"/>
      <c r="MF20" s="198"/>
      <c r="MG20" s="198"/>
      <c r="MH20" s="198"/>
      <c r="MI20" s="198"/>
      <c r="MJ20" s="198"/>
      <c r="MK20" s="198"/>
      <c r="ML20" s="198"/>
      <c r="MM20" s="198"/>
      <c r="MN20" s="198"/>
      <c r="MO20" s="198"/>
      <c r="MP20" s="198"/>
      <c r="MQ20" s="198"/>
      <c r="MR20" s="198"/>
      <c r="MS20" s="198"/>
      <c r="MT20" s="198"/>
      <c r="MU20" s="198"/>
      <c r="MV20" s="198"/>
      <c r="MW20" s="198"/>
      <c r="MX20" s="198"/>
      <c r="MY20" s="198"/>
      <c r="MZ20" s="198"/>
      <c r="NA20" s="198"/>
      <c r="NB20" s="198"/>
      <c r="NC20" s="198"/>
      <c r="ND20" s="198"/>
      <c r="NE20" s="198"/>
      <c r="NF20" s="198"/>
      <c r="NG20" s="198"/>
      <c r="NH20" s="198"/>
      <c r="NI20" s="198"/>
      <c r="NJ20" s="198"/>
      <c r="NK20" s="198"/>
      <c r="NL20" s="198"/>
      <c r="NM20" s="198"/>
      <c r="NN20" s="198"/>
      <c r="NO20" s="198"/>
      <c r="NP20" s="198"/>
      <c r="NQ20" s="198"/>
      <c r="NR20" s="198"/>
      <c r="NS20" s="198"/>
      <c r="NT20" s="198"/>
      <c r="NU20" s="198"/>
      <c r="NV20" s="198"/>
      <c r="NW20" s="198"/>
      <c r="NX20" s="198"/>
      <c r="NY20" s="198"/>
      <c r="NZ20" s="198"/>
      <c r="OA20" s="198"/>
      <c r="OB20" s="198"/>
      <c r="OC20" s="198"/>
      <c r="OD20" s="198"/>
      <c r="OE20" s="198"/>
      <c r="OF20" s="198"/>
      <c r="OG20" s="198"/>
      <c r="OH20" s="198"/>
      <c r="OI20" s="198"/>
      <c r="OJ20" s="198"/>
      <c r="OK20" s="198"/>
      <c r="OL20" s="198"/>
      <c r="OM20" s="198"/>
      <c r="ON20" s="198"/>
      <c r="OO20" s="198"/>
      <c r="OP20" s="198"/>
      <c r="OQ20" s="198"/>
      <c r="OR20" s="198"/>
      <c r="OS20" s="198"/>
      <c r="OT20" s="198"/>
      <c r="OU20" s="198"/>
      <c r="OV20" s="198"/>
      <c r="OW20" s="198"/>
      <c r="OX20" s="198"/>
      <c r="OY20" s="198"/>
      <c r="OZ20" s="198"/>
      <c r="PA20" s="198"/>
      <c r="PB20" s="198"/>
      <c r="PC20" s="198"/>
      <c r="PD20" s="198"/>
      <c r="PE20" s="198"/>
      <c r="PF20" s="198"/>
      <c r="PG20" s="198"/>
      <c r="PH20" s="198"/>
      <c r="PI20" s="198"/>
      <c r="PJ20" s="198"/>
      <c r="PK20" s="198"/>
      <c r="PL20" s="198"/>
      <c r="PM20" s="198"/>
      <c r="PN20" s="198"/>
      <c r="PO20" s="198"/>
      <c r="PP20" s="198"/>
      <c r="PQ20" s="198"/>
      <c r="PR20" s="198"/>
      <c r="PS20" s="198"/>
      <c r="PT20" s="198"/>
      <c r="PU20" s="198"/>
      <c r="PV20" s="198"/>
      <c r="PW20" s="198"/>
      <c r="PX20" s="198"/>
      <c r="PY20" s="198"/>
      <c r="PZ20" s="198"/>
      <c r="QA20" s="198"/>
      <c r="QB20" s="198"/>
      <c r="QC20" s="198"/>
      <c r="QD20" s="198"/>
      <c r="QE20" s="198"/>
      <c r="QF20" s="198"/>
      <c r="QG20" s="198"/>
      <c r="QH20" s="198"/>
      <c r="QI20" s="198"/>
      <c r="QJ20" s="198"/>
      <c r="QK20" s="198"/>
      <c r="QL20" s="198"/>
      <c r="QM20" s="198"/>
      <c r="QN20" s="198"/>
      <c r="QO20" s="198"/>
      <c r="QP20" s="198"/>
      <c r="QQ20" s="198"/>
      <c r="QR20" s="198"/>
      <c r="QS20" s="198"/>
      <c r="QT20" s="198"/>
      <c r="QU20" s="198"/>
      <c r="QV20" s="198"/>
      <c r="QW20" s="198"/>
      <c r="QX20" s="198"/>
      <c r="QY20" s="198"/>
      <c r="QZ20" s="198"/>
      <c r="RA20" s="198"/>
      <c r="RB20" s="198"/>
      <c r="RC20" s="198"/>
      <c r="RD20" s="198"/>
      <c r="RE20" s="198"/>
      <c r="RF20" s="198"/>
      <c r="RG20" s="198"/>
      <c r="RH20" s="198"/>
      <c r="RI20" s="198"/>
      <c r="RJ20" s="198"/>
      <c r="RK20" s="198"/>
      <c r="RL20" s="198"/>
      <c r="RM20" s="198"/>
      <c r="RN20" s="198"/>
      <c r="RO20" s="198"/>
      <c r="RP20" s="198"/>
      <c r="RQ20" s="198"/>
      <c r="RR20" s="198"/>
      <c r="RS20" s="198"/>
      <c r="RT20" s="198"/>
      <c r="RU20" s="198"/>
      <c r="RV20" s="198"/>
      <c r="RW20" s="198"/>
      <c r="RX20" s="198"/>
      <c r="RY20" s="198"/>
      <c r="RZ20" s="198"/>
      <c r="SA20" s="198"/>
      <c r="SB20" s="198"/>
      <c r="SC20" s="198"/>
      <c r="SD20" s="198"/>
      <c r="SE20" s="198"/>
      <c r="SF20" s="198"/>
      <c r="SG20" s="198"/>
      <c r="SH20" s="198"/>
      <c r="SI20" s="198"/>
      <c r="SJ20" s="198"/>
      <c r="SK20" s="198"/>
      <c r="SL20" s="198"/>
      <c r="SM20" s="198"/>
      <c r="SN20" s="198"/>
      <c r="SO20" s="198"/>
      <c r="SP20" s="198"/>
      <c r="SQ20" s="198"/>
      <c r="SR20" s="198"/>
      <c r="SS20" s="198"/>
      <c r="ST20" s="198"/>
      <c r="SU20" s="198"/>
      <c r="SV20" s="198"/>
      <c r="SW20" s="198"/>
      <c r="SX20" s="198"/>
      <c r="SY20" s="198"/>
      <c r="SZ20" s="198"/>
      <c r="TA20" s="198"/>
      <c r="TB20" s="198"/>
      <c r="TC20" s="198"/>
      <c r="TD20" s="198"/>
      <c r="TE20" s="198"/>
      <c r="TF20" s="198"/>
      <c r="TG20" s="198"/>
      <c r="TH20" s="198"/>
      <c r="TI20" s="198"/>
      <c r="TJ20" s="198"/>
      <c r="TK20" s="198"/>
      <c r="TL20" s="198"/>
      <c r="TM20" s="198"/>
      <c r="TN20" s="198"/>
      <c r="TO20" s="198"/>
      <c r="TP20" s="198"/>
      <c r="TQ20" s="198"/>
      <c r="TR20" s="198"/>
      <c r="TS20" s="198"/>
      <c r="TT20" s="198"/>
      <c r="TU20" s="198"/>
      <c r="TV20" s="198"/>
      <c r="TW20" s="198"/>
      <c r="TX20" s="198"/>
      <c r="TY20" s="198"/>
      <c r="TZ20" s="198"/>
      <c r="UA20" s="198"/>
      <c r="UB20" s="198"/>
      <c r="UC20" s="198"/>
      <c r="UD20" s="198"/>
      <c r="UE20" s="198"/>
      <c r="UF20" s="198"/>
      <c r="UG20" s="198"/>
      <c r="UH20" s="198"/>
      <c r="UI20" s="198"/>
      <c r="UJ20" s="198"/>
      <c r="UK20" s="198"/>
      <c r="UL20" s="198"/>
      <c r="UM20" s="198"/>
      <c r="UN20" s="198"/>
      <c r="UO20" s="198"/>
      <c r="UP20" s="198"/>
      <c r="UQ20" s="198"/>
      <c r="UR20" s="198"/>
      <c r="US20" s="198"/>
      <c r="UT20" s="198"/>
      <c r="UU20" s="198"/>
      <c r="UV20" s="198"/>
      <c r="UW20" s="198"/>
      <c r="UX20" s="198"/>
      <c r="UY20" s="198"/>
      <c r="UZ20" s="198"/>
      <c r="VA20" s="198"/>
      <c r="VB20" s="198"/>
      <c r="VC20" s="198"/>
      <c r="VD20" s="198"/>
      <c r="VE20" s="198"/>
      <c r="VF20" s="198"/>
      <c r="VG20" s="198"/>
      <c r="VH20" s="198"/>
      <c r="VI20" s="198"/>
      <c r="VJ20" s="198"/>
      <c r="VK20" s="198"/>
      <c r="VL20" s="198"/>
      <c r="VM20" s="198"/>
      <c r="VN20" s="198"/>
      <c r="VO20" s="198"/>
      <c r="VP20" s="198"/>
      <c r="VQ20" s="198"/>
      <c r="VR20" s="198"/>
      <c r="VS20" s="198"/>
      <c r="VT20" s="198"/>
      <c r="VU20" s="198"/>
      <c r="VV20" s="198"/>
      <c r="VW20" s="198"/>
      <c r="VX20" s="198"/>
      <c r="VY20" s="198"/>
      <c r="VZ20" s="198"/>
      <c r="WA20" s="198"/>
      <c r="WB20" s="198"/>
      <c r="WC20" s="198"/>
      <c r="WD20" s="198"/>
      <c r="WE20" s="198"/>
      <c r="WF20" s="198"/>
      <c r="WG20" s="198"/>
      <c r="WH20" s="198"/>
      <c r="WI20" s="198"/>
      <c r="WJ20" s="198"/>
      <c r="WK20" s="198"/>
      <c r="WL20" s="198"/>
      <c r="WM20" s="198"/>
      <c r="WN20" s="198"/>
      <c r="WO20" s="198"/>
      <c r="WP20" s="198"/>
      <c r="WQ20" s="198"/>
      <c r="WR20" s="198"/>
      <c r="WS20" s="198"/>
      <c r="WT20" s="198"/>
      <c r="WU20" s="198"/>
      <c r="WV20" s="198"/>
      <c r="WW20" s="198"/>
      <c r="WX20" s="198"/>
      <c r="WY20" s="198"/>
      <c r="WZ20" s="198"/>
      <c r="XA20" s="198"/>
      <c r="XB20" s="198"/>
      <c r="XC20" s="198"/>
      <c r="XD20" s="198"/>
      <c r="XE20" s="198"/>
      <c r="XF20" s="198"/>
      <c r="XG20" s="198"/>
      <c r="XH20" s="198"/>
      <c r="XI20" s="198"/>
      <c r="XJ20" s="198"/>
      <c r="XK20" s="198"/>
      <c r="XL20" s="198"/>
      <c r="XM20" s="198"/>
      <c r="XN20" s="198"/>
      <c r="XO20" s="198"/>
      <c r="XP20" s="198"/>
      <c r="XQ20" s="198"/>
      <c r="XR20" s="198"/>
      <c r="XS20" s="198"/>
      <c r="XT20" s="198"/>
      <c r="XU20" s="198"/>
      <c r="XV20" s="198"/>
      <c r="XW20" s="198"/>
      <c r="XX20" s="198"/>
      <c r="XY20" s="198"/>
      <c r="XZ20" s="198"/>
      <c r="YA20" s="198"/>
      <c r="YB20" s="198"/>
      <c r="YC20" s="198"/>
      <c r="YD20" s="198"/>
      <c r="YE20" s="198"/>
      <c r="YF20" s="198"/>
      <c r="YG20" s="198"/>
      <c r="YH20" s="198"/>
      <c r="YI20" s="198"/>
      <c r="YJ20" s="198"/>
      <c r="YK20" s="198"/>
      <c r="YL20" s="198"/>
      <c r="YM20" s="198"/>
      <c r="YN20" s="198"/>
      <c r="YO20" s="198"/>
      <c r="YP20" s="198"/>
      <c r="YQ20" s="198"/>
      <c r="YR20" s="198"/>
      <c r="YS20" s="198"/>
      <c r="YT20" s="198"/>
      <c r="YU20" s="198"/>
      <c r="YV20" s="198"/>
      <c r="YW20" s="198"/>
      <c r="YX20" s="198"/>
      <c r="YY20" s="198"/>
      <c r="YZ20" s="198"/>
      <c r="ZA20" s="198"/>
      <c r="ZB20" s="198"/>
      <c r="ZC20" s="198"/>
      <c r="ZD20" s="198"/>
      <c r="ZE20" s="198"/>
      <c r="ZF20" s="198"/>
      <c r="ZG20" s="198"/>
      <c r="ZH20" s="198"/>
      <c r="ZI20" s="198"/>
      <c r="ZJ20" s="198"/>
      <c r="ZK20" s="198"/>
      <c r="ZL20" s="198"/>
      <c r="ZM20" s="198"/>
      <c r="ZN20" s="198"/>
      <c r="ZO20" s="198"/>
      <c r="ZP20" s="198"/>
      <c r="ZQ20" s="198"/>
      <c r="ZR20" s="198"/>
      <c r="ZS20" s="198"/>
      <c r="ZT20" s="198"/>
      <c r="ZU20" s="198"/>
      <c r="ZV20" s="198"/>
      <c r="ZW20" s="198"/>
      <c r="ZX20" s="198"/>
      <c r="ZY20" s="198"/>
      <c r="ZZ20" s="198"/>
      <c r="AAA20" s="198"/>
      <c r="AAB20" s="198"/>
      <c r="AAC20" s="198"/>
      <c r="AAD20" s="198"/>
      <c r="AAE20" s="198"/>
      <c r="AAF20" s="198"/>
      <c r="AAG20" s="198"/>
      <c r="AAH20" s="198"/>
      <c r="AAI20" s="198"/>
      <c r="AAJ20" s="198"/>
      <c r="AAK20" s="198"/>
      <c r="AAL20" s="198"/>
      <c r="AAM20" s="198"/>
      <c r="AAN20" s="198"/>
      <c r="AAO20" s="198"/>
      <c r="AAP20" s="198"/>
      <c r="AAQ20" s="198"/>
      <c r="AAR20" s="198"/>
      <c r="AAS20" s="198"/>
      <c r="AAT20" s="198"/>
      <c r="AAU20" s="198"/>
      <c r="AAV20" s="198"/>
      <c r="AAW20" s="198"/>
      <c r="AAX20" s="198"/>
      <c r="AAY20" s="198"/>
      <c r="AAZ20" s="198"/>
      <c r="ABA20" s="198"/>
      <c r="ABB20" s="198"/>
      <c r="ABC20" s="198"/>
      <c r="ABD20" s="198"/>
      <c r="ABE20" s="198"/>
      <c r="ABF20" s="198"/>
      <c r="ABG20" s="198"/>
      <c r="ABH20" s="198"/>
      <c r="ABI20" s="198"/>
      <c r="ABJ20" s="198"/>
      <c r="ABK20" s="198"/>
      <c r="ABL20" s="198"/>
      <c r="ABM20" s="198"/>
      <c r="ABN20" s="198"/>
      <c r="ABO20" s="198"/>
      <c r="ABP20" s="198"/>
      <c r="ABQ20" s="198"/>
      <c r="ABR20" s="198"/>
      <c r="ABS20" s="198"/>
      <c r="ABT20" s="198"/>
      <c r="ABU20" s="198"/>
      <c r="ABV20" s="198"/>
      <c r="ABW20" s="198"/>
      <c r="ABX20" s="198"/>
      <c r="ABY20" s="198"/>
      <c r="ABZ20" s="198"/>
      <c r="ACA20" s="198"/>
      <c r="ACB20" s="198"/>
      <c r="ACC20" s="198"/>
      <c r="ACD20" s="198"/>
      <c r="ACE20" s="198"/>
      <c r="ACF20" s="198"/>
      <c r="ACG20" s="198"/>
      <c r="ACH20" s="198"/>
      <c r="ACI20" s="198"/>
      <c r="ACJ20" s="198"/>
      <c r="ACK20" s="198"/>
      <c r="ACL20" s="198"/>
      <c r="ACM20" s="198"/>
      <c r="ACN20" s="198"/>
      <c r="ACO20" s="198"/>
      <c r="ACP20" s="198"/>
      <c r="ACQ20" s="198"/>
      <c r="ACR20" s="198"/>
      <c r="ACS20" s="198"/>
      <c r="ACT20" s="198"/>
      <c r="ACU20" s="198"/>
      <c r="ACV20" s="198"/>
      <c r="ACW20" s="198"/>
      <c r="ACX20" s="198"/>
      <c r="ACY20" s="198"/>
      <c r="ACZ20" s="198"/>
      <c r="ADA20" s="198"/>
      <c r="ADB20" s="198"/>
      <c r="ADC20" s="198"/>
      <c r="ADD20" s="198"/>
      <c r="ADE20" s="198"/>
      <c r="ADF20" s="198"/>
      <c r="ADG20" s="198"/>
      <c r="ADH20" s="198"/>
      <c r="ADI20" s="198"/>
      <c r="ADJ20" s="198"/>
      <c r="ADK20" s="198"/>
      <c r="ADL20" s="198"/>
      <c r="ADM20" s="198"/>
      <c r="ADN20" s="198"/>
      <c r="ADO20" s="198"/>
      <c r="ADP20" s="198"/>
      <c r="ADQ20" s="198"/>
      <c r="ADR20" s="198"/>
      <c r="ADS20" s="198"/>
      <c r="ADT20" s="198"/>
      <c r="ADU20" s="198"/>
      <c r="ADV20" s="198"/>
      <c r="ADW20" s="198"/>
      <c r="ADX20" s="198"/>
      <c r="ADY20" s="198"/>
      <c r="ADZ20" s="198"/>
      <c r="AEA20" s="198"/>
      <c r="AEB20" s="198"/>
      <c r="AEC20" s="198"/>
      <c r="AED20" s="198"/>
      <c r="AEE20" s="198"/>
      <c r="AEF20" s="198"/>
      <c r="AEG20" s="198"/>
      <c r="AEH20" s="198"/>
      <c r="AEI20" s="198"/>
      <c r="AEJ20" s="198"/>
      <c r="AEK20" s="198"/>
      <c r="AEL20" s="198"/>
      <c r="AEM20" s="198"/>
      <c r="AEN20" s="198"/>
      <c r="AEO20" s="198"/>
      <c r="AEP20" s="198"/>
      <c r="AEQ20" s="198"/>
      <c r="AER20" s="198"/>
      <c r="AES20" s="198"/>
      <c r="AET20" s="198"/>
      <c r="AEU20" s="198"/>
      <c r="AEV20" s="198"/>
      <c r="AEW20" s="198"/>
      <c r="AEX20" s="198"/>
      <c r="AEY20" s="198"/>
      <c r="AEZ20" s="198"/>
      <c r="AFA20" s="198"/>
      <c r="AFB20" s="198"/>
      <c r="AFC20" s="198"/>
      <c r="AFD20" s="198"/>
      <c r="AFE20" s="198"/>
      <c r="AFF20" s="198"/>
      <c r="AFG20" s="198"/>
      <c r="AFH20" s="198"/>
      <c r="AFI20" s="198"/>
      <c r="AFJ20" s="198"/>
      <c r="AFK20" s="198"/>
      <c r="AFL20" s="198"/>
      <c r="AFM20" s="198"/>
      <c r="AFN20" s="198"/>
      <c r="AFO20" s="198"/>
      <c r="AFP20" s="198"/>
      <c r="AFQ20" s="198"/>
      <c r="AFR20" s="198"/>
      <c r="AFS20" s="198"/>
      <c r="AFT20" s="198"/>
      <c r="AFU20" s="198"/>
      <c r="AFV20" s="198"/>
      <c r="AFW20" s="198"/>
      <c r="AFX20" s="198"/>
      <c r="AFY20" s="198"/>
      <c r="AFZ20" s="198"/>
      <c r="AGA20" s="198"/>
      <c r="AGB20" s="198"/>
      <c r="AGC20" s="198"/>
      <c r="AGD20" s="198"/>
      <c r="AGE20" s="198"/>
      <c r="AGF20" s="198"/>
      <c r="AGG20" s="198"/>
      <c r="AGH20" s="198"/>
      <c r="AGI20" s="198"/>
      <c r="AGJ20" s="198"/>
      <c r="AGK20" s="198"/>
      <c r="AGL20" s="198"/>
      <c r="AGM20" s="198"/>
      <c r="AGN20" s="198"/>
      <c r="AGO20" s="198"/>
      <c r="AGP20" s="198"/>
      <c r="AGQ20" s="198"/>
      <c r="AGR20" s="198"/>
      <c r="AGS20" s="198"/>
      <c r="AGT20" s="198"/>
      <c r="AGU20" s="198"/>
      <c r="AGV20" s="198"/>
      <c r="AGW20" s="198"/>
      <c r="AGX20" s="198"/>
      <c r="AGY20" s="198"/>
      <c r="AGZ20" s="198"/>
      <c r="AHA20" s="198"/>
      <c r="AHB20" s="198"/>
      <c r="AHC20" s="198"/>
      <c r="AHD20" s="198"/>
      <c r="AHE20" s="198"/>
      <c r="AHF20" s="198"/>
      <c r="AHG20" s="198"/>
      <c r="AHH20" s="198"/>
      <c r="AHI20" s="198"/>
      <c r="AHJ20" s="198"/>
      <c r="AHK20" s="198"/>
      <c r="AHL20" s="198"/>
      <c r="AHM20" s="198"/>
      <c r="AHN20" s="198"/>
      <c r="AHO20" s="198"/>
      <c r="AHP20" s="198"/>
      <c r="AHQ20" s="198"/>
      <c r="AHR20" s="198"/>
      <c r="AHS20" s="198"/>
      <c r="AHT20" s="198"/>
      <c r="AHU20" s="198"/>
      <c r="AHV20" s="198"/>
      <c r="AHW20" s="198"/>
      <c r="AHX20" s="198"/>
      <c r="AHY20" s="198"/>
      <c r="AHZ20" s="198"/>
      <c r="AIA20" s="198"/>
      <c r="AIB20" s="198"/>
      <c r="AIC20" s="198"/>
      <c r="AID20" s="198"/>
      <c r="AIE20" s="198"/>
      <c r="AIF20" s="198"/>
      <c r="AIG20" s="198"/>
      <c r="AIH20" s="198"/>
      <c r="AII20" s="198"/>
      <c r="AIJ20" s="198"/>
      <c r="AIK20" s="198"/>
      <c r="AIL20" s="198"/>
      <c r="AIM20" s="198"/>
      <c r="AIN20" s="198"/>
      <c r="AIO20" s="198"/>
      <c r="AIP20" s="198"/>
      <c r="AIQ20" s="198"/>
      <c r="AIR20" s="198"/>
      <c r="AIS20" s="198"/>
      <c r="AIT20" s="198"/>
      <c r="AIU20" s="198"/>
      <c r="AIV20" s="198"/>
      <c r="AIW20" s="198"/>
      <c r="AIX20" s="198"/>
      <c r="AIY20" s="198"/>
      <c r="AIZ20" s="198"/>
      <c r="AJA20" s="198"/>
      <c r="AJB20" s="198"/>
      <c r="AJC20" s="198"/>
      <c r="AJD20" s="198"/>
      <c r="AJE20" s="198"/>
      <c r="AJF20" s="198"/>
      <c r="AJG20" s="198"/>
      <c r="AJH20" s="198"/>
      <c r="AJI20" s="198"/>
      <c r="AJJ20" s="198"/>
      <c r="AJK20" s="198"/>
      <c r="AJL20" s="198"/>
      <c r="AJM20" s="198"/>
      <c r="AJN20" s="198"/>
      <c r="AJO20" s="198"/>
      <c r="AJP20" s="198"/>
      <c r="AJQ20" s="198"/>
      <c r="AJR20" s="198"/>
      <c r="AJS20" s="198"/>
      <c r="AJT20" s="198"/>
      <c r="AJU20" s="198"/>
      <c r="AJV20" s="198"/>
      <c r="AJW20" s="198"/>
      <c r="AJX20" s="198"/>
      <c r="AJY20" s="198"/>
      <c r="AJZ20" s="198"/>
      <c r="AKA20" s="198"/>
      <c r="AKB20" s="198"/>
      <c r="AKC20" s="198"/>
      <c r="AKD20" s="198"/>
      <c r="AKE20" s="198"/>
      <c r="AKF20" s="198"/>
      <c r="AKG20" s="198"/>
      <c r="AKH20" s="198"/>
      <c r="AKI20" s="198"/>
      <c r="AKJ20" s="198"/>
      <c r="AKK20" s="198"/>
      <c r="AKL20" s="198"/>
      <c r="AKM20" s="198"/>
      <c r="AKN20" s="198"/>
      <c r="AKO20" s="198"/>
      <c r="AKP20" s="198"/>
      <c r="AKQ20" s="198"/>
      <c r="AKR20" s="198"/>
      <c r="AKS20" s="198"/>
      <c r="AKT20" s="198"/>
      <c r="AKU20" s="198"/>
      <c r="AKV20" s="198"/>
      <c r="AKW20" s="198"/>
      <c r="AKX20" s="198"/>
      <c r="AKY20" s="198"/>
      <c r="AKZ20" s="198"/>
      <c r="ALA20" s="198"/>
      <c r="ALB20" s="198"/>
      <c r="ALC20" s="198"/>
      <c r="ALD20" s="198"/>
      <c r="ALE20" s="198"/>
      <c r="ALF20" s="198"/>
      <c r="ALG20" s="198"/>
      <c r="ALH20" s="198"/>
      <c r="ALI20" s="198"/>
      <c r="ALJ20" s="198"/>
      <c r="ALK20" s="198"/>
      <c r="ALL20" s="198"/>
      <c r="ALM20" s="198"/>
      <c r="ALN20" s="198"/>
      <c r="ALO20" s="198"/>
      <c r="ALP20" s="198"/>
      <c r="ALQ20" s="198"/>
      <c r="ALR20" s="198"/>
      <c r="ALS20" s="198"/>
      <c r="ALT20" s="198"/>
      <c r="ALU20" s="198"/>
      <c r="ALV20" s="198"/>
      <c r="ALW20" s="198"/>
      <c r="ALX20" s="198"/>
      <c r="ALY20" s="198"/>
      <c r="ALZ20" s="198"/>
      <c r="AMA20" s="198"/>
      <c r="AMB20" s="198"/>
      <c r="AMC20" s="198"/>
      <c r="AMD20" s="198"/>
      <c r="AME20" s="198"/>
      <c r="AMF20" s="198"/>
      <c r="AMG20" s="198"/>
      <c r="AMH20" s="198"/>
      <c r="AMI20" s="198"/>
      <c r="AMJ20" s="198"/>
      <c r="AMK20" s="198"/>
      <c r="AML20" s="198"/>
      <c r="AMM20" s="198"/>
      <c r="AMN20" s="198"/>
      <c r="AMO20" s="198"/>
      <c r="AMP20" s="198"/>
      <c r="AMQ20" s="198"/>
      <c r="AMR20" s="198"/>
      <c r="AMS20" s="198"/>
      <c r="AMT20" s="198"/>
      <c r="AMU20" s="198"/>
      <c r="AMV20" s="198"/>
      <c r="AMW20" s="198"/>
      <c r="AMX20" s="198"/>
      <c r="AMY20" s="198"/>
      <c r="AMZ20" s="198"/>
      <c r="ANA20" s="198"/>
      <c r="ANB20" s="198"/>
      <c r="ANC20" s="198"/>
      <c r="AND20" s="198"/>
      <c r="ANE20" s="198"/>
      <c r="ANF20" s="198"/>
      <c r="ANG20" s="198"/>
      <c r="ANH20" s="198"/>
      <c r="ANI20" s="198"/>
      <c r="ANJ20" s="198"/>
      <c r="ANK20" s="198"/>
      <c r="ANL20" s="198"/>
      <c r="ANM20" s="198"/>
      <c r="ANN20" s="198"/>
      <c r="ANO20" s="198"/>
      <c r="ANP20" s="198"/>
      <c r="ANQ20" s="198"/>
      <c r="ANR20" s="198"/>
      <c r="ANS20" s="198"/>
      <c r="ANT20" s="198"/>
      <c r="ANU20" s="198"/>
      <c r="ANV20" s="198"/>
      <c r="ANW20" s="198"/>
      <c r="ANX20" s="198"/>
      <c r="ANY20" s="198"/>
      <c r="ANZ20" s="198"/>
      <c r="AOA20" s="198"/>
      <c r="AOB20" s="198"/>
      <c r="AOC20" s="198"/>
      <c r="AOD20" s="198"/>
      <c r="AOE20" s="198"/>
      <c r="AOF20" s="198"/>
      <c r="AOG20" s="198"/>
      <c r="AOH20" s="198"/>
      <c r="AOI20" s="198"/>
      <c r="AOJ20" s="198"/>
      <c r="AOK20" s="198"/>
      <c r="AOL20" s="198"/>
      <c r="AOM20" s="198"/>
      <c r="AON20" s="198"/>
      <c r="AOO20" s="198"/>
      <c r="AOP20" s="198"/>
      <c r="AOQ20" s="198"/>
      <c r="AOR20" s="198"/>
      <c r="AOS20" s="198"/>
      <c r="AOT20" s="198"/>
      <c r="AOU20" s="198"/>
      <c r="AOV20" s="198"/>
      <c r="AOW20" s="198"/>
      <c r="AOX20" s="198"/>
      <c r="AOY20" s="198"/>
      <c r="AOZ20" s="198"/>
      <c r="APA20" s="198"/>
      <c r="APB20" s="198"/>
      <c r="APC20" s="198"/>
      <c r="APD20" s="198"/>
      <c r="APE20" s="198"/>
      <c r="APF20" s="198"/>
      <c r="APG20" s="198"/>
      <c r="APH20" s="198"/>
      <c r="API20" s="198"/>
      <c r="APJ20" s="198"/>
      <c r="APK20" s="198"/>
      <c r="APL20" s="198"/>
      <c r="APM20" s="198"/>
      <c r="APN20" s="198"/>
      <c r="APO20" s="198"/>
      <c r="APP20" s="198"/>
      <c r="APQ20" s="198"/>
      <c r="APR20" s="198"/>
      <c r="APS20" s="198"/>
      <c r="APT20" s="198"/>
      <c r="APU20" s="198"/>
      <c r="APV20" s="198"/>
      <c r="APW20" s="198"/>
      <c r="APX20" s="198"/>
      <c r="APY20" s="198"/>
      <c r="APZ20" s="198"/>
      <c r="AQA20" s="198"/>
      <c r="AQB20" s="198"/>
      <c r="AQC20" s="198"/>
      <c r="AQD20" s="198"/>
      <c r="AQE20" s="198"/>
      <c r="AQF20" s="198"/>
      <c r="AQG20" s="198"/>
      <c r="AQH20" s="198"/>
      <c r="AQI20" s="198"/>
      <c r="AQJ20" s="198"/>
      <c r="AQK20" s="198"/>
      <c r="AQL20" s="198"/>
      <c r="AQM20" s="198"/>
      <c r="AQN20" s="198"/>
      <c r="AQO20" s="198"/>
      <c r="AQP20" s="198"/>
      <c r="AQQ20" s="198"/>
      <c r="AQR20" s="198"/>
      <c r="AQS20" s="198"/>
      <c r="AQT20" s="198"/>
      <c r="AQU20" s="198"/>
      <c r="AQV20" s="198"/>
      <c r="AQW20" s="198"/>
      <c r="AQX20" s="198"/>
      <c r="AQY20" s="198"/>
      <c r="AQZ20" s="198"/>
      <c r="ARA20" s="198"/>
      <c r="ARB20" s="198"/>
      <c r="ARC20" s="198"/>
      <c r="ARD20" s="198"/>
      <c r="ARE20" s="198"/>
      <c r="ARF20" s="198"/>
      <c r="ARG20" s="198"/>
      <c r="ARH20" s="198"/>
      <c r="ARI20" s="198"/>
      <c r="ARJ20" s="198"/>
      <c r="ARK20" s="198"/>
      <c r="ARL20" s="198"/>
      <c r="ARM20" s="198"/>
      <c r="ARN20" s="198"/>
      <c r="ARO20" s="198"/>
      <c r="ARP20" s="198"/>
      <c r="ARQ20" s="198"/>
      <c r="ARR20" s="198"/>
      <c r="ARS20" s="198"/>
      <c r="ART20" s="198"/>
      <c r="ARU20" s="198"/>
      <c r="ARV20" s="198"/>
      <c r="ARW20" s="198"/>
      <c r="ARX20" s="198"/>
      <c r="ARY20" s="198"/>
      <c r="ARZ20" s="198"/>
      <c r="ASA20" s="198"/>
      <c r="ASB20" s="198"/>
      <c r="ASC20" s="198"/>
      <c r="ASD20" s="198"/>
      <c r="ASE20" s="198"/>
      <c r="ASF20" s="198"/>
      <c r="ASG20" s="198"/>
      <c r="ASH20" s="198"/>
      <c r="ASI20" s="198"/>
      <c r="ASJ20" s="198"/>
      <c r="ASK20" s="198"/>
      <c r="ASL20" s="198"/>
      <c r="ASM20" s="198"/>
      <c r="ASN20" s="198"/>
      <c r="ASO20" s="198"/>
      <c r="ASP20" s="198"/>
      <c r="ASQ20" s="198"/>
      <c r="ASR20" s="198"/>
      <c r="ASS20" s="198"/>
      <c r="AST20" s="198"/>
      <c r="ASU20" s="198"/>
      <c r="ASV20" s="198"/>
      <c r="ASW20" s="198"/>
      <c r="ASX20" s="198"/>
      <c r="ASY20" s="198"/>
      <c r="ASZ20" s="198"/>
      <c r="ATA20" s="198"/>
      <c r="ATB20" s="198"/>
      <c r="ATC20" s="198"/>
      <c r="ATD20" s="198"/>
      <c r="ATE20" s="198"/>
      <c r="ATF20" s="198"/>
      <c r="ATG20" s="198"/>
      <c r="ATH20" s="198"/>
      <c r="ATI20" s="198"/>
      <c r="ATJ20" s="198"/>
      <c r="ATK20" s="198"/>
      <c r="ATL20" s="198"/>
      <c r="ATM20" s="198"/>
      <c r="ATN20" s="198"/>
      <c r="ATO20" s="198"/>
      <c r="ATP20" s="198"/>
      <c r="ATQ20" s="198"/>
      <c r="ATR20" s="198"/>
      <c r="ATS20" s="198"/>
      <c r="ATT20" s="198"/>
      <c r="ATU20" s="198"/>
      <c r="ATV20" s="198"/>
      <c r="ATW20" s="198"/>
      <c r="ATX20" s="198"/>
      <c r="ATY20" s="198"/>
      <c r="ATZ20" s="198"/>
      <c r="AUA20" s="198"/>
      <c r="AUB20" s="198"/>
      <c r="AUC20" s="198"/>
      <c r="AUD20" s="198"/>
      <c r="AUE20" s="198"/>
      <c r="AUF20" s="198"/>
      <c r="AUG20" s="198"/>
      <c r="AUH20" s="198"/>
      <c r="AUI20" s="198"/>
      <c r="AUJ20" s="198"/>
      <c r="AUK20" s="198"/>
      <c r="AUL20" s="198"/>
      <c r="AUM20" s="198"/>
      <c r="AUN20" s="198"/>
      <c r="AUO20" s="198"/>
      <c r="AUP20" s="198"/>
      <c r="AUQ20" s="198"/>
      <c r="AUR20" s="198"/>
      <c r="AUS20" s="198"/>
      <c r="AUT20" s="198"/>
      <c r="AUU20" s="198"/>
      <c r="AUV20" s="198"/>
      <c r="AUW20" s="198"/>
      <c r="AUX20" s="198"/>
      <c r="AUY20" s="198"/>
      <c r="AUZ20" s="198"/>
      <c r="AVA20" s="198"/>
      <c r="AVB20" s="198"/>
      <c r="AVC20" s="198"/>
      <c r="AVD20" s="198"/>
      <c r="AVE20" s="198"/>
      <c r="AVF20" s="198"/>
      <c r="AVG20" s="198"/>
      <c r="AVH20" s="198"/>
      <c r="AVI20" s="198"/>
      <c r="AVJ20" s="198"/>
      <c r="AVK20" s="198"/>
      <c r="AVL20" s="198"/>
      <c r="AVM20" s="198"/>
      <c r="AVN20" s="198"/>
      <c r="AVO20" s="198"/>
      <c r="AVP20" s="198"/>
      <c r="AVQ20" s="198"/>
      <c r="AVR20" s="198"/>
      <c r="AVS20" s="198"/>
      <c r="AVT20" s="198"/>
      <c r="AVU20" s="198"/>
      <c r="AVV20" s="198"/>
      <c r="AVW20" s="198"/>
      <c r="AVX20" s="198"/>
      <c r="AVY20" s="198"/>
      <c r="AVZ20" s="198"/>
      <c r="AWA20" s="198"/>
      <c r="AWB20" s="198"/>
      <c r="AWC20" s="198"/>
      <c r="AWD20" s="198"/>
      <c r="AWE20" s="198"/>
      <c r="AWF20" s="198"/>
      <c r="AWG20" s="198"/>
      <c r="AWH20" s="198"/>
      <c r="AWI20" s="198"/>
      <c r="AWJ20" s="198"/>
      <c r="AWK20" s="198"/>
      <c r="AWL20" s="198"/>
      <c r="AWM20" s="198"/>
      <c r="AWN20" s="198"/>
      <c r="AWO20" s="198"/>
      <c r="AWP20" s="198"/>
      <c r="AWQ20" s="198"/>
      <c r="AWR20" s="198"/>
      <c r="AWS20" s="198"/>
      <c r="AWT20" s="198"/>
      <c r="AWU20" s="198"/>
      <c r="AWV20" s="198"/>
      <c r="AWW20" s="198"/>
      <c r="AWX20" s="198"/>
      <c r="AWY20" s="198"/>
      <c r="AWZ20" s="198"/>
      <c r="AXA20" s="198"/>
      <c r="AXB20" s="198"/>
      <c r="AXC20" s="198"/>
      <c r="AXD20" s="198"/>
      <c r="AXE20" s="198"/>
      <c r="AXF20" s="198"/>
      <c r="AXG20" s="198"/>
      <c r="AXH20" s="198"/>
      <c r="AXI20" s="198"/>
      <c r="AXJ20" s="198"/>
      <c r="AXK20" s="198"/>
      <c r="AXL20" s="198"/>
      <c r="AXM20" s="198"/>
      <c r="AXN20" s="198"/>
      <c r="AXO20" s="198"/>
      <c r="AXP20" s="198"/>
      <c r="AXQ20" s="198"/>
      <c r="AXR20" s="198"/>
      <c r="AXS20" s="198"/>
      <c r="AXT20" s="198"/>
      <c r="AXU20" s="198"/>
      <c r="AXV20" s="198"/>
      <c r="AXW20" s="198"/>
      <c r="AXX20" s="198"/>
      <c r="AXY20" s="198"/>
      <c r="AXZ20" s="198"/>
      <c r="AYA20" s="198"/>
      <c r="AYB20" s="198"/>
      <c r="AYC20" s="198"/>
      <c r="AYD20" s="198"/>
      <c r="AYE20" s="198"/>
      <c r="AYF20" s="198"/>
      <c r="AYG20" s="198"/>
      <c r="AYH20" s="198"/>
      <c r="AYI20" s="198"/>
      <c r="AYJ20" s="198"/>
      <c r="AYK20" s="198"/>
      <c r="AYL20" s="198"/>
      <c r="AYM20" s="198"/>
      <c r="AYN20" s="198"/>
      <c r="AYO20" s="198"/>
      <c r="AYP20" s="198"/>
      <c r="AYQ20" s="198"/>
      <c r="AYR20" s="198"/>
      <c r="AYS20" s="198"/>
      <c r="AYT20" s="198"/>
      <c r="AYU20" s="198"/>
      <c r="AYV20" s="198"/>
      <c r="AYW20" s="198"/>
      <c r="AYX20" s="198"/>
      <c r="AYY20" s="198"/>
      <c r="AYZ20" s="198"/>
      <c r="AZA20" s="198"/>
      <c r="AZB20" s="198"/>
      <c r="AZC20" s="198"/>
      <c r="AZD20" s="198"/>
      <c r="AZE20" s="198"/>
      <c r="AZF20" s="198"/>
      <c r="AZG20" s="198"/>
      <c r="AZH20" s="198"/>
      <c r="AZI20" s="198"/>
      <c r="AZJ20" s="198"/>
      <c r="AZK20" s="198"/>
      <c r="AZL20" s="198"/>
      <c r="AZM20" s="198"/>
      <c r="AZN20" s="198"/>
      <c r="AZO20" s="198"/>
      <c r="AZP20" s="198"/>
      <c r="AZQ20" s="198"/>
      <c r="AZR20" s="198"/>
      <c r="AZS20" s="198"/>
      <c r="AZT20" s="198"/>
      <c r="AZU20" s="198"/>
      <c r="AZV20" s="198"/>
      <c r="AZW20" s="198"/>
      <c r="AZX20" s="198"/>
      <c r="AZY20" s="198"/>
      <c r="AZZ20" s="198"/>
      <c r="BAA20" s="198"/>
      <c r="BAB20" s="198"/>
      <c r="BAC20" s="198"/>
      <c r="BAD20" s="198"/>
      <c r="BAE20" s="198"/>
      <c r="BAF20" s="198"/>
      <c r="BAG20" s="198"/>
      <c r="BAH20" s="198"/>
      <c r="BAI20" s="198"/>
      <c r="BAJ20" s="198"/>
      <c r="BAK20" s="198"/>
      <c r="BAL20" s="198"/>
      <c r="BAM20" s="198"/>
      <c r="BAN20" s="198"/>
      <c r="BAO20" s="198"/>
      <c r="BAP20" s="198"/>
      <c r="BAQ20" s="198"/>
      <c r="BAR20" s="198"/>
      <c r="BAS20" s="198"/>
      <c r="BAT20" s="198"/>
      <c r="BAU20" s="198"/>
      <c r="BAV20" s="198"/>
      <c r="BAW20" s="198"/>
      <c r="BAX20" s="198"/>
      <c r="BAY20" s="198"/>
      <c r="BAZ20" s="198"/>
      <c r="BBA20" s="198"/>
      <c r="BBB20" s="198"/>
      <c r="BBC20" s="198"/>
      <c r="BBD20" s="198"/>
      <c r="BBE20" s="198"/>
      <c r="BBF20" s="198"/>
      <c r="BBG20" s="198"/>
      <c r="BBH20" s="198"/>
      <c r="BBI20" s="198"/>
      <c r="BBJ20" s="198"/>
      <c r="BBK20" s="198"/>
      <c r="BBL20" s="198"/>
      <c r="BBM20" s="198"/>
      <c r="BBN20" s="198"/>
      <c r="BBO20" s="198"/>
      <c r="BBP20" s="198"/>
      <c r="BBQ20" s="198"/>
      <c r="BBR20" s="198"/>
      <c r="BBS20" s="198"/>
      <c r="BBT20" s="198"/>
      <c r="BBU20" s="198"/>
      <c r="BBV20" s="198"/>
      <c r="BBW20" s="198"/>
      <c r="BBX20" s="198"/>
      <c r="BBY20" s="198"/>
      <c r="BBZ20" s="198"/>
      <c r="BCA20" s="198"/>
      <c r="BCB20" s="198"/>
      <c r="BCC20" s="198"/>
      <c r="BCD20" s="198"/>
      <c r="BCE20" s="198"/>
      <c r="BCF20" s="198"/>
      <c r="BCG20" s="198"/>
      <c r="BCH20" s="198"/>
      <c r="BCI20" s="198"/>
      <c r="BCJ20" s="198"/>
      <c r="BCK20" s="198"/>
      <c r="BCL20" s="198"/>
      <c r="BCM20" s="198"/>
      <c r="BCN20" s="198"/>
      <c r="BCO20" s="198"/>
      <c r="BCP20" s="198"/>
      <c r="BCQ20" s="198"/>
      <c r="BCR20" s="198"/>
      <c r="BCS20" s="198"/>
      <c r="BCT20" s="198"/>
      <c r="BCU20" s="198"/>
      <c r="BCV20" s="198"/>
      <c r="BCW20" s="198"/>
      <c r="BCX20" s="198"/>
      <c r="BCY20" s="198"/>
      <c r="BCZ20" s="198"/>
      <c r="BDA20" s="198"/>
      <c r="BDB20" s="198"/>
      <c r="BDC20" s="198"/>
      <c r="BDD20" s="198"/>
      <c r="BDE20" s="198"/>
      <c r="BDF20" s="198"/>
      <c r="BDG20" s="198"/>
      <c r="BDH20" s="198"/>
      <c r="BDI20" s="198"/>
      <c r="BDJ20" s="198"/>
      <c r="BDK20" s="198"/>
      <c r="BDL20" s="198"/>
      <c r="BDM20" s="198"/>
      <c r="BDN20" s="198"/>
      <c r="BDO20" s="198"/>
      <c r="BDP20" s="198"/>
      <c r="BDQ20" s="198"/>
      <c r="BDR20" s="198"/>
      <c r="BDS20" s="198"/>
      <c r="BDT20" s="198"/>
      <c r="BDU20" s="198"/>
      <c r="BDV20" s="198"/>
      <c r="BDW20" s="198"/>
      <c r="BDX20" s="198"/>
      <c r="BDY20" s="198"/>
      <c r="BDZ20" s="198"/>
      <c r="BEA20" s="198"/>
      <c r="BEB20" s="198"/>
      <c r="BEC20" s="198"/>
      <c r="BED20" s="198"/>
      <c r="BEE20" s="198"/>
      <c r="BEF20" s="198"/>
      <c r="BEG20" s="198"/>
      <c r="BEH20" s="198"/>
      <c r="BEI20" s="198"/>
      <c r="BEJ20" s="198"/>
      <c r="BEK20" s="198"/>
      <c r="BEL20" s="198"/>
      <c r="BEM20" s="198"/>
      <c r="BEN20" s="198"/>
      <c r="BEO20" s="198"/>
      <c r="BEP20" s="198"/>
      <c r="BEQ20" s="198"/>
      <c r="BER20" s="198"/>
      <c r="BES20" s="198"/>
      <c r="BET20" s="198"/>
      <c r="BEU20" s="198"/>
      <c r="BEV20" s="198"/>
      <c r="BEW20" s="198"/>
      <c r="BEX20" s="198"/>
      <c r="BEY20" s="198"/>
      <c r="BEZ20" s="198"/>
      <c r="BFA20" s="198"/>
      <c r="BFB20" s="198"/>
      <c r="BFC20" s="198"/>
      <c r="BFD20" s="198"/>
      <c r="BFE20" s="198"/>
      <c r="BFF20" s="198"/>
      <c r="BFG20" s="198"/>
      <c r="BFH20" s="198"/>
      <c r="BFI20" s="198"/>
      <c r="BFJ20" s="198"/>
      <c r="BFK20" s="198"/>
      <c r="BFL20" s="198"/>
      <c r="BFM20" s="198"/>
      <c r="BFN20" s="198"/>
      <c r="BFO20" s="198"/>
      <c r="BFP20" s="198"/>
      <c r="BFQ20" s="198"/>
      <c r="BFR20" s="198"/>
      <c r="BFS20" s="198"/>
      <c r="BFT20" s="198"/>
      <c r="BFU20" s="198"/>
      <c r="BFV20" s="198"/>
      <c r="BFW20" s="198"/>
      <c r="BFX20" s="198"/>
      <c r="BFY20" s="198"/>
      <c r="BFZ20" s="198"/>
      <c r="BGA20" s="198"/>
      <c r="BGB20" s="198"/>
      <c r="BGC20" s="198"/>
      <c r="BGD20" s="198"/>
      <c r="BGE20" s="198"/>
      <c r="BGF20" s="198"/>
      <c r="BGG20" s="198"/>
      <c r="BGH20" s="198"/>
      <c r="BGI20" s="198"/>
      <c r="BGJ20" s="198"/>
      <c r="BGK20" s="198"/>
      <c r="BGL20" s="198"/>
      <c r="BGM20" s="198"/>
      <c r="BGN20" s="198"/>
      <c r="BGO20" s="198"/>
      <c r="BGP20" s="198"/>
      <c r="BGQ20" s="198"/>
      <c r="BGR20" s="198"/>
      <c r="BGS20" s="198"/>
      <c r="BGT20" s="198"/>
      <c r="BGU20" s="198"/>
      <c r="BGV20" s="198"/>
      <c r="BGW20" s="198"/>
      <c r="BGX20" s="198"/>
      <c r="BGY20" s="198"/>
      <c r="BGZ20" s="198"/>
      <c r="BHA20" s="198"/>
      <c r="BHB20" s="198"/>
      <c r="BHC20" s="198"/>
      <c r="BHD20" s="198"/>
      <c r="BHE20" s="198"/>
      <c r="BHF20" s="198"/>
      <c r="BHG20" s="198"/>
      <c r="BHH20" s="198"/>
      <c r="BHI20" s="198"/>
      <c r="BHJ20" s="198"/>
      <c r="BHK20" s="198"/>
      <c r="BHL20" s="198"/>
      <c r="BHM20" s="198"/>
      <c r="BHN20" s="198"/>
      <c r="BHO20" s="198"/>
      <c r="BHP20" s="198"/>
      <c r="BHQ20" s="198"/>
      <c r="BHR20" s="198"/>
      <c r="BHS20" s="198"/>
      <c r="BHT20" s="198"/>
      <c r="BHU20" s="198"/>
      <c r="BHV20" s="198"/>
      <c r="BHW20" s="198"/>
      <c r="BHX20" s="198"/>
      <c r="BHY20" s="198"/>
      <c r="BHZ20" s="198"/>
      <c r="BIA20" s="198"/>
      <c r="BIB20" s="198"/>
      <c r="BIC20" s="198"/>
      <c r="BID20" s="198"/>
      <c r="BIE20" s="198"/>
      <c r="BIF20" s="198"/>
      <c r="BIG20" s="198"/>
      <c r="BIH20" s="198"/>
      <c r="BII20" s="198"/>
      <c r="BIJ20" s="198"/>
      <c r="BIK20" s="198"/>
      <c r="BIL20" s="198"/>
      <c r="BIM20" s="198"/>
      <c r="BIN20" s="198"/>
      <c r="BIO20" s="198"/>
      <c r="BIP20" s="198"/>
      <c r="BIQ20" s="198"/>
      <c r="BIR20" s="198"/>
      <c r="BIS20" s="198"/>
      <c r="BIT20" s="198"/>
      <c r="BIU20" s="198"/>
      <c r="BIV20" s="198"/>
      <c r="BIW20" s="198"/>
      <c r="BIX20" s="198"/>
      <c r="BIY20" s="198"/>
      <c r="BIZ20" s="198"/>
      <c r="BJA20" s="198"/>
      <c r="BJB20" s="198"/>
      <c r="BJC20" s="198"/>
      <c r="BJD20" s="198"/>
      <c r="BJE20" s="198"/>
      <c r="BJF20" s="198"/>
      <c r="BJG20" s="198"/>
      <c r="BJH20" s="198"/>
      <c r="BJI20" s="198"/>
      <c r="BJJ20" s="198"/>
      <c r="BJK20" s="198"/>
      <c r="BJL20" s="198"/>
      <c r="BJM20" s="198"/>
      <c r="BJN20" s="198"/>
      <c r="BJO20" s="198"/>
      <c r="BJP20" s="198"/>
      <c r="BJQ20" s="198"/>
      <c r="BJR20" s="198"/>
      <c r="BJS20" s="198"/>
      <c r="BJT20" s="198"/>
      <c r="BJU20" s="198"/>
      <c r="BJV20" s="198"/>
      <c r="BJW20" s="198"/>
      <c r="BJX20" s="198"/>
      <c r="BJY20" s="198"/>
      <c r="BJZ20" s="198"/>
      <c r="BKA20" s="198"/>
      <c r="BKB20" s="198"/>
      <c r="BKC20" s="198"/>
      <c r="BKD20" s="198"/>
      <c r="BKE20" s="198"/>
      <c r="BKF20" s="198"/>
      <c r="BKG20" s="198"/>
      <c r="BKH20" s="198"/>
      <c r="BKI20" s="198"/>
      <c r="BKJ20" s="198"/>
      <c r="BKK20" s="198"/>
      <c r="BKL20" s="198"/>
      <c r="BKM20" s="198"/>
      <c r="BKN20" s="198"/>
      <c r="BKO20" s="198"/>
      <c r="BKP20" s="198"/>
      <c r="BKQ20" s="198"/>
      <c r="BKR20" s="198"/>
      <c r="BKS20" s="198"/>
      <c r="BKT20" s="198"/>
      <c r="BKU20" s="198"/>
      <c r="BKV20" s="198"/>
      <c r="BKW20" s="198"/>
      <c r="BKX20" s="198"/>
      <c r="BKY20" s="198"/>
      <c r="BKZ20" s="198"/>
      <c r="BLA20" s="198"/>
      <c r="BLB20" s="198"/>
      <c r="BLC20" s="198"/>
      <c r="BLD20" s="198"/>
      <c r="BLE20" s="198"/>
      <c r="BLF20" s="198"/>
      <c r="BLG20" s="198"/>
      <c r="BLH20" s="198"/>
      <c r="BLI20" s="198"/>
      <c r="BLJ20" s="198"/>
      <c r="BLK20" s="198"/>
      <c r="BLL20" s="198"/>
      <c r="BLM20" s="198"/>
      <c r="BLN20" s="198"/>
      <c r="BLO20" s="198"/>
      <c r="BLP20" s="198"/>
      <c r="BLQ20" s="198"/>
      <c r="BLR20" s="198"/>
      <c r="BLS20" s="198"/>
      <c r="BLT20" s="198"/>
      <c r="BLU20" s="198"/>
      <c r="BLV20" s="198"/>
      <c r="BLW20" s="198"/>
      <c r="BLX20" s="198"/>
      <c r="BLY20" s="198"/>
      <c r="BLZ20" s="198"/>
      <c r="BMA20" s="198"/>
      <c r="BMB20" s="198"/>
      <c r="BMC20" s="198"/>
      <c r="BMD20" s="198"/>
      <c r="BME20" s="198"/>
      <c r="BMF20" s="198"/>
      <c r="BMG20" s="198"/>
      <c r="BMH20" s="198"/>
      <c r="BMI20" s="198"/>
      <c r="BMJ20" s="198"/>
      <c r="BMK20" s="198"/>
      <c r="BML20" s="198"/>
      <c r="BMM20" s="198"/>
      <c r="BMN20" s="198"/>
      <c r="BMO20" s="198"/>
      <c r="BMP20" s="198"/>
      <c r="BMQ20" s="198"/>
      <c r="BMR20" s="198"/>
      <c r="BMS20" s="198"/>
      <c r="BMT20" s="198"/>
      <c r="BMU20" s="198"/>
      <c r="BMV20" s="198"/>
      <c r="BMW20" s="198"/>
      <c r="BMX20" s="198"/>
      <c r="BMY20" s="198"/>
      <c r="BMZ20" s="198"/>
      <c r="BNA20" s="198"/>
      <c r="BNB20" s="198"/>
      <c r="BNC20" s="198"/>
      <c r="BND20" s="198"/>
      <c r="BNE20" s="198"/>
      <c r="BNF20" s="198"/>
      <c r="BNG20" s="198"/>
      <c r="BNH20" s="198"/>
      <c r="BNI20" s="198"/>
      <c r="BNJ20" s="198"/>
      <c r="BNK20" s="198"/>
      <c r="BNL20" s="198"/>
      <c r="BNM20" s="198"/>
      <c r="BNN20" s="198"/>
      <c r="BNO20" s="198"/>
      <c r="BNP20" s="198"/>
      <c r="BNQ20" s="198"/>
      <c r="BNR20" s="198"/>
      <c r="BNS20" s="198"/>
      <c r="BNT20" s="198"/>
      <c r="BNU20" s="198"/>
      <c r="BNV20" s="198"/>
      <c r="BNW20" s="198"/>
      <c r="BNX20" s="198"/>
      <c r="BNY20" s="198"/>
      <c r="BNZ20" s="198"/>
      <c r="BOA20" s="198"/>
      <c r="BOB20" s="198"/>
      <c r="BOC20" s="198"/>
      <c r="BOD20" s="198"/>
      <c r="BOE20" s="198"/>
      <c r="BOF20" s="198"/>
      <c r="BOG20" s="198"/>
      <c r="BOH20" s="198"/>
      <c r="BOI20" s="198"/>
      <c r="BOJ20" s="198"/>
      <c r="BOK20" s="198"/>
      <c r="BOL20" s="198"/>
      <c r="BOM20" s="198"/>
      <c r="BON20" s="198"/>
      <c r="BOO20" s="198"/>
      <c r="BOP20" s="198"/>
      <c r="BOQ20" s="198"/>
      <c r="BOR20" s="198"/>
      <c r="BOS20" s="198"/>
      <c r="BOT20" s="198"/>
      <c r="BOU20" s="198"/>
      <c r="BOV20" s="198"/>
      <c r="BOW20" s="198"/>
      <c r="BOX20" s="198"/>
      <c r="BOY20" s="198"/>
      <c r="BOZ20" s="198"/>
      <c r="BPA20" s="198"/>
      <c r="BPB20" s="198"/>
      <c r="BPC20" s="198"/>
      <c r="BPD20" s="198"/>
      <c r="BPE20" s="198"/>
      <c r="BPF20" s="198"/>
      <c r="BPG20" s="198"/>
      <c r="BPH20" s="198"/>
      <c r="BPI20" s="198"/>
      <c r="BPJ20" s="198"/>
      <c r="BPK20" s="198"/>
      <c r="BPL20" s="198"/>
      <c r="BPM20" s="198"/>
      <c r="BPN20" s="198"/>
      <c r="BPO20" s="198"/>
      <c r="BPP20" s="198"/>
      <c r="BPQ20" s="198"/>
      <c r="BPR20" s="198"/>
      <c r="BPS20" s="198"/>
      <c r="BPT20" s="198"/>
      <c r="BPU20" s="198"/>
      <c r="BPV20" s="198"/>
      <c r="BPW20" s="198"/>
      <c r="BPX20" s="198"/>
      <c r="BPY20" s="198"/>
      <c r="BPZ20" s="198"/>
      <c r="BQA20" s="198"/>
      <c r="BQB20" s="198"/>
      <c r="BQC20" s="198"/>
      <c r="BQD20" s="198"/>
      <c r="BQE20" s="198"/>
      <c r="BQF20" s="198"/>
      <c r="BQG20" s="198"/>
      <c r="BQH20" s="198"/>
      <c r="BQI20" s="198"/>
      <c r="BQJ20" s="198"/>
      <c r="BQK20" s="198"/>
      <c r="BQL20" s="198"/>
      <c r="BQM20" s="198"/>
      <c r="BQN20" s="198"/>
      <c r="BQO20" s="198"/>
      <c r="BQP20" s="198"/>
      <c r="BQQ20" s="198"/>
      <c r="BQR20" s="198"/>
      <c r="BQS20" s="198"/>
      <c r="BQT20" s="198"/>
      <c r="BQU20" s="198"/>
      <c r="BQV20" s="198"/>
      <c r="BQW20" s="198"/>
      <c r="BQX20" s="198"/>
      <c r="BQY20" s="198"/>
      <c r="BQZ20" s="198"/>
      <c r="BRA20" s="198"/>
      <c r="BRB20" s="198"/>
      <c r="BRC20" s="198"/>
      <c r="BRD20" s="198"/>
      <c r="BRE20" s="198"/>
      <c r="BRF20" s="198"/>
      <c r="BRG20" s="198"/>
      <c r="BRH20" s="198"/>
      <c r="BRI20" s="198"/>
      <c r="BRJ20" s="198"/>
      <c r="BRK20" s="198"/>
      <c r="BRL20" s="198"/>
      <c r="BRM20" s="198"/>
      <c r="BRN20" s="198"/>
      <c r="BRO20" s="198"/>
      <c r="BRP20" s="198"/>
      <c r="BRQ20" s="198"/>
      <c r="BRR20" s="198"/>
      <c r="BRS20" s="198"/>
      <c r="BRT20" s="198"/>
      <c r="BRU20" s="198"/>
      <c r="BRV20" s="198"/>
      <c r="BRW20" s="198"/>
      <c r="BRX20" s="198"/>
      <c r="BRY20" s="198"/>
      <c r="BRZ20" s="198"/>
      <c r="BSA20" s="198"/>
      <c r="BSB20" s="198"/>
      <c r="BSC20" s="198"/>
      <c r="BSD20" s="198"/>
      <c r="BSE20" s="198"/>
      <c r="BSF20" s="198"/>
      <c r="BSG20" s="198"/>
      <c r="BSH20" s="198"/>
      <c r="BSI20" s="198"/>
      <c r="BSJ20" s="198"/>
      <c r="BSK20" s="198"/>
      <c r="BSL20" s="198"/>
      <c r="BSM20" s="198"/>
      <c r="BSN20" s="198"/>
      <c r="BSO20" s="198"/>
      <c r="BSP20" s="198"/>
      <c r="BSQ20" s="198"/>
      <c r="BSR20" s="198"/>
      <c r="BSS20" s="198"/>
      <c r="BST20" s="198"/>
      <c r="BSU20" s="198"/>
      <c r="BSV20" s="198"/>
      <c r="BSW20" s="198"/>
      <c r="BSX20" s="198"/>
      <c r="BSY20" s="198"/>
      <c r="BSZ20" s="198"/>
      <c r="BTA20" s="198"/>
      <c r="BTB20" s="198"/>
      <c r="BTC20" s="198"/>
      <c r="BTD20" s="198"/>
      <c r="BTE20" s="198"/>
      <c r="BTF20" s="198"/>
      <c r="BTG20" s="198"/>
      <c r="BTH20" s="198"/>
      <c r="BTI20" s="198"/>
      <c r="BTJ20" s="198"/>
      <c r="BTK20" s="198"/>
      <c r="BTL20" s="198"/>
      <c r="BTM20" s="198"/>
      <c r="BTN20" s="198"/>
      <c r="BTO20" s="198"/>
      <c r="BTP20" s="198"/>
      <c r="BTQ20" s="198"/>
      <c r="BTR20" s="198"/>
      <c r="BTS20" s="198"/>
      <c r="BTT20" s="198"/>
      <c r="BTU20" s="198"/>
      <c r="BTV20" s="198"/>
      <c r="BTW20" s="198"/>
      <c r="BTX20" s="198"/>
      <c r="BTY20" s="198"/>
      <c r="BTZ20" s="198"/>
      <c r="BUA20" s="198"/>
      <c r="BUB20" s="198"/>
      <c r="BUC20" s="198"/>
      <c r="BUD20" s="198"/>
      <c r="BUE20" s="198"/>
      <c r="BUF20" s="198"/>
      <c r="BUG20" s="198"/>
      <c r="BUH20" s="198"/>
      <c r="BUI20" s="198"/>
      <c r="BUJ20" s="198"/>
      <c r="BUK20" s="198"/>
      <c r="BUL20" s="198"/>
      <c r="BUM20" s="198"/>
      <c r="BUN20" s="198"/>
      <c r="BUO20" s="198"/>
      <c r="BUP20" s="198"/>
      <c r="BUQ20" s="198"/>
      <c r="BUR20" s="198"/>
      <c r="BUS20" s="198"/>
      <c r="BUT20" s="198"/>
      <c r="BUU20" s="198"/>
      <c r="BUV20" s="198"/>
      <c r="BUW20" s="198"/>
      <c r="BUX20" s="198"/>
      <c r="BUY20" s="198"/>
      <c r="BUZ20" s="198"/>
      <c r="BVA20" s="198"/>
      <c r="BVB20" s="198"/>
      <c r="BVC20" s="198"/>
      <c r="BVD20" s="198"/>
      <c r="BVE20" s="198"/>
      <c r="BVF20" s="198"/>
      <c r="BVG20" s="198"/>
      <c r="BVH20" s="198"/>
      <c r="BVI20" s="198"/>
      <c r="BVJ20" s="198"/>
      <c r="BVK20" s="198"/>
      <c r="BVL20" s="198"/>
      <c r="BVM20" s="198"/>
      <c r="BVN20" s="198"/>
      <c r="BVO20" s="198"/>
      <c r="BVP20" s="198"/>
      <c r="BVQ20" s="198"/>
      <c r="BVR20" s="198"/>
      <c r="BVS20" s="198"/>
      <c r="BVT20" s="198"/>
      <c r="BVU20" s="198"/>
      <c r="BVV20" s="198"/>
      <c r="BVW20" s="198"/>
      <c r="BVX20" s="198"/>
      <c r="BVY20" s="198"/>
      <c r="BVZ20" s="198"/>
      <c r="BWA20" s="198"/>
      <c r="BWB20" s="198"/>
      <c r="BWC20" s="198"/>
      <c r="BWD20" s="198"/>
      <c r="BWE20" s="198"/>
      <c r="BWF20" s="198"/>
      <c r="BWG20" s="198"/>
      <c r="BWH20" s="198"/>
      <c r="BWI20" s="198"/>
      <c r="BWJ20" s="198"/>
      <c r="BWK20" s="198"/>
      <c r="BWL20" s="198"/>
      <c r="BWM20" s="198"/>
      <c r="BWN20" s="198"/>
      <c r="BWO20" s="198"/>
      <c r="BWP20" s="198"/>
      <c r="BWQ20" s="198"/>
      <c r="BWR20" s="198"/>
      <c r="BWS20" s="198"/>
      <c r="BWT20" s="198"/>
      <c r="BWU20" s="198"/>
      <c r="BWV20" s="198"/>
      <c r="BWW20" s="198"/>
      <c r="BWX20" s="198"/>
      <c r="BWY20" s="198"/>
      <c r="BWZ20" s="198"/>
      <c r="BXA20" s="198"/>
      <c r="BXB20" s="198"/>
      <c r="BXC20" s="198"/>
      <c r="BXD20" s="198"/>
      <c r="BXE20" s="198"/>
      <c r="BXF20" s="198"/>
      <c r="BXG20" s="198"/>
      <c r="BXH20" s="198"/>
      <c r="BXI20" s="198"/>
      <c r="BXJ20" s="198"/>
      <c r="BXK20" s="198"/>
      <c r="BXL20" s="198"/>
      <c r="BXM20" s="198"/>
      <c r="BXN20" s="198"/>
      <c r="BXO20" s="198"/>
      <c r="BXP20" s="198"/>
      <c r="BXQ20" s="198"/>
      <c r="BXR20" s="198"/>
      <c r="BXS20" s="198"/>
      <c r="BXT20" s="198"/>
      <c r="BXU20" s="198"/>
      <c r="BXV20" s="198"/>
      <c r="BXW20" s="198"/>
      <c r="BXX20" s="198"/>
      <c r="BXY20" s="198"/>
      <c r="BXZ20" s="198"/>
      <c r="BYA20" s="198"/>
      <c r="BYB20" s="198"/>
      <c r="BYC20" s="198"/>
      <c r="BYD20" s="198"/>
      <c r="BYE20" s="198"/>
      <c r="BYF20" s="198"/>
      <c r="BYG20" s="198"/>
      <c r="BYH20" s="198"/>
      <c r="BYI20" s="198"/>
      <c r="BYJ20" s="198"/>
      <c r="BYK20" s="198"/>
      <c r="BYL20" s="198"/>
      <c r="BYM20" s="198"/>
      <c r="BYN20" s="198"/>
      <c r="BYO20" s="198"/>
      <c r="BYP20" s="198"/>
      <c r="BYQ20" s="198"/>
      <c r="BYR20" s="198"/>
      <c r="BYS20" s="198"/>
      <c r="BYT20" s="198"/>
      <c r="BYU20" s="198"/>
      <c r="BYV20" s="198"/>
      <c r="BYW20" s="198"/>
      <c r="BYX20" s="198"/>
      <c r="BYY20" s="198"/>
      <c r="BYZ20" s="198"/>
      <c r="BZA20" s="198"/>
      <c r="BZB20" s="198"/>
      <c r="BZC20" s="198"/>
      <c r="BZD20" s="198"/>
      <c r="BZE20" s="198"/>
      <c r="BZF20" s="198"/>
      <c r="BZG20" s="198"/>
      <c r="BZH20" s="198"/>
      <c r="BZI20" s="198"/>
      <c r="BZJ20" s="198"/>
      <c r="BZK20" s="198"/>
      <c r="BZL20" s="198"/>
      <c r="BZM20" s="198"/>
      <c r="BZN20" s="198"/>
      <c r="BZO20" s="198"/>
      <c r="BZP20" s="198"/>
      <c r="BZQ20" s="198"/>
      <c r="BZR20" s="198"/>
      <c r="BZS20" s="198"/>
      <c r="BZT20" s="198"/>
      <c r="BZU20" s="198"/>
      <c r="BZV20" s="198"/>
      <c r="BZW20" s="198"/>
      <c r="BZX20" s="198"/>
      <c r="BZY20" s="198"/>
      <c r="BZZ20" s="198"/>
      <c r="CAA20" s="198"/>
      <c r="CAB20" s="198"/>
      <c r="CAC20" s="198"/>
      <c r="CAD20" s="198"/>
      <c r="CAE20" s="198"/>
      <c r="CAF20" s="198"/>
      <c r="CAG20" s="198"/>
      <c r="CAH20" s="198"/>
      <c r="CAI20" s="198"/>
      <c r="CAJ20" s="198"/>
      <c r="CAK20" s="198"/>
      <c r="CAL20" s="198"/>
      <c r="CAM20" s="198"/>
      <c r="CAN20" s="198"/>
      <c r="CAO20" s="198"/>
      <c r="CAP20" s="198"/>
      <c r="CAQ20" s="198"/>
      <c r="CAR20" s="198"/>
      <c r="CAS20" s="198"/>
      <c r="CAT20" s="198"/>
      <c r="CAU20" s="198"/>
      <c r="CAV20" s="198"/>
      <c r="CAW20" s="198"/>
      <c r="CAX20" s="198"/>
      <c r="CAY20" s="198"/>
      <c r="CAZ20" s="198"/>
      <c r="CBA20" s="198"/>
      <c r="CBB20" s="198"/>
      <c r="CBC20" s="198"/>
      <c r="CBD20" s="198"/>
      <c r="CBE20" s="198"/>
      <c r="CBF20" s="198"/>
      <c r="CBG20" s="198"/>
      <c r="CBH20" s="198"/>
      <c r="CBI20" s="198"/>
      <c r="CBJ20" s="198"/>
      <c r="CBK20" s="198"/>
      <c r="CBL20" s="198"/>
      <c r="CBM20" s="198"/>
      <c r="CBN20" s="198"/>
      <c r="CBO20" s="198"/>
      <c r="CBP20" s="198"/>
      <c r="CBQ20" s="198"/>
      <c r="CBR20" s="198"/>
      <c r="CBS20" s="198"/>
      <c r="CBT20" s="198"/>
      <c r="CBU20" s="198"/>
      <c r="CBV20" s="198"/>
      <c r="CBW20" s="198"/>
      <c r="CBX20" s="198"/>
      <c r="CBY20" s="198"/>
      <c r="CBZ20" s="198"/>
      <c r="CCA20" s="198"/>
      <c r="CCB20" s="198"/>
      <c r="CCC20" s="198"/>
      <c r="CCD20" s="198"/>
      <c r="CCE20" s="198"/>
      <c r="CCF20" s="198"/>
      <c r="CCG20" s="198"/>
      <c r="CCH20" s="198"/>
      <c r="CCI20" s="198"/>
      <c r="CCJ20" s="198"/>
      <c r="CCK20" s="198"/>
      <c r="CCL20" s="198"/>
      <c r="CCM20" s="198"/>
      <c r="CCN20" s="198"/>
      <c r="CCO20" s="198"/>
      <c r="CCP20" s="198"/>
      <c r="CCQ20" s="198"/>
      <c r="CCR20" s="198"/>
      <c r="CCS20" s="198"/>
      <c r="CCT20" s="198"/>
      <c r="CCU20" s="198"/>
      <c r="CCV20" s="198"/>
      <c r="CCW20" s="198"/>
      <c r="CCX20" s="198"/>
      <c r="CCY20" s="198"/>
      <c r="CCZ20" s="198"/>
      <c r="CDA20" s="198"/>
      <c r="CDB20" s="198"/>
      <c r="CDC20" s="198"/>
      <c r="CDD20" s="198"/>
      <c r="CDE20" s="198"/>
      <c r="CDF20" s="198"/>
      <c r="CDG20" s="198"/>
      <c r="CDH20" s="198"/>
      <c r="CDI20" s="198"/>
      <c r="CDJ20" s="198"/>
      <c r="CDK20" s="198"/>
      <c r="CDL20" s="198"/>
      <c r="CDM20" s="198"/>
      <c r="CDN20" s="198"/>
      <c r="CDO20" s="198"/>
      <c r="CDP20" s="198"/>
      <c r="CDQ20" s="198"/>
      <c r="CDR20" s="198"/>
      <c r="CDS20" s="198"/>
      <c r="CDT20" s="198"/>
      <c r="CDU20" s="198"/>
      <c r="CDV20" s="198"/>
      <c r="CDW20" s="198"/>
      <c r="CDX20" s="198"/>
      <c r="CDY20" s="198"/>
      <c r="CDZ20" s="198"/>
      <c r="CEA20" s="198"/>
      <c r="CEB20" s="198"/>
      <c r="CEC20" s="198"/>
      <c r="CED20" s="198"/>
      <c r="CEE20" s="198"/>
      <c r="CEF20" s="198"/>
      <c r="CEG20" s="198"/>
      <c r="CEH20" s="198"/>
      <c r="CEI20" s="198"/>
      <c r="CEJ20" s="198"/>
      <c r="CEK20" s="198"/>
      <c r="CEL20" s="198"/>
      <c r="CEM20" s="198"/>
      <c r="CEN20" s="198"/>
      <c r="CEO20" s="198"/>
      <c r="CEP20" s="198"/>
      <c r="CEQ20" s="198"/>
      <c r="CER20" s="198"/>
      <c r="CES20" s="198"/>
      <c r="CET20" s="198"/>
      <c r="CEU20" s="198"/>
      <c r="CEV20" s="198"/>
      <c r="CEW20" s="198"/>
      <c r="CEX20" s="198"/>
      <c r="CEY20" s="198"/>
      <c r="CEZ20" s="198"/>
      <c r="CFA20" s="198"/>
      <c r="CFB20" s="198"/>
      <c r="CFC20" s="198"/>
      <c r="CFD20" s="198"/>
      <c r="CFE20" s="198"/>
      <c r="CFF20" s="198"/>
      <c r="CFG20" s="198"/>
      <c r="CFH20" s="198"/>
      <c r="CFI20" s="198"/>
      <c r="CFJ20" s="198"/>
      <c r="CFK20" s="198"/>
      <c r="CFL20" s="198"/>
      <c r="CFM20" s="198"/>
      <c r="CFN20" s="198"/>
      <c r="CFO20" s="198"/>
      <c r="CFP20" s="198"/>
      <c r="CFQ20" s="198"/>
      <c r="CFR20" s="198"/>
      <c r="CFS20" s="198"/>
      <c r="CFT20" s="198"/>
      <c r="CFU20" s="198"/>
      <c r="CFV20" s="198"/>
      <c r="CFW20" s="198"/>
      <c r="CFX20" s="198"/>
      <c r="CFY20" s="198"/>
      <c r="CFZ20" s="198"/>
      <c r="CGA20" s="198"/>
      <c r="CGB20" s="198"/>
      <c r="CGC20" s="198"/>
      <c r="CGD20" s="198"/>
      <c r="CGE20" s="198"/>
      <c r="CGF20" s="198"/>
      <c r="CGG20" s="198"/>
      <c r="CGH20" s="198"/>
      <c r="CGI20" s="198"/>
      <c r="CGJ20" s="198"/>
      <c r="CGK20" s="198"/>
      <c r="CGL20" s="198"/>
      <c r="CGM20" s="198"/>
      <c r="CGN20" s="198"/>
      <c r="CGO20" s="198"/>
      <c r="CGP20" s="198"/>
      <c r="CGQ20" s="198"/>
      <c r="CGR20" s="198"/>
      <c r="CGS20" s="198"/>
      <c r="CGT20" s="198"/>
      <c r="CGU20" s="198"/>
      <c r="CGV20" s="198"/>
      <c r="CGW20" s="198"/>
      <c r="CGX20" s="198"/>
      <c r="CGY20" s="198"/>
      <c r="CGZ20" s="198"/>
      <c r="CHA20" s="198"/>
      <c r="CHB20" s="198"/>
      <c r="CHC20" s="198"/>
      <c r="CHD20" s="198"/>
      <c r="CHE20" s="198"/>
      <c r="CHF20" s="198"/>
      <c r="CHG20" s="198"/>
      <c r="CHH20" s="198"/>
      <c r="CHI20" s="198"/>
      <c r="CHJ20" s="198"/>
      <c r="CHK20" s="198"/>
      <c r="CHL20" s="198"/>
      <c r="CHM20" s="198"/>
      <c r="CHN20" s="198"/>
      <c r="CHO20" s="198"/>
      <c r="CHP20" s="198"/>
      <c r="CHQ20" s="198"/>
      <c r="CHR20" s="198"/>
      <c r="CHS20" s="198"/>
      <c r="CHT20" s="198"/>
      <c r="CHU20" s="198"/>
      <c r="CHV20" s="198"/>
      <c r="CHW20" s="198"/>
      <c r="CHX20" s="198"/>
      <c r="CHY20" s="198"/>
      <c r="CHZ20" s="198"/>
      <c r="CIA20" s="198"/>
      <c r="CIB20" s="198"/>
      <c r="CIC20" s="198"/>
      <c r="CID20" s="198"/>
      <c r="CIE20" s="198"/>
      <c r="CIF20" s="198"/>
      <c r="CIG20" s="198"/>
      <c r="CIH20" s="198"/>
      <c r="CII20" s="198"/>
      <c r="CIJ20" s="198"/>
      <c r="CIK20" s="198"/>
      <c r="CIL20" s="198"/>
      <c r="CIM20" s="198"/>
      <c r="CIN20" s="198"/>
      <c r="CIO20" s="198"/>
      <c r="CIP20" s="198"/>
      <c r="CIQ20" s="198"/>
      <c r="CIR20" s="198"/>
      <c r="CIS20" s="198"/>
      <c r="CIT20" s="198"/>
      <c r="CIU20" s="198"/>
      <c r="CIV20" s="198"/>
      <c r="CIW20" s="198"/>
      <c r="CIX20" s="198"/>
      <c r="CIY20" s="198"/>
      <c r="CIZ20" s="198"/>
      <c r="CJA20" s="198"/>
      <c r="CJB20" s="198"/>
      <c r="CJC20" s="198"/>
      <c r="CJD20" s="198"/>
      <c r="CJE20" s="198"/>
      <c r="CJF20" s="198"/>
      <c r="CJG20" s="198"/>
      <c r="CJH20" s="198"/>
      <c r="CJI20" s="198"/>
      <c r="CJJ20" s="198"/>
      <c r="CJK20" s="198"/>
      <c r="CJL20" s="198"/>
      <c r="CJM20" s="198"/>
      <c r="CJN20" s="198"/>
      <c r="CJO20" s="198"/>
      <c r="CJP20" s="198"/>
      <c r="CJQ20" s="198"/>
      <c r="CJR20" s="198"/>
      <c r="CJS20" s="198"/>
      <c r="CJT20" s="198"/>
      <c r="CJU20" s="198"/>
      <c r="CJV20" s="198"/>
      <c r="CJW20" s="198"/>
      <c r="CJX20" s="198"/>
      <c r="CJY20" s="198"/>
      <c r="CJZ20" s="198"/>
      <c r="CKA20" s="198"/>
      <c r="CKB20" s="198"/>
      <c r="CKC20" s="198"/>
      <c r="CKD20" s="198"/>
      <c r="CKE20" s="198"/>
      <c r="CKF20" s="198"/>
      <c r="CKG20" s="198"/>
      <c r="CKH20" s="198"/>
      <c r="CKI20" s="198"/>
      <c r="CKJ20" s="198"/>
      <c r="CKK20" s="198"/>
      <c r="CKL20" s="198"/>
      <c r="CKM20" s="198"/>
      <c r="CKN20" s="198"/>
      <c r="CKO20" s="198"/>
      <c r="CKP20" s="198"/>
      <c r="CKQ20" s="198"/>
      <c r="CKR20" s="198"/>
      <c r="CKS20" s="198"/>
      <c r="CKT20" s="198"/>
      <c r="CKU20" s="198"/>
      <c r="CKV20" s="198"/>
      <c r="CKW20" s="198"/>
      <c r="CKX20" s="198"/>
      <c r="CKY20" s="198"/>
      <c r="CKZ20" s="198"/>
      <c r="CLA20" s="198"/>
      <c r="CLB20" s="198"/>
      <c r="CLC20" s="198"/>
      <c r="CLD20" s="198"/>
      <c r="CLE20" s="198"/>
      <c r="CLF20" s="198"/>
      <c r="CLG20" s="198"/>
      <c r="CLH20" s="198"/>
      <c r="CLI20" s="198"/>
      <c r="CLJ20" s="198"/>
      <c r="CLK20" s="198"/>
      <c r="CLL20" s="198"/>
      <c r="CLM20" s="198"/>
      <c r="CLN20" s="198"/>
      <c r="CLO20" s="198"/>
      <c r="CLP20" s="198"/>
      <c r="CLQ20" s="198"/>
      <c r="CLR20" s="198"/>
      <c r="CLS20" s="198"/>
      <c r="CLT20" s="198"/>
      <c r="CLU20" s="198"/>
      <c r="CLV20" s="198"/>
      <c r="CLW20" s="198"/>
      <c r="CLX20" s="198"/>
      <c r="CLY20" s="198"/>
      <c r="CLZ20" s="198"/>
      <c r="CMA20" s="198"/>
      <c r="CMB20" s="198"/>
      <c r="CMC20" s="198"/>
      <c r="CMD20" s="198"/>
      <c r="CME20" s="198"/>
      <c r="CMF20" s="198"/>
      <c r="CMG20" s="198"/>
      <c r="CMH20" s="198"/>
      <c r="CMI20" s="198"/>
      <c r="CMJ20" s="198"/>
      <c r="CMK20" s="198"/>
      <c r="CML20" s="198"/>
      <c r="CMM20" s="198"/>
      <c r="CMN20" s="198"/>
      <c r="CMO20" s="198"/>
      <c r="CMP20" s="198"/>
      <c r="CMQ20" s="198"/>
      <c r="CMR20" s="198"/>
      <c r="CMS20" s="198"/>
      <c r="CMT20" s="198"/>
      <c r="CMU20" s="198"/>
      <c r="CMV20" s="198"/>
      <c r="CMW20" s="198"/>
      <c r="CMX20" s="198"/>
      <c r="CMY20" s="198"/>
      <c r="CMZ20" s="198"/>
      <c r="CNA20" s="198"/>
      <c r="CNB20" s="198"/>
      <c r="CNC20" s="198"/>
      <c r="CND20" s="198"/>
      <c r="CNE20" s="198"/>
      <c r="CNF20" s="198"/>
      <c r="CNG20" s="198"/>
      <c r="CNH20" s="198"/>
      <c r="CNI20" s="198"/>
      <c r="CNJ20" s="198"/>
      <c r="CNK20" s="198"/>
      <c r="CNL20" s="198"/>
      <c r="CNM20" s="198"/>
      <c r="CNN20" s="198"/>
      <c r="CNO20" s="198"/>
      <c r="CNP20" s="198"/>
      <c r="CNQ20" s="198"/>
      <c r="CNR20" s="198"/>
      <c r="CNS20" s="198"/>
      <c r="CNT20" s="198"/>
      <c r="CNU20" s="198"/>
      <c r="CNV20" s="198"/>
      <c r="CNW20" s="198"/>
      <c r="CNX20" s="198"/>
      <c r="CNY20" s="198"/>
      <c r="CNZ20" s="198"/>
      <c r="COA20" s="198"/>
      <c r="COB20" s="198"/>
      <c r="COC20" s="198"/>
      <c r="COD20" s="198"/>
      <c r="COE20" s="198"/>
      <c r="COF20" s="198"/>
      <c r="COG20" s="198"/>
      <c r="COH20" s="198"/>
      <c r="COI20" s="198"/>
      <c r="COJ20" s="198"/>
      <c r="COK20" s="198"/>
      <c r="COL20" s="198"/>
      <c r="COM20" s="198"/>
      <c r="CON20" s="198"/>
      <c r="COO20" s="198"/>
      <c r="COP20" s="198"/>
      <c r="COQ20" s="198"/>
      <c r="COR20" s="198"/>
      <c r="COS20" s="198"/>
      <c r="COT20" s="198"/>
      <c r="COU20" s="198"/>
      <c r="COV20" s="198"/>
      <c r="COW20" s="198"/>
      <c r="COX20" s="198"/>
      <c r="COY20" s="198"/>
      <c r="COZ20" s="198"/>
      <c r="CPA20" s="198"/>
      <c r="CPB20" s="198"/>
      <c r="CPC20" s="198"/>
      <c r="CPD20" s="198"/>
      <c r="CPE20" s="198"/>
      <c r="CPF20" s="198"/>
      <c r="CPG20" s="198"/>
      <c r="CPH20" s="198"/>
      <c r="CPI20" s="198"/>
      <c r="CPJ20" s="198"/>
      <c r="CPK20" s="198"/>
      <c r="CPL20" s="198"/>
      <c r="CPM20" s="198"/>
      <c r="CPN20" s="198"/>
      <c r="CPO20" s="198"/>
      <c r="CPP20" s="198"/>
      <c r="CPQ20" s="198"/>
      <c r="CPR20" s="198"/>
      <c r="CPS20" s="198"/>
      <c r="CPT20" s="198"/>
      <c r="CPU20" s="198"/>
      <c r="CPV20" s="198"/>
      <c r="CPW20" s="198"/>
      <c r="CPX20" s="198"/>
      <c r="CPY20" s="198"/>
      <c r="CPZ20" s="198"/>
      <c r="CQA20" s="198"/>
      <c r="CQB20" s="198"/>
      <c r="CQC20" s="198"/>
      <c r="CQD20" s="198"/>
      <c r="CQE20" s="198"/>
      <c r="CQF20" s="198"/>
      <c r="CQG20" s="198"/>
      <c r="CQH20" s="198"/>
      <c r="CQI20" s="198"/>
      <c r="CQJ20" s="198"/>
      <c r="CQK20" s="198"/>
      <c r="CQL20" s="198"/>
      <c r="CQM20" s="198"/>
      <c r="CQN20" s="198"/>
      <c r="CQO20" s="198"/>
      <c r="CQP20" s="198"/>
      <c r="CQQ20" s="198"/>
      <c r="CQR20" s="198"/>
      <c r="CQS20" s="198"/>
      <c r="CQT20" s="198"/>
      <c r="CQU20" s="198"/>
      <c r="CQV20" s="198"/>
      <c r="CQW20" s="198"/>
      <c r="CQX20" s="198"/>
      <c r="CQY20" s="198"/>
      <c r="CQZ20" s="198"/>
      <c r="CRA20" s="198"/>
      <c r="CRB20" s="198"/>
      <c r="CRC20" s="198"/>
      <c r="CRD20" s="198"/>
      <c r="CRE20" s="198"/>
      <c r="CRF20" s="198"/>
      <c r="CRG20" s="198"/>
      <c r="CRH20" s="198"/>
      <c r="CRI20" s="198"/>
      <c r="CRJ20" s="198"/>
      <c r="CRK20" s="198"/>
      <c r="CRL20" s="198"/>
      <c r="CRM20" s="198"/>
      <c r="CRN20" s="198"/>
      <c r="CRO20" s="198"/>
      <c r="CRP20" s="198"/>
      <c r="CRQ20" s="198"/>
      <c r="CRR20" s="198"/>
      <c r="CRS20" s="198"/>
      <c r="CRT20" s="198"/>
      <c r="CRU20" s="198"/>
      <c r="CRV20" s="198"/>
      <c r="CRW20" s="198"/>
      <c r="CRX20" s="198"/>
      <c r="CRY20" s="198"/>
      <c r="CRZ20" s="198"/>
      <c r="CSA20" s="198"/>
      <c r="CSB20" s="198"/>
      <c r="CSC20" s="198"/>
      <c r="CSD20" s="198"/>
      <c r="CSE20" s="198"/>
      <c r="CSF20" s="198"/>
      <c r="CSG20" s="198"/>
      <c r="CSH20" s="198"/>
      <c r="CSI20" s="198"/>
      <c r="CSJ20" s="198"/>
      <c r="CSK20" s="198"/>
      <c r="CSL20" s="198"/>
      <c r="CSM20" s="198"/>
      <c r="CSN20" s="198"/>
      <c r="CSO20" s="198"/>
      <c r="CSP20" s="198"/>
      <c r="CSQ20" s="198"/>
      <c r="CSR20" s="198"/>
      <c r="CSS20" s="198"/>
      <c r="CST20" s="198"/>
      <c r="CSU20" s="198"/>
      <c r="CSV20" s="198"/>
      <c r="CSW20" s="198"/>
      <c r="CSX20" s="198"/>
      <c r="CSY20" s="198"/>
      <c r="CSZ20" s="198"/>
      <c r="CTA20" s="198"/>
      <c r="CTB20" s="198"/>
      <c r="CTC20" s="198"/>
      <c r="CTD20" s="198"/>
      <c r="CTE20" s="198"/>
      <c r="CTF20" s="198"/>
      <c r="CTG20" s="198"/>
      <c r="CTH20" s="198"/>
      <c r="CTI20" s="198"/>
      <c r="CTJ20" s="198"/>
      <c r="CTK20" s="198"/>
      <c r="CTL20" s="198"/>
      <c r="CTM20" s="198"/>
      <c r="CTN20" s="198"/>
      <c r="CTO20" s="198"/>
      <c r="CTP20" s="198"/>
      <c r="CTQ20" s="198"/>
      <c r="CTR20" s="198"/>
      <c r="CTS20" s="198"/>
      <c r="CTT20" s="198"/>
      <c r="CTU20" s="198"/>
      <c r="CTV20" s="198"/>
      <c r="CTW20" s="198"/>
      <c r="CTX20" s="198"/>
      <c r="CTY20" s="198"/>
      <c r="CTZ20" s="198"/>
      <c r="CUA20" s="198"/>
      <c r="CUB20" s="198"/>
      <c r="CUC20" s="198"/>
      <c r="CUD20" s="198"/>
      <c r="CUE20" s="198"/>
      <c r="CUF20" s="198"/>
      <c r="CUG20" s="198"/>
      <c r="CUH20" s="198"/>
      <c r="CUI20" s="198"/>
      <c r="CUJ20" s="198"/>
      <c r="CUK20" s="198"/>
      <c r="CUL20" s="198"/>
      <c r="CUM20" s="198"/>
      <c r="CUN20" s="198"/>
      <c r="CUO20" s="198"/>
      <c r="CUP20" s="198"/>
      <c r="CUQ20" s="198"/>
      <c r="CUR20" s="198"/>
      <c r="CUS20" s="198"/>
      <c r="CUT20" s="198"/>
      <c r="CUU20" s="198"/>
      <c r="CUV20" s="198"/>
      <c r="CUW20" s="198"/>
      <c r="CUX20" s="198"/>
      <c r="CUY20" s="198"/>
      <c r="CUZ20" s="198"/>
      <c r="CVA20" s="198"/>
      <c r="CVB20" s="198"/>
      <c r="CVC20" s="198"/>
      <c r="CVD20" s="198"/>
      <c r="CVE20" s="198"/>
      <c r="CVF20" s="198"/>
      <c r="CVG20" s="198"/>
      <c r="CVH20" s="198"/>
      <c r="CVI20" s="198"/>
      <c r="CVJ20" s="198"/>
      <c r="CVK20" s="198"/>
      <c r="CVL20" s="198"/>
      <c r="CVM20" s="198"/>
      <c r="CVN20" s="198"/>
      <c r="CVO20" s="198"/>
      <c r="CVP20" s="198"/>
      <c r="CVQ20" s="198"/>
      <c r="CVR20" s="198"/>
      <c r="CVS20" s="198"/>
      <c r="CVT20" s="198"/>
      <c r="CVU20" s="198"/>
      <c r="CVV20" s="198"/>
      <c r="CVW20" s="198"/>
      <c r="CVX20" s="198"/>
      <c r="CVY20" s="198"/>
      <c r="CVZ20" s="198"/>
      <c r="CWA20" s="198"/>
      <c r="CWB20" s="198"/>
      <c r="CWC20" s="198"/>
      <c r="CWD20" s="198"/>
      <c r="CWE20" s="198"/>
      <c r="CWF20" s="198"/>
      <c r="CWG20" s="198"/>
      <c r="CWH20" s="198"/>
      <c r="CWI20" s="198"/>
      <c r="CWJ20" s="198"/>
      <c r="CWK20" s="198"/>
      <c r="CWL20" s="198"/>
      <c r="CWM20" s="198"/>
      <c r="CWN20" s="198"/>
      <c r="CWO20" s="198"/>
      <c r="CWP20" s="198"/>
      <c r="CWQ20" s="198"/>
      <c r="CWR20" s="198"/>
      <c r="CWS20" s="198"/>
      <c r="CWT20" s="198"/>
      <c r="CWU20" s="198"/>
      <c r="CWV20" s="198"/>
      <c r="CWW20" s="198"/>
      <c r="CWX20" s="198"/>
      <c r="CWY20" s="198"/>
      <c r="CWZ20" s="198"/>
      <c r="CXA20" s="198"/>
      <c r="CXB20" s="198"/>
      <c r="CXC20" s="198"/>
      <c r="CXD20" s="198"/>
      <c r="CXE20" s="198"/>
      <c r="CXF20" s="198"/>
      <c r="CXG20" s="198"/>
      <c r="CXH20" s="198"/>
      <c r="CXI20" s="198"/>
      <c r="CXJ20" s="198"/>
      <c r="CXK20" s="198"/>
      <c r="CXL20" s="198"/>
      <c r="CXM20" s="198"/>
      <c r="CXN20" s="198"/>
      <c r="CXO20" s="198"/>
      <c r="CXP20" s="198"/>
      <c r="CXQ20" s="198"/>
      <c r="CXR20" s="198"/>
      <c r="CXS20" s="198"/>
      <c r="CXT20" s="198"/>
      <c r="CXU20" s="198"/>
      <c r="CXV20" s="198"/>
      <c r="CXW20" s="198"/>
      <c r="CXX20" s="198"/>
      <c r="CXY20" s="198"/>
      <c r="CXZ20" s="198"/>
      <c r="CYA20" s="198"/>
      <c r="CYB20" s="198"/>
      <c r="CYC20" s="198"/>
      <c r="CYD20" s="198"/>
      <c r="CYE20" s="198"/>
      <c r="CYF20" s="198"/>
      <c r="CYG20" s="198"/>
      <c r="CYH20" s="198"/>
      <c r="CYI20" s="198"/>
      <c r="CYJ20" s="198"/>
      <c r="CYK20" s="198"/>
      <c r="CYL20" s="198"/>
      <c r="CYM20" s="198"/>
      <c r="CYN20" s="198"/>
      <c r="CYO20" s="198"/>
      <c r="CYP20" s="198"/>
      <c r="CYQ20" s="198"/>
      <c r="CYR20" s="198"/>
      <c r="CYS20" s="198"/>
      <c r="CYT20" s="198"/>
      <c r="CYU20" s="198"/>
      <c r="CYV20" s="198"/>
      <c r="CYW20" s="198"/>
      <c r="CYX20" s="198"/>
      <c r="CYY20" s="198"/>
      <c r="CYZ20" s="198"/>
      <c r="CZA20" s="198"/>
      <c r="CZB20" s="198"/>
      <c r="CZC20" s="198"/>
      <c r="CZD20" s="198"/>
      <c r="CZE20" s="198"/>
      <c r="CZF20" s="198"/>
      <c r="CZG20" s="198"/>
      <c r="CZH20" s="198"/>
      <c r="CZI20" s="198"/>
      <c r="CZJ20" s="198"/>
      <c r="CZK20" s="198"/>
      <c r="CZL20" s="198"/>
      <c r="CZM20" s="198"/>
      <c r="CZN20" s="198"/>
      <c r="CZO20" s="198"/>
      <c r="CZP20" s="198"/>
      <c r="CZQ20" s="198"/>
      <c r="CZR20" s="198"/>
      <c r="CZS20" s="198"/>
      <c r="CZT20" s="198"/>
      <c r="CZU20" s="198"/>
      <c r="CZV20" s="198"/>
      <c r="CZW20" s="198"/>
      <c r="CZX20" s="198"/>
      <c r="CZY20" s="198"/>
      <c r="CZZ20" s="198"/>
      <c r="DAA20" s="198"/>
      <c r="DAB20" s="198"/>
      <c r="DAC20" s="198"/>
      <c r="DAD20" s="198"/>
      <c r="DAE20" s="198"/>
      <c r="DAF20" s="198"/>
      <c r="DAG20" s="198"/>
      <c r="DAH20" s="198"/>
      <c r="DAI20" s="198"/>
      <c r="DAJ20" s="198"/>
      <c r="DAK20" s="198"/>
      <c r="DAL20" s="198"/>
      <c r="DAM20" s="198"/>
      <c r="DAN20" s="198"/>
      <c r="DAO20" s="198"/>
      <c r="DAP20" s="198"/>
      <c r="DAQ20" s="198"/>
      <c r="DAR20" s="198"/>
      <c r="DAS20" s="198"/>
      <c r="DAT20" s="198"/>
      <c r="DAU20" s="198"/>
      <c r="DAV20" s="198"/>
      <c r="DAW20" s="198"/>
      <c r="DAX20" s="198"/>
      <c r="DAY20" s="198"/>
      <c r="DAZ20" s="198"/>
      <c r="DBA20" s="198"/>
      <c r="DBB20" s="198"/>
      <c r="DBC20" s="198"/>
      <c r="DBD20" s="198"/>
      <c r="DBE20" s="198"/>
      <c r="DBF20" s="198"/>
      <c r="DBG20" s="198"/>
      <c r="DBH20" s="198"/>
      <c r="DBI20" s="198"/>
      <c r="DBJ20" s="198"/>
      <c r="DBK20" s="198"/>
      <c r="DBL20" s="198"/>
      <c r="DBM20" s="198"/>
      <c r="DBN20" s="198"/>
      <c r="DBO20" s="198"/>
      <c r="DBP20" s="198"/>
      <c r="DBQ20" s="198"/>
      <c r="DBR20" s="198"/>
      <c r="DBS20" s="198"/>
      <c r="DBT20" s="198"/>
      <c r="DBU20" s="198"/>
      <c r="DBV20" s="198"/>
      <c r="DBW20" s="198"/>
      <c r="DBX20" s="198"/>
      <c r="DBY20" s="198"/>
      <c r="DBZ20" s="198"/>
      <c r="DCA20" s="198"/>
      <c r="DCB20" s="198"/>
      <c r="DCC20" s="198"/>
      <c r="DCD20" s="198"/>
      <c r="DCE20" s="198"/>
      <c r="DCF20" s="198"/>
      <c r="DCG20" s="198"/>
      <c r="DCH20" s="198"/>
      <c r="DCI20" s="198"/>
      <c r="DCJ20" s="198"/>
      <c r="DCK20" s="198"/>
      <c r="DCL20" s="198"/>
      <c r="DCM20" s="198"/>
      <c r="DCN20" s="198"/>
      <c r="DCO20" s="198"/>
      <c r="DCP20" s="198"/>
      <c r="DCQ20" s="198"/>
      <c r="DCR20" s="198"/>
      <c r="DCS20" s="198"/>
      <c r="DCT20" s="198"/>
      <c r="DCU20" s="198"/>
      <c r="DCV20" s="198"/>
      <c r="DCW20" s="198"/>
      <c r="DCX20" s="198"/>
      <c r="DCY20" s="198"/>
      <c r="DCZ20" s="198"/>
      <c r="DDA20" s="198"/>
      <c r="DDB20" s="198"/>
      <c r="DDC20" s="198"/>
      <c r="DDD20" s="198"/>
      <c r="DDE20" s="198"/>
      <c r="DDF20" s="198"/>
      <c r="DDG20" s="198"/>
      <c r="DDH20" s="198"/>
      <c r="DDI20" s="198"/>
      <c r="DDJ20" s="198"/>
      <c r="DDK20" s="198"/>
      <c r="DDL20" s="198"/>
      <c r="DDM20" s="198"/>
      <c r="DDN20" s="198"/>
      <c r="DDO20" s="198"/>
      <c r="DDP20" s="198"/>
      <c r="DDQ20" s="198"/>
      <c r="DDR20" s="198"/>
      <c r="DDS20" s="198"/>
      <c r="DDT20" s="198"/>
      <c r="DDU20" s="198"/>
      <c r="DDV20" s="198"/>
      <c r="DDW20" s="198"/>
      <c r="DDX20" s="198"/>
      <c r="DDY20" s="198"/>
      <c r="DDZ20" s="198"/>
      <c r="DEA20" s="198"/>
      <c r="DEB20" s="198"/>
      <c r="DEC20" s="198"/>
      <c r="DED20" s="198"/>
      <c r="DEE20" s="198"/>
      <c r="DEF20" s="198"/>
      <c r="DEG20" s="198"/>
      <c r="DEH20" s="198"/>
      <c r="DEI20" s="198"/>
      <c r="DEJ20" s="198"/>
      <c r="DEK20" s="198"/>
      <c r="DEL20" s="198"/>
      <c r="DEM20" s="198"/>
      <c r="DEN20" s="198"/>
      <c r="DEO20" s="198"/>
      <c r="DEP20" s="198"/>
      <c r="DEQ20" s="198"/>
      <c r="DER20" s="198"/>
      <c r="DES20" s="198"/>
      <c r="DET20" s="198"/>
      <c r="DEU20" s="198"/>
      <c r="DEV20" s="198"/>
      <c r="DEW20" s="198"/>
      <c r="DEX20" s="198"/>
      <c r="DEY20" s="198"/>
      <c r="DEZ20" s="198"/>
      <c r="DFA20" s="198"/>
      <c r="DFB20" s="198"/>
      <c r="DFC20" s="198"/>
      <c r="DFD20" s="198"/>
      <c r="DFE20" s="198"/>
      <c r="DFF20" s="198"/>
      <c r="DFG20" s="198"/>
      <c r="DFH20" s="198"/>
      <c r="DFI20" s="198"/>
      <c r="DFJ20" s="198"/>
      <c r="DFK20" s="198"/>
      <c r="DFL20" s="198"/>
      <c r="DFM20" s="198"/>
      <c r="DFN20" s="198"/>
      <c r="DFO20" s="198"/>
      <c r="DFP20" s="198"/>
      <c r="DFQ20" s="198"/>
      <c r="DFR20" s="198"/>
      <c r="DFS20" s="198"/>
      <c r="DFT20" s="198"/>
      <c r="DFU20" s="198"/>
      <c r="DFV20" s="198"/>
      <c r="DFW20" s="198"/>
      <c r="DFX20" s="198"/>
      <c r="DFY20" s="198"/>
      <c r="DFZ20" s="198"/>
      <c r="DGA20" s="198"/>
      <c r="DGB20" s="198"/>
      <c r="DGC20" s="198"/>
      <c r="DGD20" s="198"/>
      <c r="DGE20" s="198"/>
      <c r="DGF20" s="198"/>
      <c r="DGG20" s="198"/>
      <c r="DGH20" s="198"/>
      <c r="DGI20" s="198"/>
      <c r="DGJ20" s="198"/>
      <c r="DGK20" s="198"/>
      <c r="DGL20" s="198"/>
      <c r="DGM20" s="198"/>
      <c r="DGN20" s="198"/>
      <c r="DGO20" s="198"/>
      <c r="DGP20" s="198"/>
      <c r="DGQ20" s="198"/>
      <c r="DGR20" s="198"/>
      <c r="DGS20" s="198"/>
      <c r="DGT20" s="198"/>
      <c r="DGU20" s="198"/>
      <c r="DGV20" s="198"/>
      <c r="DGW20" s="198"/>
      <c r="DGX20" s="198"/>
      <c r="DGY20" s="198"/>
      <c r="DGZ20" s="198"/>
      <c r="DHA20" s="198"/>
      <c r="DHB20" s="198"/>
      <c r="DHC20" s="198"/>
      <c r="DHD20" s="198"/>
      <c r="DHE20" s="198"/>
      <c r="DHF20" s="198"/>
      <c r="DHG20" s="198"/>
      <c r="DHH20" s="198"/>
      <c r="DHI20" s="198"/>
      <c r="DHJ20" s="198"/>
      <c r="DHK20" s="198"/>
      <c r="DHL20" s="198"/>
      <c r="DHM20" s="198"/>
      <c r="DHN20" s="198"/>
      <c r="DHO20" s="198"/>
      <c r="DHP20" s="198"/>
      <c r="DHQ20" s="198"/>
      <c r="DHR20" s="198"/>
      <c r="DHS20" s="198"/>
      <c r="DHT20" s="198"/>
      <c r="DHU20" s="198"/>
      <c r="DHV20" s="198"/>
      <c r="DHW20" s="198"/>
      <c r="DHX20" s="198"/>
      <c r="DHY20" s="198"/>
      <c r="DHZ20" s="198"/>
      <c r="DIA20" s="198"/>
      <c r="DIB20" s="198"/>
      <c r="DIC20" s="198"/>
      <c r="DID20" s="198"/>
      <c r="DIE20" s="198"/>
      <c r="DIF20" s="198"/>
      <c r="DIG20" s="198"/>
      <c r="DIH20" s="198"/>
      <c r="DII20" s="198"/>
      <c r="DIJ20" s="198"/>
      <c r="DIK20" s="198"/>
      <c r="DIL20" s="198"/>
      <c r="DIM20" s="198"/>
      <c r="DIN20" s="198"/>
      <c r="DIO20" s="198"/>
      <c r="DIP20" s="198"/>
      <c r="DIQ20" s="198"/>
      <c r="DIR20" s="198"/>
      <c r="DIS20" s="198"/>
      <c r="DIT20" s="198"/>
      <c r="DIU20" s="198"/>
      <c r="DIV20" s="198"/>
      <c r="DIW20" s="198"/>
      <c r="DIX20" s="198"/>
      <c r="DIY20" s="198"/>
      <c r="DIZ20" s="198"/>
      <c r="DJA20" s="198"/>
      <c r="DJB20" s="198"/>
      <c r="DJC20" s="198"/>
      <c r="DJD20" s="198"/>
      <c r="DJE20" s="198"/>
      <c r="DJF20" s="198"/>
      <c r="DJG20" s="198"/>
      <c r="DJH20" s="198"/>
      <c r="DJI20" s="198"/>
      <c r="DJJ20" s="198"/>
      <c r="DJK20" s="198"/>
      <c r="DJL20" s="198"/>
      <c r="DJM20" s="198"/>
      <c r="DJN20" s="198"/>
      <c r="DJO20" s="198"/>
      <c r="DJP20" s="198"/>
      <c r="DJQ20" s="198"/>
      <c r="DJR20" s="198"/>
      <c r="DJS20" s="198"/>
      <c r="DJT20" s="198"/>
      <c r="DJU20" s="198"/>
      <c r="DJV20" s="198"/>
      <c r="DJW20" s="198"/>
      <c r="DJX20" s="198"/>
      <c r="DJY20" s="198"/>
      <c r="DJZ20" s="198"/>
      <c r="DKA20" s="198"/>
      <c r="DKB20" s="198"/>
      <c r="DKC20" s="198"/>
      <c r="DKD20" s="198"/>
      <c r="DKE20" s="198"/>
      <c r="DKF20" s="198"/>
      <c r="DKG20" s="198"/>
      <c r="DKH20" s="198"/>
      <c r="DKI20" s="198"/>
      <c r="DKJ20" s="198"/>
      <c r="DKK20" s="198"/>
      <c r="DKL20" s="198"/>
      <c r="DKM20" s="198"/>
      <c r="DKN20" s="198"/>
      <c r="DKO20" s="198"/>
      <c r="DKP20" s="198"/>
      <c r="DKQ20" s="198"/>
      <c r="DKR20" s="198"/>
      <c r="DKS20" s="198"/>
      <c r="DKT20" s="198"/>
      <c r="DKU20" s="198"/>
      <c r="DKV20" s="198"/>
      <c r="DKW20" s="198"/>
      <c r="DKX20" s="198"/>
      <c r="DKY20" s="198"/>
      <c r="DKZ20" s="198"/>
      <c r="DLA20" s="198"/>
      <c r="DLB20" s="198"/>
      <c r="DLC20" s="198"/>
      <c r="DLD20" s="198"/>
      <c r="DLE20" s="198"/>
      <c r="DLF20" s="198"/>
      <c r="DLG20" s="198"/>
      <c r="DLH20" s="198"/>
      <c r="DLI20" s="198"/>
      <c r="DLJ20" s="198"/>
      <c r="DLK20" s="198"/>
      <c r="DLL20" s="198"/>
      <c r="DLM20" s="198"/>
      <c r="DLN20" s="198"/>
      <c r="DLO20" s="198"/>
      <c r="DLP20" s="198"/>
      <c r="DLQ20" s="198"/>
      <c r="DLR20" s="198"/>
      <c r="DLS20" s="198"/>
      <c r="DLT20" s="198"/>
      <c r="DLU20" s="198"/>
      <c r="DLV20" s="198"/>
      <c r="DLW20" s="198"/>
      <c r="DLX20" s="198"/>
      <c r="DLY20" s="198"/>
      <c r="DLZ20" s="198"/>
      <c r="DMA20" s="198"/>
      <c r="DMB20" s="198"/>
      <c r="DMC20" s="198"/>
      <c r="DMD20" s="198"/>
      <c r="DME20" s="198"/>
      <c r="DMF20" s="198"/>
      <c r="DMG20" s="198"/>
      <c r="DMH20" s="198"/>
      <c r="DMI20" s="198"/>
      <c r="DMJ20" s="198"/>
      <c r="DMK20" s="198"/>
      <c r="DML20" s="198"/>
      <c r="DMM20" s="198"/>
      <c r="DMN20" s="198"/>
      <c r="DMO20" s="198"/>
      <c r="DMP20" s="198"/>
      <c r="DMQ20" s="198"/>
      <c r="DMR20" s="198"/>
      <c r="DMS20" s="198"/>
      <c r="DMT20" s="198"/>
      <c r="DMU20" s="198"/>
      <c r="DMV20" s="198"/>
      <c r="DMW20" s="198"/>
      <c r="DMX20" s="198"/>
      <c r="DMY20" s="198"/>
      <c r="DMZ20" s="198"/>
      <c r="DNA20" s="198"/>
      <c r="DNB20" s="198"/>
      <c r="DNC20" s="198"/>
      <c r="DND20" s="198"/>
      <c r="DNE20" s="198"/>
      <c r="DNF20" s="198"/>
      <c r="DNG20" s="198"/>
      <c r="DNH20" s="198"/>
      <c r="DNI20" s="198"/>
      <c r="DNJ20" s="198"/>
      <c r="DNK20" s="198"/>
      <c r="DNL20" s="198"/>
      <c r="DNM20" s="198"/>
      <c r="DNN20" s="198"/>
      <c r="DNO20" s="198"/>
      <c r="DNP20" s="198"/>
      <c r="DNQ20" s="198"/>
      <c r="DNR20" s="198"/>
      <c r="DNS20" s="198"/>
      <c r="DNT20" s="198"/>
      <c r="DNU20" s="198"/>
      <c r="DNV20" s="198"/>
      <c r="DNW20" s="198"/>
      <c r="DNX20" s="198"/>
      <c r="DNY20" s="198"/>
      <c r="DNZ20" s="198"/>
      <c r="DOA20" s="198"/>
      <c r="DOB20" s="198"/>
      <c r="DOC20" s="198"/>
      <c r="DOD20" s="198"/>
      <c r="DOE20" s="198"/>
      <c r="DOF20" s="198"/>
      <c r="DOG20" s="198"/>
      <c r="DOH20" s="198"/>
      <c r="DOI20" s="198"/>
      <c r="DOJ20" s="198"/>
      <c r="DOK20" s="198"/>
      <c r="DOL20" s="198"/>
      <c r="DOM20" s="198"/>
      <c r="DON20" s="198"/>
      <c r="DOO20" s="198"/>
      <c r="DOP20" s="198"/>
      <c r="DOQ20" s="198"/>
      <c r="DOR20" s="198"/>
      <c r="DOS20" s="198"/>
      <c r="DOT20" s="198"/>
      <c r="DOU20" s="198"/>
      <c r="DOV20" s="198"/>
      <c r="DOW20" s="198"/>
      <c r="DOX20" s="198"/>
      <c r="DOY20" s="198"/>
      <c r="DOZ20" s="198"/>
      <c r="DPA20" s="198"/>
      <c r="DPB20" s="198"/>
      <c r="DPC20" s="198"/>
      <c r="DPD20" s="198"/>
      <c r="DPE20" s="198"/>
      <c r="DPF20" s="198"/>
      <c r="DPG20" s="198"/>
      <c r="DPH20" s="198"/>
      <c r="DPI20" s="198"/>
      <c r="DPJ20" s="198"/>
      <c r="DPK20" s="198"/>
      <c r="DPL20" s="198"/>
      <c r="DPM20" s="198"/>
      <c r="DPN20" s="198"/>
      <c r="DPO20" s="198"/>
      <c r="DPP20" s="198"/>
      <c r="DPQ20" s="198"/>
      <c r="DPR20" s="198"/>
      <c r="DPS20" s="198"/>
      <c r="DPT20" s="198"/>
      <c r="DPU20" s="198"/>
      <c r="DPV20" s="198"/>
      <c r="DPW20" s="198"/>
      <c r="DPX20" s="198"/>
      <c r="DPY20" s="198"/>
      <c r="DPZ20" s="198"/>
      <c r="DQA20" s="198"/>
      <c r="DQB20" s="198"/>
      <c r="DQC20" s="198"/>
      <c r="DQD20" s="198"/>
      <c r="DQE20" s="198"/>
      <c r="DQF20" s="198"/>
      <c r="DQG20" s="198"/>
      <c r="DQH20" s="198"/>
      <c r="DQI20" s="198"/>
      <c r="DQJ20" s="198"/>
      <c r="DQK20" s="198"/>
      <c r="DQL20" s="198"/>
      <c r="DQM20" s="198"/>
      <c r="DQN20" s="198"/>
      <c r="DQO20" s="198"/>
      <c r="DQP20" s="198"/>
      <c r="DQQ20" s="198"/>
      <c r="DQR20" s="198"/>
      <c r="DQS20" s="198"/>
      <c r="DQT20" s="198"/>
      <c r="DQU20" s="198"/>
      <c r="DQV20" s="198"/>
      <c r="DQW20" s="198"/>
      <c r="DQX20" s="198"/>
      <c r="DQY20" s="198"/>
      <c r="DQZ20" s="198"/>
      <c r="DRA20" s="198"/>
      <c r="DRB20" s="198"/>
      <c r="DRC20" s="198"/>
      <c r="DRD20" s="198"/>
      <c r="DRE20" s="198"/>
      <c r="DRF20" s="198"/>
      <c r="DRG20" s="198"/>
      <c r="DRH20" s="198"/>
      <c r="DRI20" s="198"/>
      <c r="DRJ20" s="198"/>
      <c r="DRK20" s="198"/>
      <c r="DRL20" s="198"/>
      <c r="DRM20" s="198"/>
      <c r="DRN20" s="198"/>
      <c r="DRO20" s="198"/>
      <c r="DRP20" s="198"/>
      <c r="DRQ20" s="198"/>
      <c r="DRR20" s="198"/>
      <c r="DRS20" s="198"/>
      <c r="DRT20" s="198"/>
      <c r="DRU20" s="198"/>
      <c r="DRV20" s="198"/>
      <c r="DRW20" s="198"/>
      <c r="DRX20" s="198"/>
      <c r="DRY20" s="198"/>
      <c r="DRZ20" s="198"/>
      <c r="DSA20" s="198"/>
      <c r="DSB20" s="198"/>
      <c r="DSC20" s="198"/>
      <c r="DSD20" s="198"/>
      <c r="DSE20" s="198"/>
      <c r="DSF20" s="198"/>
      <c r="DSG20" s="198"/>
      <c r="DSH20" s="198"/>
      <c r="DSI20" s="198"/>
      <c r="DSJ20" s="198"/>
      <c r="DSK20" s="198"/>
      <c r="DSL20" s="198"/>
      <c r="DSM20" s="198"/>
      <c r="DSN20" s="198"/>
      <c r="DSO20" s="198"/>
      <c r="DSP20" s="198"/>
      <c r="DSQ20" s="198"/>
      <c r="DSR20" s="198"/>
      <c r="DSS20" s="198"/>
      <c r="DST20" s="198"/>
      <c r="DSU20" s="198"/>
      <c r="DSV20" s="198"/>
      <c r="DSW20" s="198"/>
      <c r="DSX20" s="198"/>
      <c r="DSY20" s="198"/>
      <c r="DSZ20" s="198"/>
      <c r="DTA20" s="198"/>
      <c r="DTB20" s="198"/>
      <c r="DTC20" s="198"/>
      <c r="DTD20" s="198"/>
      <c r="DTE20" s="198"/>
      <c r="DTF20" s="198"/>
      <c r="DTG20" s="198"/>
      <c r="DTH20" s="198"/>
      <c r="DTI20" s="198"/>
      <c r="DTJ20" s="198"/>
      <c r="DTK20" s="198"/>
      <c r="DTL20" s="198"/>
      <c r="DTM20" s="198"/>
      <c r="DTN20" s="198"/>
      <c r="DTO20" s="198"/>
      <c r="DTP20" s="198"/>
      <c r="DTQ20" s="198"/>
      <c r="DTR20" s="198"/>
      <c r="DTS20" s="198"/>
      <c r="DTT20" s="198"/>
      <c r="DTU20" s="198"/>
      <c r="DTV20" s="198"/>
      <c r="DTW20" s="198"/>
      <c r="DTX20" s="198"/>
      <c r="DTY20" s="198"/>
      <c r="DTZ20" s="198"/>
      <c r="DUA20" s="198"/>
      <c r="DUB20" s="198"/>
      <c r="DUC20" s="198"/>
      <c r="DUD20" s="198"/>
      <c r="DUE20" s="198"/>
      <c r="DUF20" s="198"/>
      <c r="DUG20" s="198"/>
      <c r="DUH20" s="198"/>
      <c r="DUI20" s="198"/>
      <c r="DUJ20" s="198"/>
      <c r="DUK20" s="198"/>
      <c r="DUL20" s="198"/>
      <c r="DUM20" s="198"/>
      <c r="DUN20" s="198"/>
      <c r="DUO20" s="198"/>
      <c r="DUP20" s="198"/>
      <c r="DUQ20" s="198"/>
      <c r="DUR20" s="198"/>
      <c r="DUS20" s="198"/>
      <c r="DUT20" s="198"/>
      <c r="DUU20" s="198"/>
      <c r="DUV20" s="198"/>
      <c r="DUW20" s="198"/>
      <c r="DUX20" s="198"/>
      <c r="DUY20" s="198"/>
      <c r="DUZ20" s="198"/>
      <c r="DVA20" s="198"/>
      <c r="DVB20" s="198"/>
      <c r="DVC20" s="198"/>
      <c r="DVD20" s="198"/>
      <c r="DVE20" s="198"/>
      <c r="DVF20" s="198"/>
      <c r="DVG20" s="198"/>
      <c r="DVH20" s="198"/>
      <c r="DVI20" s="198"/>
      <c r="DVJ20" s="198"/>
      <c r="DVK20" s="198"/>
      <c r="DVL20" s="198"/>
      <c r="DVM20" s="198"/>
      <c r="DVN20" s="198"/>
      <c r="DVO20" s="198"/>
      <c r="DVP20" s="198"/>
      <c r="DVQ20" s="198"/>
      <c r="DVR20" s="198"/>
      <c r="DVS20" s="198"/>
      <c r="DVT20" s="198"/>
      <c r="DVU20" s="198"/>
      <c r="DVV20" s="198"/>
      <c r="DVW20" s="198"/>
      <c r="DVX20" s="198"/>
      <c r="DVY20" s="198"/>
      <c r="DVZ20" s="198"/>
      <c r="DWA20" s="198"/>
      <c r="DWB20" s="198"/>
      <c r="DWC20" s="198"/>
      <c r="DWD20" s="198"/>
      <c r="DWE20" s="198"/>
      <c r="DWF20" s="198"/>
      <c r="DWG20" s="198"/>
      <c r="DWH20" s="198"/>
      <c r="DWI20" s="198"/>
      <c r="DWJ20" s="198"/>
      <c r="DWK20" s="198"/>
      <c r="DWL20" s="198"/>
      <c r="DWM20" s="198"/>
      <c r="DWN20" s="198"/>
      <c r="DWO20" s="198"/>
      <c r="DWP20" s="198"/>
      <c r="DWQ20" s="198"/>
      <c r="DWR20" s="198"/>
      <c r="DWS20" s="198"/>
      <c r="DWT20" s="198"/>
      <c r="DWU20" s="198"/>
      <c r="DWV20" s="198"/>
      <c r="DWW20" s="198"/>
      <c r="DWX20" s="198"/>
      <c r="DWY20" s="198"/>
      <c r="DWZ20" s="198"/>
      <c r="DXA20" s="198"/>
      <c r="DXB20" s="198"/>
      <c r="DXC20" s="198"/>
      <c r="DXD20" s="198"/>
      <c r="DXE20" s="198"/>
      <c r="DXF20" s="198"/>
      <c r="DXG20" s="198"/>
      <c r="DXH20" s="198"/>
      <c r="DXI20" s="198"/>
      <c r="DXJ20" s="198"/>
      <c r="DXK20" s="198"/>
      <c r="DXL20" s="198"/>
      <c r="DXM20" s="198"/>
      <c r="DXN20" s="198"/>
      <c r="DXO20" s="198"/>
      <c r="DXP20" s="198"/>
      <c r="DXQ20" s="198"/>
      <c r="DXR20" s="198"/>
      <c r="DXS20" s="198"/>
      <c r="DXT20" s="198"/>
      <c r="DXU20" s="198"/>
      <c r="DXV20" s="198"/>
      <c r="DXW20" s="198"/>
      <c r="DXX20" s="198"/>
      <c r="DXY20" s="198"/>
      <c r="DXZ20" s="198"/>
      <c r="DYA20" s="198"/>
      <c r="DYB20" s="198"/>
      <c r="DYC20" s="198"/>
      <c r="DYD20" s="198"/>
      <c r="DYE20" s="198"/>
      <c r="DYF20" s="198"/>
      <c r="DYG20" s="198"/>
      <c r="DYH20" s="198"/>
      <c r="DYI20" s="198"/>
      <c r="DYJ20" s="198"/>
      <c r="DYK20" s="198"/>
      <c r="DYL20" s="198"/>
      <c r="DYM20" s="198"/>
      <c r="DYN20" s="198"/>
      <c r="DYO20" s="198"/>
      <c r="DYP20" s="198"/>
      <c r="DYQ20" s="198"/>
      <c r="DYR20" s="198"/>
      <c r="DYS20" s="198"/>
      <c r="DYT20" s="198"/>
      <c r="DYU20" s="198"/>
      <c r="DYV20" s="198"/>
      <c r="DYW20" s="198"/>
      <c r="DYX20" s="198"/>
      <c r="DYY20" s="198"/>
      <c r="DYZ20" s="198"/>
      <c r="DZA20" s="198"/>
      <c r="DZB20" s="198"/>
      <c r="DZC20" s="198"/>
      <c r="DZD20" s="198"/>
      <c r="DZE20" s="198"/>
      <c r="DZF20" s="198"/>
      <c r="DZG20" s="198"/>
      <c r="DZH20" s="198"/>
      <c r="DZI20" s="198"/>
      <c r="DZJ20" s="198"/>
      <c r="DZK20" s="198"/>
      <c r="DZL20" s="198"/>
      <c r="DZM20" s="198"/>
      <c r="DZN20" s="198"/>
      <c r="DZO20" s="198"/>
      <c r="DZP20" s="198"/>
      <c r="DZQ20" s="198"/>
      <c r="DZR20" s="198"/>
      <c r="DZS20" s="198"/>
      <c r="DZT20" s="198"/>
      <c r="DZU20" s="198"/>
      <c r="DZV20" s="198"/>
      <c r="DZW20" s="198"/>
      <c r="DZX20" s="198"/>
      <c r="DZY20" s="198"/>
      <c r="DZZ20" s="198"/>
      <c r="EAA20" s="198"/>
      <c r="EAB20" s="198"/>
      <c r="EAC20" s="198"/>
      <c r="EAD20" s="198"/>
      <c r="EAE20" s="198"/>
      <c r="EAF20" s="198"/>
      <c r="EAG20" s="198"/>
      <c r="EAH20" s="198"/>
      <c r="EAI20" s="198"/>
      <c r="EAJ20" s="198"/>
      <c r="EAK20" s="198"/>
      <c r="EAL20" s="198"/>
      <c r="EAM20" s="198"/>
      <c r="EAN20" s="198"/>
      <c r="EAO20" s="198"/>
      <c r="EAP20" s="198"/>
      <c r="EAQ20" s="198"/>
      <c r="EAR20" s="198"/>
      <c r="EAS20" s="198"/>
      <c r="EAT20" s="198"/>
      <c r="EAU20" s="198"/>
      <c r="EAV20" s="198"/>
      <c r="EAW20" s="198"/>
      <c r="EAX20" s="198"/>
      <c r="EAY20" s="198"/>
      <c r="EAZ20" s="198"/>
      <c r="EBA20" s="198"/>
      <c r="EBB20" s="198"/>
      <c r="EBC20" s="198"/>
      <c r="EBD20" s="198"/>
      <c r="EBE20" s="198"/>
      <c r="EBF20" s="198"/>
      <c r="EBG20" s="198"/>
      <c r="EBH20" s="198"/>
      <c r="EBI20" s="198"/>
      <c r="EBJ20" s="198"/>
      <c r="EBK20" s="198"/>
      <c r="EBL20" s="198"/>
      <c r="EBM20" s="198"/>
      <c r="EBN20" s="198"/>
      <c r="EBO20" s="198"/>
      <c r="EBP20" s="198"/>
      <c r="EBQ20" s="198"/>
      <c r="EBR20" s="198"/>
      <c r="EBS20" s="198"/>
      <c r="EBT20" s="198"/>
      <c r="EBU20" s="198"/>
      <c r="EBV20" s="198"/>
      <c r="EBW20" s="198"/>
      <c r="EBX20" s="198"/>
      <c r="EBY20" s="198"/>
      <c r="EBZ20" s="198"/>
      <c r="ECA20" s="198"/>
      <c r="ECB20" s="198"/>
      <c r="ECC20" s="198"/>
      <c r="ECD20" s="198"/>
      <c r="ECE20" s="198"/>
      <c r="ECF20" s="198"/>
      <c r="ECG20" s="198"/>
      <c r="ECH20" s="198"/>
      <c r="ECI20" s="198"/>
      <c r="ECJ20" s="198"/>
      <c r="ECK20" s="198"/>
      <c r="ECL20" s="198"/>
      <c r="ECM20" s="198"/>
      <c r="ECN20" s="198"/>
      <c r="ECO20" s="198"/>
      <c r="ECP20" s="198"/>
      <c r="ECQ20" s="198"/>
      <c r="ECR20" s="198"/>
      <c r="ECS20" s="198"/>
      <c r="ECT20" s="198"/>
      <c r="ECU20" s="198"/>
      <c r="ECV20" s="198"/>
      <c r="ECW20" s="198"/>
      <c r="ECX20" s="198"/>
      <c r="ECY20" s="198"/>
      <c r="ECZ20" s="198"/>
      <c r="EDA20" s="198"/>
      <c r="EDB20" s="198"/>
      <c r="EDC20" s="198"/>
      <c r="EDD20" s="198"/>
      <c r="EDE20" s="198"/>
      <c r="EDF20" s="198"/>
      <c r="EDG20" s="198"/>
      <c r="EDH20" s="198"/>
      <c r="EDI20" s="198"/>
      <c r="EDJ20" s="198"/>
      <c r="EDK20" s="198"/>
      <c r="EDL20" s="198"/>
      <c r="EDM20" s="198"/>
      <c r="EDN20" s="198"/>
      <c r="EDO20" s="198"/>
      <c r="EDP20" s="198"/>
      <c r="EDQ20" s="198"/>
      <c r="EDR20" s="198"/>
      <c r="EDS20" s="198"/>
      <c r="EDT20" s="198"/>
      <c r="EDU20" s="198"/>
      <c r="EDV20" s="198"/>
      <c r="EDW20" s="198"/>
      <c r="EDX20" s="198"/>
      <c r="EDY20" s="198"/>
      <c r="EDZ20" s="198"/>
      <c r="EEA20" s="198"/>
      <c r="EEB20" s="198"/>
      <c r="EEC20" s="198"/>
      <c r="EED20" s="198"/>
      <c r="EEE20" s="198"/>
      <c r="EEF20" s="198"/>
      <c r="EEG20" s="198"/>
      <c r="EEH20" s="198"/>
      <c r="EEI20" s="198"/>
      <c r="EEJ20" s="198"/>
      <c r="EEK20" s="198"/>
      <c r="EEL20" s="198"/>
      <c r="EEM20" s="198"/>
      <c r="EEN20" s="198"/>
      <c r="EEO20" s="198"/>
      <c r="EEP20" s="198"/>
      <c r="EEQ20" s="198"/>
      <c r="EER20" s="198"/>
      <c r="EES20" s="198"/>
      <c r="EET20" s="198"/>
      <c r="EEU20" s="198"/>
      <c r="EEV20" s="198"/>
      <c r="EEW20" s="198"/>
      <c r="EEX20" s="198"/>
      <c r="EEY20" s="198"/>
      <c r="EEZ20" s="198"/>
      <c r="EFA20" s="198"/>
      <c r="EFB20" s="198"/>
      <c r="EFC20" s="198"/>
      <c r="EFD20" s="198"/>
      <c r="EFE20" s="198"/>
      <c r="EFF20" s="198"/>
      <c r="EFG20" s="198"/>
      <c r="EFH20" s="198"/>
      <c r="EFI20" s="198"/>
      <c r="EFJ20" s="198"/>
      <c r="EFK20" s="198"/>
      <c r="EFL20" s="198"/>
      <c r="EFM20" s="198"/>
      <c r="EFN20" s="198"/>
      <c r="EFO20" s="198"/>
      <c r="EFP20" s="198"/>
      <c r="EFQ20" s="198"/>
      <c r="EFR20" s="198"/>
      <c r="EFS20" s="198"/>
      <c r="EFT20" s="198"/>
      <c r="EFU20" s="198"/>
      <c r="EFV20" s="198"/>
      <c r="EFW20" s="198"/>
      <c r="EFX20" s="198"/>
      <c r="EFY20" s="198"/>
      <c r="EFZ20" s="198"/>
      <c r="EGA20" s="198"/>
      <c r="EGB20" s="198"/>
      <c r="EGC20" s="198"/>
      <c r="EGD20" s="198"/>
      <c r="EGE20" s="198"/>
      <c r="EGF20" s="198"/>
      <c r="EGG20" s="198"/>
      <c r="EGH20" s="198"/>
      <c r="EGI20" s="198"/>
      <c r="EGJ20" s="198"/>
      <c r="EGK20" s="198"/>
      <c r="EGL20" s="198"/>
      <c r="EGM20" s="198"/>
      <c r="EGN20" s="198"/>
      <c r="EGO20" s="198"/>
      <c r="EGP20" s="198"/>
      <c r="EGQ20" s="198"/>
      <c r="EGR20" s="198"/>
      <c r="EGS20" s="198"/>
      <c r="EGT20" s="198"/>
      <c r="EGU20" s="198"/>
      <c r="EGV20" s="198"/>
      <c r="EGW20" s="198"/>
      <c r="EGX20" s="198"/>
      <c r="EGY20" s="198"/>
      <c r="EGZ20" s="198"/>
      <c r="EHA20" s="198"/>
      <c r="EHB20" s="198"/>
      <c r="EHC20" s="198"/>
      <c r="EHD20" s="198"/>
      <c r="EHE20" s="198"/>
      <c r="EHF20" s="198"/>
      <c r="EHG20" s="198"/>
      <c r="EHH20" s="198"/>
      <c r="EHI20" s="198"/>
      <c r="EHJ20" s="198"/>
      <c r="EHK20" s="198"/>
      <c r="EHL20" s="198"/>
      <c r="EHM20" s="198"/>
      <c r="EHN20" s="198"/>
      <c r="EHO20" s="198"/>
      <c r="EHP20" s="198"/>
      <c r="EHQ20" s="198"/>
      <c r="EHR20" s="198"/>
      <c r="EHS20" s="198"/>
      <c r="EHT20" s="198"/>
      <c r="EHU20" s="198"/>
      <c r="EHV20" s="198"/>
      <c r="EHW20" s="198"/>
      <c r="EHX20" s="198"/>
      <c r="EHY20" s="198"/>
      <c r="EHZ20" s="198"/>
      <c r="EIA20" s="198"/>
      <c r="EIB20" s="198"/>
      <c r="EIC20" s="198"/>
      <c r="EID20" s="198"/>
      <c r="EIE20" s="198"/>
      <c r="EIF20" s="198"/>
      <c r="EIG20" s="198"/>
      <c r="EIH20" s="198"/>
      <c r="EII20" s="198"/>
      <c r="EIJ20" s="198"/>
      <c r="EIK20" s="198"/>
      <c r="EIL20" s="198"/>
      <c r="EIM20" s="198"/>
      <c r="EIN20" s="198"/>
      <c r="EIO20" s="198"/>
      <c r="EIP20" s="198"/>
      <c r="EIQ20" s="198"/>
      <c r="EIR20" s="198"/>
      <c r="EIS20" s="198"/>
      <c r="EIT20" s="198"/>
      <c r="EIU20" s="198"/>
      <c r="EIV20" s="198"/>
      <c r="EIW20" s="198"/>
      <c r="EIX20" s="198"/>
      <c r="EIY20" s="198"/>
      <c r="EIZ20" s="198"/>
      <c r="EJA20" s="198"/>
      <c r="EJB20" s="198"/>
      <c r="EJC20" s="198"/>
      <c r="EJD20" s="198"/>
      <c r="EJE20" s="198"/>
      <c r="EJF20" s="198"/>
      <c r="EJG20" s="198"/>
      <c r="EJH20" s="198"/>
      <c r="EJI20" s="198"/>
      <c r="EJJ20" s="198"/>
      <c r="EJK20" s="198"/>
      <c r="EJL20" s="198"/>
      <c r="EJM20" s="198"/>
      <c r="EJN20" s="198"/>
      <c r="EJO20" s="198"/>
      <c r="EJP20" s="198"/>
      <c r="EJQ20" s="198"/>
      <c r="EJR20" s="198"/>
      <c r="EJS20" s="198"/>
      <c r="EJT20" s="198"/>
      <c r="EJU20" s="198"/>
      <c r="EJV20" s="198"/>
      <c r="EJW20" s="198"/>
      <c r="EJX20" s="198"/>
      <c r="EJY20" s="198"/>
      <c r="EJZ20" s="198"/>
      <c r="EKA20" s="198"/>
      <c r="EKB20" s="198"/>
      <c r="EKC20" s="198"/>
      <c r="EKD20" s="198"/>
      <c r="EKE20" s="198"/>
      <c r="EKF20" s="198"/>
      <c r="EKG20" s="198"/>
      <c r="EKH20" s="198"/>
      <c r="EKI20" s="198"/>
      <c r="EKJ20" s="198"/>
      <c r="EKK20" s="198"/>
      <c r="EKL20" s="198"/>
      <c r="EKM20" s="198"/>
      <c r="EKN20" s="198"/>
      <c r="EKO20" s="198"/>
      <c r="EKP20" s="198"/>
      <c r="EKQ20" s="198"/>
      <c r="EKR20" s="198"/>
      <c r="EKS20" s="198"/>
      <c r="EKT20" s="198"/>
      <c r="EKU20" s="198"/>
      <c r="EKV20" s="198"/>
      <c r="EKW20" s="198"/>
      <c r="EKX20" s="198"/>
      <c r="EKY20" s="198"/>
      <c r="EKZ20" s="198"/>
      <c r="ELA20" s="198"/>
      <c r="ELB20" s="198"/>
      <c r="ELC20" s="198"/>
      <c r="ELD20" s="198"/>
      <c r="ELE20" s="198"/>
      <c r="ELF20" s="198"/>
      <c r="ELG20" s="198"/>
      <c r="ELH20" s="198"/>
      <c r="ELI20" s="198"/>
      <c r="ELJ20" s="198"/>
      <c r="ELK20" s="198"/>
      <c r="ELL20" s="198"/>
      <c r="ELM20" s="198"/>
      <c r="ELN20" s="198"/>
      <c r="ELO20" s="198"/>
      <c r="ELP20" s="198"/>
      <c r="ELQ20" s="198"/>
      <c r="ELR20" s="198"/>
      <c r="ELS20" s="198"/>
      <c r="ELT20" s="198"/>
      <c r="ELU20" s="198"/>
      <c r="ELV20" s="198"/>
      <c r="ELW20" s="198"/>
      <c r="ELX20" s="198"/>
      <c r="ELY20" s="198"/>
      <c r="ELZ20" s="198"/>
      <c r="EMA20" s="198"/>
      <c r="EMB20" s="198"/>
      <c r="EMC20" s="198"/>
      <c r="EMD20" s="198"/>
      <c r="EME20" s="198"/>
      <c r="EMF20" s="198"/>
      <c r="EMG20" s="198"/>
      <c r="EMH20" s="198"/>
      <c r="EMI20" s="198"/>
      <c r="EMJ20" s="198"/>
      <c r="EMK20" s="198"/>
      <c r="EML20" s="198"/>
      <c r="EMM20" s="198"/>
      <c r="EMN20" s="198"/>
      <c r="EMO20" s="198"/>
      <c r="EMP20" s="198"/>
      <c r="EMQ20" s="198"/>
      <c r="EMR20" s="198"/>
      <c r="EMS20" s="198"/>
      <c r="EMT20" s="198"/>
      <c r="EMU20" s="198"/>
      <c r="EMV20" s="198"/>
      <c r="EMW20" s="198"/>
      <c r="EMX20" s="198"/>
      <c r="EMY20" s="198"/>
      <c r="EMZ20" s="198"/>
      <c r="ENA20" s="198"/>
      <c r="ENB20" s="198"/>
      <c r="ENC20" s="198"/>
      <c r="END20" s="198"/>
      <c r="ENE20" s="198"/>
      <c r="ENF20" s="198"/>
      <c r="ENG20" s="198"/>
      <c r="ENH20" s="198"/>
      <c r="ENI20" s="198"/>
      <c r="ENJ20" s="198"/>
      <c r="ENK20" s="198"/>
      <c r="ENL20" s="198"/>
      <c r="ENM20" s="198"/>
      <c r="ENN20" s="198"/>
      <c r="ENO20" s="198"/>
      <c r="ENP20" s="198"/>
      <c r="ENQ20" s="198"/>
      <c r="ENR20" s="198"/>
      <c r="ENS20" s="198"/>
      <c r="ENT20" s="198"/>
      <c r="ENU20" s="198"/>
      <c r="ENV20" s="198"/>
      <c r="ENW20" s="198"/>
      <c r="ENX20" s="198"/>
      <c r="ENY20" s="198"/>
      <c r="ENZ20" s="198"/>
      <c r="EOA20" s="198"/>
      <c r="EOB20" s="198"/>
      <c r="EOC20" s="198"/>
      <c r="EOD20" s="198"/>
      <c r="EOE20" s="198"/>
      <c r="EOF20" s="198"/>
      <c r="EOG20" s="198"/>
      <c r="EOH20" s="198"/>
      <c r="EOI20" s="198"/>
      <c r="EOJ20" s="198"/>
      <c r="EOK20" s="198"/>
      <c r="EOL20" s="198"/>
      <c r="EOM20" s="198"/>
      <c r="EON20" s="198"/>
      <c r="EOO20" s="198"/>
      <c r="EOP20" s="198"/>
      <c r="EOQ20" s="198"/>
      <c r="EOR20" s="198"/>
      <c r="EOS20" s="198"/>
      <c r="EOT20" s="198"/>
      <c r="EOU20" s="198"/>
      <c r="EOV20" s="198"/>
      <c r="EOW20" s="198"/>
      <c r="EOX20" s="198"/>
      <c r="EOY20" s="198"/>
      <c r="EOZ20" s="198"/>
      <c r="EPA20" s="198"/>
      <c r="EPB20" s="198"/>
      <c r="EPC20" s="198"/>
      <c r="EPD20" s="198"/>
      <c r="EPE20" s="198"/>
      <c r="EPF20" s="198"/>
      <c r="EPG20" s="198"/>
      <c r="EPH20" s="198"/>
      <c r="EPI20" s="198"/>
      <c r="EPJ20" s="198"/>
      <c r="EPK20" s="198"/>
      <c r="EPL20" s="198"/>
      <c r="EPM20" s="198"/>
      <c r="EPN20" s="198"/>
      <c r="EPO20" s="198"/>
      <c r="EPP20" s="198"/>
      <c r="EPQ20" s="198"/>
      <c r="EPR20" s="198"/>
      <c r="EPS20" s="198"/>
      <c r="EPT20" s="198"/>
      <c r="EPU20" s="198"/>
      <c r="EPV20" s="198"/>
      <c r="EPW20" s="198"/>
      <c r="EPX20" s="198"/>
      <c r="EPY20" s="198"/>
      <c r="EPZ20" s="198"/>
      <c r="EQA20" s="198"/>
      <c r="EQB20" s="198"/>
      <c r="EQC20" s="198"/>
      <c r="EQD20" s="198"/>
      <c r="EQE20" s="198"/>
      <c r="EQF20" s="198"/>
      <c r="EQG20" s="198"/>
      <c r="EQH20" s="198"/>
      <c r="EQI20" s="198"/>
      <c r="EQJ20" s="198"/>
      <c r="EQK20" s="198"/>
      <c r="EQL20" s="198"/>
      <c r="EQM20" s="198"/>
      <c r="EQN20" s="198"/>
      <c r="EQO20" s="198"/>
      <c r="EQP20" s="198"/>
      <c r="EQQ20" s="198"/>
      <c r="EQR20" s="198"/>
      <c r="EQS20" s="198"/>
      <c r="EQT20" s="198"/>
      <c r="EQU20" s="198"/>
      <c r="EQV20" s="198"/>
      <c r="EQW20" s="198"/>
      <c r="EQX20" s="198"/>
      <c r="EQY20" s="198"/>
      <c r="EQZ20" s="198"/>
      <c r="ERA20" s="198"/>
      <c r="ERB20" s="198"/>
      <c r="ERC20" s="198"/>
      <c r="ERD20" s="198"/>
      <c r="ERE20" s="198"/>
      <c r="ERF20" s="198"/>
      <c r="ERG20" s="198"/>
      <c r="ERH20" s="198"/>
      <c r="ERI20" s="198"/>
      <c r="ERJ20" s="198"/>
      <c r="ERK20" s="198"/>
      <c r="ERL20" s="198"/>
      <c r="ERM20" s="198"/>
      <c r="ERN20" s="198"/>
      <c r="ERO20" s="198"/>
      <c r="ERP20" s="198"/>
      <c r="ERQ20" s="198"/>
      <c r="ERR20" s="198"/>
      <c r="ERS20" s="198"/>
      <c r="ERT20" s="198"/>
      <c r="ERU20" s="198"/>
      <c r="ERV20" s="198"/>
      <c r="ERW20" s="198"/>
      <c r="ERX20" s="198"/>
      <c r="ERY20" s="198"/>
      <c r="ERZ20" s="198"/>
      <c r="ESA20" s="198"/>
      <c r="ESB20" s="198"/>
      <c r="ESC20" s="198"/>
      <c r="ESD20" s="198"/>
      <c r="ESE20" s="198"/>
      <c r="ESF20" s="198"/>
      <c r="ESG20" s="198"/>
      <c r="ESH20" s="198"/>
      <c r="ESI20" s="198"/>
      <c r="ESJ20" s="198"/>
      <c r="ESK20" s="198"/>
      <c r="ESL20" s="198"/>
      <c r="ESM20" s="198"/>
      <c r="ESN20" s="198"/>
      <c r="ESO20" s="198"/>
      <c r="ESP20" s="198"/>
      <c r="ESQ20" s="198"/>
      <c r="ESR20" s="198"/>
      <c r="ESS20" s="198"/>
      <c r="EST20" s="198"/>
      <c r="ESU20" s="198"/>
      <c r="ESV20" s="198"/>
      <c r="ESW20" s="198"/>
      <c r="ESX20" s="198"/>
      <c r="ESY20" s="198"/>
      <c r="ESZ20" s="198"/>
      <c r="ETA20" s="198"/>
      <c r="ETB20" s="198"/>
      <c r="ETC20" s="198"/>
      <c r="ETD20" s="198"/>
      <c r="ETE20" s="198"/>
      <c r="ETF20" s="198"/>
      <c r="ETG20" s="198"/>
      <c r="ETH20" s="198"/>
      <c r="ETI20" s="198"/>
      <c r="ETJ20" s="198"/>
      <c r="ETK20" s="198"/>
      <c r="ETL20" s="198"/>
      <c r="ETM20" s="198"/>
      <c r="ETN20" s="198"/>
      <c r="ETO20" s="198"/>
      <c r="ETP20" s="198"/>
      <c r="ETQ20" s="198"/>
      <c r="ETR20" s="198"/>
      <c r="ETS20" s="198"/>
      <c r="ETT20" s="198"/>
      <c r="ETU20" s="198"/>
      <c r="ETV20" s="198"/>
      <c r="ETW20" s="198"/>
      <c r="ETX20" s="198"/>
      <c r="ETY20" s="198"/>
      <c r="ETZ20" s="198"/>
      <c r="EUA20" s="198"/>
      <c r="EUB20" s="198"/>
      <c r="EUC20" s="198"/>
      <c r="EUD20" s="198"/>
      <c r="EUE20" s="198"/>
      <c r="EUF20" s="198"/>
      <c r="EUG20" s="198"/>
      <c r="EUH20" s="198"/>
      <c r="EUI20" s="198"/>
      <c r="EUJ20" s="198"/>
      <c r="EUK20" s="198"/>
      <c r="EUL20" s="198"/>
      <c r="EUM20" s="198"/>
      <c r="EUN20" s="198"/>
      <c r="EUO20" s="198"/>
      <c r="EUP20" s="198"/>
      <c r="EUQ20" s="198"/>
      <c r="EUR20" s="198"/>
      <c r="EUS20" s="198"/>
      <c r="EUT20" s="198"/>
      <c r="EUU20" s="198"/>
      <c r="EUV20" s="198"/>
      <c r="EUW20" s="198"/>
      <c r="EUX20" s="198"/>
      <c r="EUY20" s="198"/>
      <c r="EUZ20" s="198"/>
      <c r="EVA20" s="198"/>
      <c r="EVB20" s="198"/>
      <c r="EVC20" s="198"/>
      <c r="EVD20" s="198"/>
      <c r="EVE20" s="198"/>
      <c r="EVF20" s="198"/>
      <c r="EVG20" s="198"/>
      <c r="EVH20" s="198"/>
      <c r="EVI20" s="198"/>
      <c r="EVJ20" s="198"/>
      <c r="EVK20" s="198"/>
      <c r="EVL20" s="198"/>
      <c r="EVM20" s="198"/>
      <c r="EVN20" s="198"/>
      <c r="EVO20" s="198"/>
      <c r="EVP20" s="198"/>
      <c r="EVQ20" s="198"/>
      <c r="EVR20" s="198"/>
      <c r="EVS20" s="198"/>
      <c r="EVT20" s="198"/>
      <c r="EVU20" s="198"/>
      <c r="EVV20" s="198"/>
      <c r="EVW20" s="198"/>
      <c r="EVX20" s="198"/>
      <c r="EVY20" s="198"/>
      <c r="EVZ20" s="198"/>
      <c r="EWA20" s="198"/>
      <c r="EWB20" s="198"/>
      <c r="EWC20" s="198"/>
      <c r="EWD20" s="198"/>
      <c r="EWE20" s="198"/>
      <c r="EWF20" s="198"/>
      <c r="EWG20" s="198"/>
      <c r="EWH20" s="198"/>
      <c r="EWI20" s="198"/>
      <c r="EWJ20" s="198"/>
      <c r="EWK20" s="198"/>
      <c r="EWL20" s="198"/>
      <c r="EWM20" s="198"/>
      <c r="EWN20" s="198"/>
      <c r="EWO20" s="198"/>
      <c r="EWP20" s="198"/>
      <c r="EWQ20" s="198"/>
      <c r="EWR20" s="198"/>
      <c r="EWS20" s="198"/>
      <c r="EWT20" s="198"/>
      <c r="EWU20" s="198"/>
      <c r="EWV20" s="198"/>
      <c r="EWW20" s="198"/>
      <c r="EWX20" s="198"/>
      <c r="EWY20" s="198"/>
      <c r="EWZ20" s="198"/>
      <c r="EXA20" s="198"/>
      <c r="EXB20" s="198"/>
      <c r="EXC20" s="198"/>
      <c r="EXD20" s="198"/>
      <c r="EXE20" s="198"/>
      <c r="EXF20" s="198"/>
      <c r="EXG20" s="198"/>
      <c r="EXH20" s="198"/>
      <c r="EXI20" s="198"/>
      <c r="EXJ20" s="198"/>
      <c r="EXK20" s="198"/>
      <c r="EXL20" s="198"/>
      <c r="EXM20" s="198"/>
      <c r="EXN20" s="198"/>
      <c r="EXO20" s="198"/>
      <c r="EXP20" s="198"/>
      <c r="EXQ20" s="198"/>
      <c r="EXR20" s="198"/>
      <c r="EXS20" s="198"/>
      <c r="EXT20" s="198"/>
      <c r="EXU20" s="198"/>
      <c r="EXV20" s="198"/>
      <c r="EXW20" s="198"/>
      <c r="EXX20" s="198"/>
      <c r="EXY20" s="198"/>
      <c r="EXZ20" s="198"/>
      <c r="EYA20" s="198"/>
      <c r="EYB20" s="198"/>
      <c r="EYC20" s="198"/>
      <c r="EYD20" s="198"/>
      <c r="EYE20" s="198"/>
      <c r="EYF20" s="198"/>
      <c r="EYG20" s="198"/>
      <c r="EYH20" s="198"/>
      <c r="EYI20" s="198"/>
      <c r="EYJ20" s="198"/>
      <c r="EYK20" s="198"/>
      <c r="EYL20" s="198"/>
      <c r="EYM20" s="198"/>
      <c r="EYN20" s="198"/>
      <c r="EYO20" s="198"/>
      <c r="EYP20" s="198"/>
      <c r="EYQ20" s="198"/>
      <c r="EYR20" s="198"/>
      <c r="EYS20" s="198"/>
      <c r="EYT20" s="198"/>
      <c r="EYU20" s="198"/>
      <c r="EYV20" s="198"/>
      <c r="EYW20" s="198"/>
      <c r="EYX20" s="198"/>
      <c r="EYY20" s="198"/>
      <c r="EYZ20" s="198"/>
      <c r="EZA20" s="198"/>
      <c r="EZB20" s="198"/>
      <c r="EZC20" s="198"/>
      <c r="EZD20" s="198"/>
      <c r="EZE20" s="198"/>
      <c r="EZF20" s="198"/>
      <c r="EZG20" s="198"/>
      <c r="EZH20" s="198"/>
      <c r="EZI20" s="198"/>
      <c r="EZJ20" s="198"/>
      <c r="EZK20" s="198"/>
      <c r="EZL20" s="198"/>
      <c r="EZM20" s="198"/>
      <c r="EZN20" s="198"/>
      <c r="EZO20" s="198"/>
      <c r="EZP20" s="198"/>
      <c r="EZQ20" s="198"/>
      <c r="EZR20" s="198"/>
      <c r="EZS20" s="198"/>
      <c r="EZT20" s="198"/>
      <c r="EZU20" s="198"/>
      <c r="EZV20" s="198"/>
      <c r="EZW20" s="198"/>
      <c r="EZX20" s="198"/>
      <c r="EZY20" s="198"/>
      <c r="EZZ20" s="198"/>
      <c r="FAA20" s="198"/>
      <c r="FAB20" s="198"/>
      <c r="FAC20" s="198"/>
      <c r="FAD20" s="198"/>
      <c r="FAE20" s="198"/>
      <c r="FAF20" s="198"/>
      <c r="FAG20" s="198"/>
      <c r="FAH20" s="198"/>
      <c r="FAI20" s="198"/>
      <c r="FAJ20" s="198"/>
      <c r="FAK20" s="198"/>
      <c r="FAL20" s="198"/>
      <c r="FAM20" s="198"/>
      <c r="FAN20" s="198"/>
      <c r="FAO20" s="198"/>
      <c r="FAP20" s="198"/>
      <c r="FAQ20" s="198"/>
      <c r="FAR20" s="198"/>
      <c r="FAS20" s="198"/>
      <c r="FAT20" s="198"/>
      <c r="FAU20" s="198"/>
      <c r="FAV20" s="198"/>
      <c r="FAW20" s="198"/>
      <c r="FAX20" s="198"/>
      <c r="FAY20" s="198"/>
      <c r="FAZ20" s="198"/>
      <c r="FBA20" s="198"/>
      <c r="FBB20" s="198"/>
      <c r="FBC20" s="198"/>
      <c r="FBD20" s="198"/>
      <c r="FBE20" s="198"/>
      <c r="FBF20" s="198"/>
      <c r="FBG20" s="198"/>
      <c r="FBH20" s="198"/>
      <c r="FBI20" s="198"/>
      <c r="FBJ20" s="198"/>
      <c r="FBK20" s="198"/>
      <c r="FBL20" s="198"/>
      <c r="FBM20" s="198"/>
      <c r="FBN20" s="198"/>
      <c r="FBO20" s="198"/>
      <c r="FBP20" s="198"/>
      <c r="FBQ20" s="198"/>
      <c r="FBR20" s="198"/>
      <c r="FBS20" s="198"/>
      <c r="FBT20" s="198"/>
      <c r="FBU20" s="198"/>
      <c r="FBV20" s="198"/>
      <c r="FBW20" s="198"/>
      <c r="FBX20" s="198"/>
      <c r="FBY20" s="198"/>
      <c r="FBZ20" s="198"/>
      <c r="FCA20" s="198"/>
      <c r="FCB20" s="198"/>
      <c r="FCC20" s="198"/>
      <c r="FCD20" s="198"/>
      <c r="FCE20" s="198"/>
      <c r="FCF20" s="198"/>
      <c r="FCG20" s="198"/>
      <c r="FCH20" s="198"/>
      <c r="FCI20" s="198"/>
      <c r="FCJ20" s="198"/>
      <c r="FCK20" s="198"/>
      <c r="FCL20" s="198"/>
      <c r="FCM20" s="198"/>
      <c r="FCN20" s="198"/>
      <c r="FCO20" s="198"/>
      <c r="FCP20" s="198"/>
      <c r="FCQ20" s="198"/>
      <c r="FCR20" s="198"/>
      <c r="FCS20" s="198"/>
      <c r="FCT20" s="198"/>
      <c r="FCU20" s="198"/>
      <c r="FCV20" s="198"/>
      <c r="FCW20" s="198"/>
      <c r="FCX20" s="198"/>
      <c r="FCY20" s="198"/>
      <c r="FCZ20" s="198"/>
      <c r="FDA20" s="198"/>
      <c r="FDB20" s="198"/>
      <c r="FDC20" s="198"/>
      <c r="FDD20" s="198"/>
      <c r="FDE20" s="198"/>
      <c r="FDF20" s="198"/>
      <c r="FDG20" s="198"/>
      <c r="FDH20" s="198"/>
      <c r="FDI20" s="198"/>
      <c r="FDJ20" s="198"/>
      <c r="FDK20" s="198"/>
      <c r="FDL20" s="198"/>
      <c r="FDM20" s="198"/>
      <c r="FDN20" s="198"/>
      <c r="FDO20" s="198"/>
      <c r="FDP20" s="198"/>
      <c r="FDQ20" s="198"/>
      <c r="FDR20" s="198"/>
      <c r="FDS20" s="198"/>
      <c r="FDT20" s="198"/>
      <c r="FDU20" s="198"/>
      <c r="FDV20" s="198"/>
      <c r="FDW20" s="198"/>
      <c r="FDX20" s="198"/>
      <c r="FDY20" s="198"/>
      <c r="FDZ20" s="198"/>
      <c r="FEA20" s="198"/>
      <c r="FEB20" s="198"/>
      <c r="FEC20" s="198"/>
      <c r="FED20" s="198"/>
      <c r="FEE20" s="198"/>
      <c r="FEF20" s="198"/>
      <c r="FEG20" s="198"/>
      <c r="FEH20" s="198"/>
      <c r="FEI20" s="198"/>
      <c r="FEJ20" s="198"/>
      <c r="FEK20" s="198"/>
      <c r="FEL20" s="198"/>
      <c r="FEM20" s="198"/>
      <c r="FEN20" s="198"/>
      <c r="FEO20" s="198"/>
      <c r="FEP20" s="198"/>
      <c r="FEQ20" s="198"/>
      <c r="FER20" s="198"/>
      <c r="FES20" s="198"/>
      <c r="FET20" s="198"/>
      <c r="FEU20" s="198"/>
      <c r="FEV20" s="198"/>
      <c r="FEW20" s="198"/>
      <c r="FEX20" s="198"/>
      <c r="FEY20" s="198"/>
      <c r="FEZ20" s="198"/>
      <c r="FFA20" s="198"/>
      <c r="FFB20" s="198"/>
      <c r="FFC20" s="198"/>
      <c r="FFD20" s="198"/>
      <c r="FFE20" s="198"/>
      <c r="FFF20" s="198"/>
      <c r="FFG20" s="198"/>
      <c r="FFH20" s="198"/>
      <c r="FFI20" s="198"/>
      <c r="FFJ20" s="198"/>
      <c r="FFK20" s="198"/>
      <c r="FFL20" s="198"/>
      <c r="FFM20" s="198"/>
      <c r="FFN20" s="198"/>
      <c r="FFO20" s="198"/>
      <c r="FFP20" s="198"/>
      <c r="FFQ20" s="198"/>
      <c r="FFR20" s="198"/>
      <c r="FFS20" s="198"/>
      <c r="FFT20" s="198"/>
      <c r="FFU20" s="198"/>
      <c r="FFV20" s="198"/>
      <c r="FFW20" s="198"/>
      <c r="FFX20" s="198"/>
      <c r="FFY20" s="198"/>
      <c r="FFZ20" s="198"/>
      <c r="FGA20" s="198"/>
      <c r="FGB20" s="198"/>
      <c r="FGC20" s="198"/>
      <c r="FGD20" s="198"/>
      <c r="FGE20" s="198"/>
      <c r="FGF20" s="198"/>
      <c r="FGG20" s="198"/>
      <c r="FGH20" s="198"/>
      <c r="FGI20" s="198"/>
      <c r="FGJ20" s="198"/>
      <c r="FGK20" s="198"/>
      <c r="FGL20" s="198"/>
      <c r="FGM20" s="198"/>
      <c r="FGN20" s="198"/>
      <c r="FGO20" s="198"/>
      <c r="FGP20" s="198"/>
      <c r="FGQ20" s="198"/>
      <c r="FGR20" s="198"/>
      <c r="FGS20" s="198"/>
      <c r="FGT20" s="198"/>
      <c r="FGU20" s="198"/>
      <c r="FGV20" s="198"/>
      <c r="FGW20" s="198"/>
      <c r="FGX20" s="198"/>
      <c r="FGY20" s="198"/>
      <c r="FGZ20" s="198"/>
      <c r="FHA20" s="198"/>
      <c r="FHB20" s="198"/>
      <c r="FHC20" s="198"/>
      <c r="FHD20" s="198"/>
      <c r="FHE20" s="198"/>
      <c r="FHF20" s="198"/>
      <c r="FHG20" s="198"/>
      <c r="FHH20" s="198"/>
      <c r="FHI20" s="198"/>
      <c r="FHJ20" s="198"/>
      <c r="FHK20" s="198"/>
      <c r="FHL20" s="198"/>
      <c r="FHM20" s="198"/>
      <c r="FHN20" s="198"/>
      <c r="FHO20" s="198"/>
      <c r="FHP20" s="198"/>
      <c r="FHQ20" s="198"/>
      <c r="FHR20" s="198"/>
      <c r="FHS20" s="198"/>
      <c r="FHT20" s="198"/>
      <c r="FHU20" s="198"/>
      <c r="FHV20" s="198"/>
      <c r="FHW20" s="198"/>
      <c r="FHX20" s="198"/>
      <c r="FHY20" s="198"/>
      <c r="FHZ20" s="198"/>
      <c r="FIA20" s="198"/>
      <c r="FIB20" s="198"/>
      <c r="FIC20" s="198"/>
      <c r="FID20" s="198"/>
      <c r="FIE20" s="198"/>
      <c r="FIF20" s="198"/>
      <c r="FIG20" s="198"/>
      <c r="FIH20" s="198"/>
      <c r="FII20" s="198"/>
      <c r="FIJ20" s="198"/>
      <c r="FIK20" s="198"/>
      <c r="FIL20" s="198"/>
      <c r="FIM20" s="198"/>
      <c r="FIN20" s="198"/>
      <c r="FIO20" s="198"/>
      <c r="FIP20" s="198"/>
      <c r="FIQ20" s="198"/>
      <c r="FIR20" s="198"/>
      <c r="FIS20" s="198"/>
      <c r="FIT20" s="198"/>
      <c r="FIU20" s="198"/>
      <c r="FIV20" s="198"/>
      <c r="FIW20" s="198"/>
      <c r="FIX20" s="198"/>
      <c r="FIY20" s="198"/>
      <c r="FIZ20" s="198"/>
      <c r="FJA20" s="198"/>
      <c r="FJB20" s="198"/>
      <c r="FJC20" s="198"/>
      <c r="FJD20" s="198"/>
      <c r="FJE20" s="198"/>
      <c r="FJF20" s="198"/>
      <c r="FJG20" s="198"/>
      <c r="FJH20" s="198"/>
      <c r="FJI20" s="198"/>
      <c r="FJJ20" s="198"/>
      <c r="FJK20" s="198"/>
      <c r="FJL20" s="198"/>
      <c r="FJM20" s="198"/>
      <c r="FJN20" s="198"/>
      <c r="FJO20" s="198"/>
      <c r="FJP20" s="198"/>
      <c r="FJQ20" s="198"/>
      <c r="FJR20" s="198"/>
      <c r="FJS20" s="198"/>
      <c r="FJT20" s="198"/>
      <c r="FJU20" s="198"/>
      <c r="FJV20" s="198"/>
      <c r="FJW20" s="198"/>
      <c r="FJX20" s="198"/>
      <c r="FJY20" s="198"/>
      <c r="FJZ20" s="198"/>
      <c r="FKA20" s="198"/>
      <c r="FKB20" s="198"/>
      <c r="FKC20" s="198"/>
      <c r="FKD20" s="198"/>
      <c r="FKE20" s="198"/>
      <c r="FKF20" s="198"/>
      <c r="FKG20" s="198"/>
      <c r="FKH20" s="198"/>
      <c r="FKI20" s="198"/>
      <c r="FKJ20" s="198"/>
      <c r="FKK20" s="198"/>
      <c r="FKL20" s="198"/>
      <c r="FKM20" s="198"/>
      <c r="FKN20" s="198"/>
      <c r="FKO20" s="198"/>
      <c r="FKP20" s="198"/>
      <c r="FKQ20" s="198"/>
      <c r="FKR20" s="198"/>
      <c r="FKS20" s="198"/>
      <c r="FKT20" s="198"/>
      <c r="FKU20" s="198"/>
      <c r="FKV20" s="198"/>
      <c r="FKW20" s="198"/>
      <c r="FKX20" s="198"/>
      <c r="FKY20" s="198"/>
      <c r="FKZ20" s="198"/>
      <c r="FLA20" s="198"/>
      <c r="FLB20" s="198"/>
      <c r="FLC20" s="198"/>
      <c r="FLD20" s="198"/>
      <c r="FLE20" s="198"/>
      <c r="FLF20" s="198"/>
      <c r="FLG20" s="198"/>
      <c r="FLH20" s="198"/>
      <c r="FLI20" s="198"/>
      <c r="FLJ20" s="198"/>
      <c r="FLK20" s="198"/>
      <c r="FLL20" s="198"/>
      <c r="FLM20" s="198"/>
      <c r="FLN20" s="198"/>
      <c r="FLO20" s="198"/>
      <c r="FLP20" s="198"/>
      <c r="FLQ20" s="198"/>
      <c r="FLR20" s="198"/>
      <c r="FLS20" s="198"/>
      <c r="FLT20" s="198"/>
      <c r="FLU20" s="198"/>
      <c r="FLV20" s="198"/>
      <c r="FLW20" s="198"/>
      <c r="FLX20" s="198"/>
      <c r="FLY20" s="198"/>
      <c r="FLZ20" s="198"/>
      <c r="FMA20" s="198"/>
      <c r="FMB20" s="198"/>
      <c r="FMC20" s="198"/>
      <c r="FMD20" s="198"/>
      <c r="FME20" s="198"/>
      <c r="FMF20" s="198"/>
      <c r="FMG20" s="198"/>
      <c r="FMH20" s="198"/>
      <c r="FMI20" s="198"/>
      <c r="FMJ20" s="198"/>
      <c r="FMK20" s="198"/>
      <c r="FML20" s="198"/>
      <c r="FMM20" s="198"/>
      <c r="FMN20" s="198"/>
      <c r="FMO20" s="198"/>
      <c r="FMP20" s="198"/>
      <c r="FMQ20" s="198"/>
      <c r="FMR20" s="198"/>
      <c r="FMS20" s="198"/>
      <c r="FMT20" s="198"/>
      <c r="FMU20" s="198"/>
      <c r="FMV20" s="198"/>
      <c r="FMW20" s="198"/>
      <c r="FMX20" s="198"/>
      <c r="FMY20" s="198"/>
      <c r="FMZ20" s="198"/>
      <c r="FNA20" s="198"/>
      <c r="FNB20" s="198"/>
      <c r="FNC20" s="198"/>
      <c r="FND20" s="198"/>
      <c r="FNE20" s="198"/>
      <c r="FNF20" s="198"/>
      <c r="FNG20" s="198"/>
      <c r="FNH20" s="198"/>
      <c r="FNI20" s="198"/>
      <c r="FNJ20" s="198"/>
      <c r="FNK20" s="198"/>
      <c r="FNL20" s="198"/>
      <c r="FNM20" s="198"/>
      <c r="FNN20" s="198"/>
      <c r="FNO20" s="198"/>
      <c r="FNP20" s="198"/>
      <c r="FNQ20" s="198"/>
      <c r="FNR20" s="198"/>
      <c r="FNS20" s="198"/>
      <c r="FNT20" s="198"/>
      <c r="FNU20" s="198"/>
      <c r="FNV20" s="198"/>
      <c r="FNW20" s="198"/>
      <c r="FNX20" s="198"/>
      <c r="FNY20" s="198"/>
      <c r="FNZ20" s="198"/>
      <c r="FOA20" s="198"/>
      <c r="FOB20" s="198"/>
      <c r="FOC20" s="198"/>
      <c r="FOD20" s="198"/>
      <c r="FOE20" s="198"/>
      <c r="FOF20" s="198"/>
      <c r="FOG20" s="198"/>
      <c r="FOH20" s="198"/>
      <c r="FOI20" s="198"/>
      <c r="FOJ20" s="198"/>
      <c r="FOK20" s="198"/>
      <c r="FOL20" s="198"/>
      <c r="FOM20" s="198"/>
      <c r="FON20" s="198"/>
      <c r="FOO20" s="198"/>
      <c r="FOP20" s="198"/>
      <c r="FOQ20" s="198"/>
      <c r="FOR20" s="198"/>
      <c r="FOS20" s="198"/>
      <c r="FOT20" s="198"/>
      <c r="FOU20" s="198"/>
      <c r="FOV20" s="198"/>
      <c r="FOW20" s="198"/>
      <c r="FOX20" s="198"/>
      <c r="FOY20" s="198"/>
      <c r="FOZ20" s="198"/>
      <c r="FPA20" s="198"/>
      <c r="FPB20" s="198"/>
      <c r="FPC20" s="198"/>
      <c r="FPD20" s="198"/>
      <c r="FPE20" s="198"/>
      <c r="FPF20" s="198"/>
      <c r="FPG20" s="198"/>
      <c r="FPH20" s="198"/>
      <c r="FPI20" s="198"/>
      <c r="FPJ20" s="198"/>
      <c r="FPK20" s="198"/>
      <c r="FPL20" s="198"/>
      <c r="FPM20" s="198"/>
      <c r="FPN20" s="198"/>
      <c r="FPO20" s="198"/>
      <c r="FPP20" s="198"/>
      <c r="FPQ20" s="198"/>
      <c r="FPR20" s="198"/>
      <c r="FPS20" s="198"/>
      <c r="FPT20" s="198"/>
      <c r="FPU20" s="198"/>
      <c r="FPV20" s="198"/>
      <c r="FPW20" s="198"/>
      <c r="FPX20" s="198"/>
      <c r="FPY20" s="198"/>
      <c r="FPZ20" s="198"/>
      <c r="FQA20" s="198"/>
      <c r="FQB20" s="198"/>
      <c r="FQC20" s="198"/>
      <c r="FQD20" s="198"/>
      <c r="FQE20" s="198"/>
      <c r="FQF20" s="198"/>
      <c r="FQG20" s="198"/>
      <c r="FQH20" s="198"/>
      <c r="FQI20" s="198"/>
      <c r="FQJ20" s="198"/>
      <c r="FQK20" s="198"/>
      <c r="FQL20" s="198"/>
      <c r="FQM20" s="198"/>
      <c r="FQN20" s="198"/>
      <c r="FQO20" s="198"/>
      <c r="FQP20" s="198"/>
      <c r="FQQ20" s="198"/>
      <c r="FQR20" s="198"/>
      <c r="FQS20" s="198"/>
      <c r="FQT20" s="198"/>
      <c r="FQU20" s="198"/>
      <c r="FQV20" s="198"/>
      <c r="FQW20" s="198"/>
      <c r="FQX20" s="198"/>
      <c r="FQY20" s="198"/>
      <c r="FQZ20" s="198"/>
      <c r="FRA20" s="198"/>
      <c r="FRB20" s="198"/>
      <c r="FRC20" s="198"/>
      <c r="FRD20" s="198"/>
      <c r="FRE20" s="198"/>
      <c r="FRF20" s="198"/>
      <c r="FRG20" s="198"/>
      <c r="FRH20" s="198"/>
      <c r="FRI20" s="198"/>
      <c r="FRJ20" s="198"/>
      <c r="FRK20" s="198"/>
      <c r="FRL20" s="198"/>
      <c r="FRM20" s="198"/>
      <c r="FRN20" s="198"/>
      <c r="FRO20" s="198"/>
      <c r="FRP20" s="198"/>
      <c r="FRQ20" s="198"/>
      <c r="FRR20" s="198"/>
      <c r="FRS20" s="198"/>
      <c r="FRT20" s="198"/>
      <c r="FRU20" s="198"/>
      <c r="FRV20" s="198"/>
      <c r="FRW20" s="198"/>
      <c r="FRX20" s="198"/>
      <c r="FRY20" s="198"/>
      <c r="FRZ20" s="198"/>
      <c r="FSA20" s="198"/>
      <c r="FSB20" s="198"/>
      <c r="FSC20" s="198"/>
      <c r="FSD20" s="198"/>
      <c r="FSE20" s="198"/>
      <c r="FSF20" s="198"/>
      <c r="FSG20" s="198"/>
      <c r="FSH20" s="198"/>
      <c r="FSI20" s="198"/>
      <c r="FSJ20" s="198"/>
      <c r="FSK20" s="198"/>
      <c r="FSL20" s="198"/>
      <c r="FSM20" s="198"/>
      <c r="FSN20" s="198"/>
      <c r="FSO20" s="198"/>
      <c r="FSP20" s="198"/>
      <c r="FSQ20" s="198"/>
      <c r="FSR20" s="198"/>
      <c r="FSS20" s="198"/>
      <c r="FST20" s="198"/>
      <c r="FSU20" s="198"/>
      <c r="FSV20" s="198"/>
      <c r="FSW20" s="198"/>
      <c r="FSX20" s="198"/>
      <c r="FSY20" s="198"/>
      <c r="FSZ20" s="198"/>
      <c r="FTA20" s="198"/>
      <c r="FTB20" s="198"/>
      <c r="FTC20" s="198"/>
      <c r="FTD20" s="198"/>
      <c r="FTE20" s="198"/>
      <c r="FTF20" s="198"/>
      <c r="FTG20" s="198"/>
      <c r="FTH20" s="198"/>
      <c r="FTI20" s="198"/>
      <c r="FTJ20" s="198"/>
      <c r="FTK20" s="198"/>
      <c r="FTL20" s="198"/>
      <c r="FTM20" s="198"/>
      <c r="FTN20" s="198"/>
      <c r="FTO20" s="198"/>
      <c r="FTP20" s="198"/>
      <c r="FTQ20" s="198"/>
      <c r="FTR20" s="198"/>
      <c r="FTS20" s="198"/>
      <c r="FTT20" s="198"/>
      <c r="FTU20" s="198"/>
      <c r="FTV20" s="198"/>
      <c r="FTW20" s="198"/>
      <c r="FTX20" s="198"/>
      <c r="FTY20" s="198"/>
      <c r="FTZ20" s="198"/>
      <c r="FUA20" s="198"/>
      <c r="FUB20" s="198"/>
      <c r="FUC20" s="198"/>
      <c r="FUD20" s="198"/>
      <c r="FUE20" s="198"/>
      <c r="FUF20" s="198"/>
      <c r="FUG20" s="198"/>
      <c r="FUH20" s="198"/>
      <c r="FUI20" s="198"/>
      <c r="FUJ20" s="198"/>
      <c r="FUK20" s="198"/>
      <c r="FUL20" s="198"/>
      <c r="FUM20" s="198"/>
      <c r="FUN20" s="198"/>
      <c r="FUO20" s="198"/>
      <c r="FUP20" s="198"/>
      <c r="FUQ20" s="198"/>
      <c r="FUR20" s="198"/>
      <c r="FUS20" s="198"/>
      <c r="FUT20" s="198"/>
      <c r="FUU20" s="198"/>
      <c r="FUV20" s="198"/>
      <c r="FUW20" s="198"/>
      <c r="FUX20" s="198"/>
      <c r="FUY20" s="198"/>
      <c r="FUZ20" s="198"/>
      <c r="FVA20" s="198"/>
      <c r="FVB20" s="198"/>
      <c r="FVC20" s="198"/>
      <c r="FVD20" s="198"/>
      <c r="FVE20" s="198"/>
      <c r="FVF20" s="198"/>
      <c r="FVG20" s="198"/>
      <c r="FVH20" s="198"/>
      <c r="FVI20" s="198"/>
      <c r="FVJ20" s="198"/>
      <c r="FVK20" s="198"/>
      <c r="FVL20" s="198"/>
      <c r="FVM20" s="198"/>
      <c r="FVN20" s="198"/>
      <c r="FVO20" s="198"/>
      <c r="FVP20" s="198"/>
      <c r="FVQ20" s="198"/>
      <c r="FVR20" s="198"/>
      <c r="FVS20" s="198"/>
      <c r="FVT20" s="198"/>
      <c r="FVU20" s="198"/>
      <c r="FVV20" s="198"/>
      <c r="FVW20" s="198"/>
      <c r="FVX20" s="198"/>
      <c r="FVY20" s="198"/>
      <c r="FVZ20" s="198"/>
      <c r="FWA20" s="198"/>
      <c r="FWB20" s="198"/>
      <c r="FWC20" s="198"/>
      <c r="FWD20" s="198"/>
      <c r="FWE20" s="198"/>
      <c r="FWF20" s="198"/>
      <c r="FWG20" s="198"/>
      <c r="FWH20" s="198"/>
      <c r="FWI20" s="198"/>
      <c r="FWJ20" s="198"/>
      <c r="FWK20" s="198"/>
      <c r="FWL20" s="198"/>
      <c r="FWM20" s="198"/>
      <c r="FWN20" s="198"/>
      <c r="FWO20" s="198"/>
      <c r="FWP20" s="198"/>
      <c r="FWQ20" s="198"/>
      <c r="FWR20" s="198"/>
      <c r="FWS20" s="198"/>
      <c r="FWT20" s="198"/>
      <c r="FWU20" s="198"/>
      <c r="FWV20" s="198"/>
      <c r="FWW20" s="198"/>
      <c r="FWX20" s="198"/>
      <c r="FWY20" s="198"/>
      <c r="FWZ20" s="198"/>
      <c r="FXA20" s="198"/>
      <c r="FXB20" s="198"/>
      <c r="FXC20" s="198"/>
      <c r="FXD20" s="198"/>
      <c r="FXE20" s="198"/>
      <c r="FXF20" s="198"/>
      <c r="FXG20" s="198"/>
      <c r="FXH20" s="198"/>
      <c r="FXI20" s="198"/>
      <c r="FXJ20" s="198"/>
      <c r="FXK20" s="198"/>
      <c r="FXL20" s="198"/>
      <c r="FXM20" s="198"/>
      <c r="FXN20" s="198"/>
      <c r="FXO20" s="198"/>
      <c r="FXP20" s="198"/>
      <c r="FXQ20" s="198"/>
      <c r="FXR20" s="198"/>
      <c r="FXS20" s="198"/>
      <c r="FXT20" s="198"/>
      <c r="FXU20" s="198"/>
      <c r="FXV20" s="198"/>
      <c r="FXW20" s="198"/>
      <c r="FXX20" s="198"/>
      <c r="FXY20" s="198"/>
      <c r="FXZ20" s="198"/>
      <c r="FYA20" s="198"/>
      <c r="FYB20" s="198"/>
      <c r="FYC20" s="198"/>
      <c r="FYD20" s="198"/>
      <c r="FYE20" s="198"/>
      <c r="FYF20" s="198"/>
      <c r="FYG20" s="198"/>
      <c r="FYH20" s="198"/>
      <c r="FYI20" s="198"/>
      <c r="FYJ20" s="198"/>
      <c r="FYK20" s="198"/>
      <c r="FYL20" s="198"/>
      <c r="FYM20" s="198"/>
      <c r="FYN20" s="198"/>
      <c r="FYO20" s="198"/>
      <c r="FYP20" s="198"/>
      <c r="FYQ20" s="198"/>
      <c r="FYR20" s="198"/>
      <c r="FYS20" s="198"/>
      <c r="FYT20" s="198"/>
      <c r="FYU20" s="198"/>
      <c r="FYV20" s="198"/>
      <c r="FYW20" s="198"/>
      <c r="FYX20" s="198"/>
      <c r="FYY20" s="198"/>
      <c r="FYZ20" s="198"/>
      <c r="FZA20" s="198"/>
      <c r="FZB20" s="198"/>
      <c r="FZC20" s="198"/>
      <c r="FZD20" s="198"/>
      <c r="FZE20" s="198"/>
      <c r="FZF20" s="198"/>
      <c r="FZG20" s="198"/>
      <c r="FZH20" s="198"/>
      <c r="FZI20" s="198"/>
      <c r="FZJ20" s="198"/>
      <c r="FZK20" s="198"/>
      <c r="FZL20" s="198"/>
      <c r="FZM20" s="198"/>
      <c r="FZN20" s="198"/>
      <c r="FZO20" s="198"/>
      <c r="FZP20" s="198"/>
      <c r="FZQ20" s="198"/>
      <c r="FZR20" s="198"/>
      <c r="FZS20" s="198"/>
      <c r="FZT20" s="198"/>
      <c r="FZU20" s="198"/>
      <c r="FZV20" s="198"/>
      <c r="FZW20" s="198"/>
      <c r="FZX20" s="198"/>
      <c r="FZY20" s="198"/>
      <c r="FZZ20" s="198"/>
      <c r="GAA20" s="198"/>
      <c r="GAB20" s="198"/>
      <c r="GAC20" s="198"/>
      <c r="GAD20" s="198"/>
      <c r="GAE20" s="198"/>
      <c r="GAF20" s="198"/>
      <c r="GAG20" s="198"/>
      <c r="GAH20" s="198"/>
      <c r="GAI20" s="198"/>
      <c r="GAJ20" s="198"/>
      <c r="GAK20" s="198"/>
      <c r="GAL20" s="198"/>
      <c r="GAM20" s="198"/>
      <c r="GAN20" s="198"/>
      <c r="GAO20" s="198"/>
      <c r="GAP20" s="198"/>
      <c r="GAQ20" s="198"/>
      <c r="GAR20" s="198"/>
      <c r="GAS20" s="198"/>
      <c r="GAT20" s="198"/>
      <c r="GAU20" s="198"/>
      <c r="GAV20" s="198"/>
      <c r="GAW20" s="198"/>
      <c r="GAX20" s="198"/>
      <c r="GAY20" s="198"/>
      <c r="GAZ20" s="198"/>
      <c r="GBA20" s="198"/>
      <c r="GBB20" s="198"/>
      <c r="GBC20" s="198"/>
      <c r="GBD20" s="198"/>
      <c r="GBE20" s="198"/>
      <c r="GBF20" s="198"/>
      <c r="GBG20" s="198"/>
      <c r="GBH20" s="198"/>
      <c r="GBI20" s="198"/>
      <c r="GBJ20" s="198"/>
      <c r="GBK20" s="198"/>
      <c r="GBL20" s="198"/>
      <c r="GBM20" s="198"/>
      <c r="GBN20" s="198"/>
      <c r="GBO20" s="198"/>
      <c r="GBP20" s="198"/>
      <c r="GBQ20" s="198"/>
      <c r="GBR20" s="198"/>
      <c r="GBS20" s="198"/>
      <c r="GBT20" s="198"/>
      <c r="GBU20" s="198"/>
      <c r="GBV20" s="198"/>
      <c r="GBW20" s="198"/>
      <c r="GBX20" s="198"/>
      <c r="GBY20" s="198"/>
      <c r="GBZ20" s="198"/>
      <c r="GCA20" s="198"/>
      <c r="GCB20" s="198"/>
      <c r="GCC20" s="198"/>
      <c r="GCD20" s="198"/>
      <c r="GCE20" s="198"/>
      <c r="GCF20" s="198"/>
      <c r="GCG20" s="198"/>
      <c r="GCH20" s="198"/>
      <c r="GCI20" s="198"/>
      <c r="GCJ20" s="198"/>
      <c r="GCK20" s="198"/>
      <c r="GCL20" s="198"/>
      <c r="GCM20" s="198"/>
      <c r="GCN20" s="198"/>
      <c r="GCO20" s="198"/>
      <c r="GCP20" s="198"/>
      <c r="GCQ20" s="198"/>
      <c r="GCR20" s="198"/>
      <c r="GCS20" s="198"/>
      <c r="GCT20" s="198"/>
      <c r="GCU20" s="198"/>
      <c r="GCV20" s="198"/>
      <c r="GCW20" s="198"/>
      <c r="GCX20" s="198"/>
      <c r="GCY20" s="198"/>
      <c r="GCZ20" s="198"/>
      <c r="GDA20" s="198"/>
      <c r="GDB20" s="198"/>
      <c r="GDC20" s="198"/>
      <c r="GDD20" s="198"/>
      <c r="GDE20" s="198"/>
      <c r="GDF20" s="198"/>
      <c r="GDG20" s="198"/>
      <c r="GDH20" s="198"/>
      <c r="GDI20" s="198"/>
      <c r="GDJ20" s="198"/>
      <c r="GDK20" s="198"/>
      <c r="GDL20" s="198"/>
      <c r="GDM20" s="198"/>
      <c r="GDN20" s="198"/>
      <c r="GDO20" s="198"/>
      <c r="GDP20" s="198"/>
      <c r="GDQ20" s="198"/>
      <c r="GDR20" s="198"/>
      <c r="GDS20" s="198"/>
      <c r="GDT20" s="198"/>
      <c r="GDU20" s="198"/>
      <c r="GDV20" s="198"/>
      <c r="GDW20" s="198"/>
      <c r="GDX20" s="198"/>
      <c r="GDY20" s="198"/>
      <c r="GDZ20" s="198"/>
      <c r="GEA20" s="198"/>
      <c r="GEB20" s="198"/>
      <c r="GEC20" s="198"/>
      <c r="GED20" s="198"/>
      <c r="GEE20" s="198"/>
      <c r="GEF20" s="198"/>
      <c r="GEG20" s="198"/>
      <c r="GEH20" s="198"/>
      <c r="GEI20" s="198"/>
      <c r="GEJ20" s="198"/>
      <c r="GEK20" s="198"/>
      <c r="GEL20" s="198"/>
      <c r="GEM20" s="198"/>
      <c r="GEN20" s="198"/>
      <c r="GEO20" s="198"/>
      <c r="GEP20" s="198"/>
      <c r="GEQ20" s="198"/>
      <c r="GER20" s="198"/>
      <c r="GES20" s="198"/>
      <c r="GET20" s="198"/>
      <c r="GEU20" s="198"/>
      <c r="GEV20" s="198"/>
      <c r="GEW20" s="198"/>
      <c r="GEX20" s="198"/>
      <c r="GEY20" s="198"/>
      <c r="GEZ20" s="198"/>
      <c r="GFA20" s="198"/>
      <c r="GFB20" s="198"/>
      <c r="GFC20" s="198"/>
      <c r="GFD20" s="198"/>
      <c r="GFE20" s="198"/>
      <c r="GFF20" s="198"/>
      <c r="GFG20" s="198"/>
      <c r="GFH20" s="198"/>
      <c r="GFI20" s="198"/>
      <c r="GFJ20" s="198"/>
      <c r="GFK20" s="198"/>
      <c r="GFL20" s="198"/>
      <c r="GFM20" s="198"/>
      <c r="GFN20" s="198"/>
      <c r="GFO20" s="198"/>
      <c r="GFP20" s="198"/>
      <c r="GFQ20" s="198"/>
      <c r="GFR20" s="198"/>
      <c r="GFS20" s="198"/>
      <c r="GFT20" s="198"/>
      <c r="GFU20" s="198"/>
      <c r="GFV20" s="198"/>
      <c r="GFW20" s="198"/>
      <c r="GFX20" s="198"/>
      <c r="GFY20" s="198"/>
      <c r="GFZ20" s="198"/>
      <c r="GGA20" s="198"/>
      <c r="GGB20" s="198"/>
      <c r="GGC20" s="198"/>
      <c r="GGD20" s="198"/>
      <c r="GGE20" s="198"/>
      <c r="GGF20" s="198"/>
      <c r="GGG20" s="198"/>
      <c r="GGH20" s="198"/>
      <c r="GGI20" s="198"/>
      <c r="GGJ20" s="198"/>
      <c r="GGK20" s="198"/>
      <c r="GGL20" s="198"/>
      <c r="GGM20" s="198"/>
      <c r="GGN20" s="198"/>
      <c r="GGO20" s="198"/>
      <c r="GGP20" s="198"/>
      <c r="GGQ20" s="198"/>
      <c r="GGR20" s="198"/>
      <c r="GGS20" s="198"/>
      <c r="GGT20" s="198"/>
      <c r="GGU20" s="198"/>
      <c r="GGV20" s="198"/>
      <c r="GGW20" s="198"/>
      <c r="GGX20" s="198"/>
      <c r="GGY20" s="198"/>
      <c r="GGZ20" s="198"/>
      <c r="GHA20" s="198"/>
      <c r="GHB20" s="198"/>
      <c r="GHC20" s="198"/>
      <c r="GHD20" s="198"/>
      <c r="GHE20" s="198"/>
      <c r="GHF20" s="198"/>
      <c r="GHG20" s="198"/>
      <c r="GHH20" s="198"/>
      <c r="GHI20" s="198"/>
      <c r="GHJ20" s="198"/>
      <c r="GHK20" s="198"/>
      <c r="GHL20" s="198"/>
      <c r="GHM20" s="198"/>
      <c r="GHN20" s="198"/>
      <c r="GHO20" s="198"/>
      <c r="GHP20" s="198"/>
      <c r="GHQ20" s="198"/>
      <c r="GHR20" s="198"/>
      <c r="GHS20" s="198"/>
      <c r="GHT20" s="198"/>
      <c r="GHU20" s="198"/>
      <c r="GHV20" s="198"/>
      <c r="GHW20" s="198"/>
      <c r="GHX20" s="198"/>
      <c r="GHY20" s="198"/>
      <c r="GHZ20" s="198"/>
      <c r="GIA20" s="198"/>
      <c r="GIB20" s="198"/>
      <c r="GIC20" s="198"/>
      <c r="GID20" s="198"/>
      <c r="GIE20" s="198"/>
      <c r="GIF20" s="198"/>
      <c r="GIG20" s="198"/>
      <c r="GIH20" s="198"/>
      <c r="GII20" s="198"/>
      <c r="GIJ20" s="198"/>
      <c r="GIK20" s="198"/>
      <c r="GIL20" s="198"/>
      <c r="GIM20" s="198"/>
      <c r="GIN20" s="198"/>
      <c r="GIO20" s="198"/>
      <c r="GIP20" s="198"/>
      <c r="GIQ20" s="198"/>
      <c r="GIR20" s="198"/>
      <c r="GIS20" s="198"/>
      <c r="GIT20" s="198"/>
      <c r="GIU20" s="198"/>
      <c r="GIV20" s="198"/>
      <c r="GIW20" s="198"/>
      <c r="GIX20" s="198"/>
      <c r="GIY20" s="198"/>
      <c r="GIZ20" s="198"/>
      <c r="GJA20" s="198"/>
      <c r="GJB20" s="198"/>
      <c r="GJC20" s="198"/>
      <c r="GJD20" s="198"/>
      <c r="GJE20" s="198"/>
      <c r="GJF20" s="198"/>
      <c r="GJG20" s="198"/>
      <c r="GJH20" s="198"/>
      <c r="GJI20" s="198"/>
      <c r="GJJ20" s="198"/>
      <c r="GJK20" s="198"/>
      <c r="GJL20" s="198"/>
      <c r="GJM20" s="198"/>
      <c r="GJN20" s="198"/>
      <c r="GJO20" s="198"/>
      <c r="GJP20" s="198"/>
      <c r="GJQ20" s="198"/>
      <c r="GJR20" s="198"/>
      <c r="GJS20" s="198"/>
      <c r="GJT20" s="198"/>
      <c r="GJU20" s="198"/>
      <c r="GJV20" s="198"/>
      <c r="GJW20" s="198"/>
      <c r="GJX20" s="198"/>
      <c r="GJY20" s="198"/>
      <c r="GJZ20" s="198"/>
      <c r="GKA20" s="198"/>
      <c r="GKB20" s="198"/>
      <c r="GKC20" s="198"/>
      <c r="GKD20" s="198"/>
      <c r="GKE20" s="198"/>
      <c r="GKF20" s="198"/>
      <c r="GKG20" s="198"/>
      <c r="GKH20" s="198"/>
      <c r="GKI20" s="198"/>
      <c r="GKJ20" s="198"/>
      <c r="GKK20" s="198"/>
      <c r="GKL20" s="198"/>
      <c r="GKM20" s="198"/>
      <c r="GKN20" s="198"/>
      <c r="GKO20" s="198"/>
      <c r="GKP20" s="198"/>
      <c r="GKQ20" s="198"/>
      <c r="GKR20" s="198"/>
      <c r="GKS20" s="198"/>
      <c r="GKT20" s="198"/>
      <c r="GKU20" s="198"/>
      <c r="GKV20" s="198"/>
      <c r="GKW20" s="198"/>
      <c r="GKX20" s="198"/>
      <c r="GKY20" s="198"/>
      <c r="GKZ20" s="198"/>
      <c r="GLA20" s="198"/>
      <c r="GLB20" s="198"/>
      <c r="GLC20" s="198"/>
      <c r="GLD20" s="198"/>
      <c r="GLE20" s="198"/>
      <c r="GLF20" s="198"/>
      <c r="GLG20" s="198"/>
      <c r="GLH20" s="198"/>
      <c r="GLI20" s="198"/>
      <c r="GLJ20" s="198"/>
      <c r="GLK20" s="198"/>
      <c r="GLL20" s="198"/>
      <c r="GLM20" s="198"/>
      <c r="GLN20" s="198"/>
      <c r="GLO20" s="198"/>
      <c r="GLP20" s="198"/>
      <c r="GLQ20" s="198"/>
      <c r="GLR20" s="198"/>
      <c r="GLS20" s="198"/>
      <c r="GLT20" s="198"/>
      <c r="GLU20" s="198"/>
      <c r="GLV20" s="198"/>
      <c r="GLW20" s="198"/>
      <c r="GLX20" s="198"/>
      <c r="GLY20" s="198"/>
      <c r="GLZ20" s="198"/>
      <c r="GMA20" s="198"/>
      <c r="GMB20" s="198"/>
      <c r="GMC20" s="198"/>
      <c r="GMD20" s="198"/>
      <c r="GME20" s="198"/>
      <c r="GMF20" s="198"/>
      <c r="GMG20" s="198"/>
      <c r="GMH20" s="198"/>
      <c r="GMI20" s="198"/>
      <c r="GMJ20" s="198"/>
      <c r="GMK20" s="198"/>
      <c r="GML20" s="198"/>
      <c r="GMM20" s="198"/>
      <c r="GMN20" s="198"/>
      <c r="GMO20" s="198"/>
      <c r="GMP20" s="198"/>
      <c r="GMQ20" s="198"/>
      <c r="GMR20" s="198"/>
      <c r="GMS20" s="198"/>
      <c r="GMT20" s="198"/>
      <c r="GMU20" s="198"/>
      <c r="GMV20" s="198"/>
      <c r="GMW20" s="198"/>
      <c r="GMX20" s="198"/>
      <c r="GMY20" s="198"/>
      <c r="GMZ20" s="198"/>
      <c r="GNA20" s="198"/>
      <c r="GNB20" s="198"/>
      <c r="GNC20" s="198"/>
      <c r="GND20" s="198"/>
      <c r="GNE20" s="198"/>
      <c r="GNF20" s="198"/>
      <c r="GNG20" s="198"/>
      <c r="GNH20" s="198"/>
      <c r="GNI20" s="198"/>
      <c r="GNJ20" s="198"/>
      <c r="GNK20" s="198"/>
      <c r="GNL20" s="198"/>
      <c r="GNM20" s="198"/>
      <c r="GNN20" s="198"/>
      <c r="GNO20" s="198"/>
      <c r="GNP20" s="198"/>
      <c r="GNQ20" s="198"/>
      <c r="GNR20" s="198"/>
      <c r="GNS20" s="198"/>
      <c r="GNT20" s="198"/>
      <c r="GNU20" s="198"/>
      <c r="GNV20" s="198"/>
      <c r="GNW20" s="198"/>
      <c r="GNX20" s="198"/>
      <c r="GNY20" s="198"/>
      <c r="GNZ20" s="198"/>
      <c r="GOA20" s="198"/>
      <c r="GOB20" s="198"/>
      <c r="GOC20" s="198"/>
      <c r="GOD20" s="198"/>
      <c r="GOE20" s="198"/>
      <c r="GOF20" s="198"/>
      <c r="GOG20" s="198"/>
      <c r="GOH20" s="198"/>
      <c r="GOI20" s="198"/>
      <c r="GOJ20" s="198"/>
      <c r="GOK20" s="198"/>
      <c r="GOL20" s="198"/>
      <c r="GOM20" s="198"/>
      <c r="GON20" s="198"/>
      <c r="GOO20" s="198"/>
      <c r="GOP20" s="198"/>
      <c r="GOQ20" s="198"/>
      <c r="GOR20" s="198"/>
      <c r="GOS20" s="198"/>
      <c r="GOT20" s="198"/>
      <c r="GOU20" s="198"/>
      <c r="GOV20" s="198"/>
      <c r="GOW20" s="198"/>
      <c r="GOX20" s="198"/>
      <c r="GOY20" s="198"/>
      <c r="GOZ20" s="198"/>
      <c r="GPA20" s="198"/>
      <c r="GPB20" s="198"/>
      <c r="GPC20" s="198"/>
      <c r="GPD20" s="198"/>
      <c r="GPE20" s="198"/>
      <c r="GPF20" s="198"/>
      <c r="GPG20" s="198"/>
      <c r="GPH20" s="198"/>
      <c r="GPI20" s="198"/>
      <c r="GPJ20" s="198"/>
      <c r="GPK20" s="198"/>
      <c r="GPL20" s="198"/>
      <c r="GPM20" s="198"/>
      <c r="GPN20" s="198"/>
      <c r="GPO20" s="198"/>
      <c r="GPP20" s="198"/>
      <c r="GPQ20" s="198"/>
      <c r="GPR20" s="198"/>
      <c r="GPS20" s="198"/>
      <c r="GPT20" s="198"/>
      <c r="GPU20" s="198"/>
      <c r="GPV20" s="198"/>
      <c r="GPW20" s="198"/>
      <c r="GPX20" s="198"/>
      <c r="GPY20" s="198"/>
      <c r="GPZ20" s="198"/>
      <c r="GQA20" s="198"/>
      <c r="GQB20" s="198"/>
      <c r="GQC20" s="198"/>
      <c r="GQD20" s="198"/>
      <c r="GQE20" s="198"/>
      <c r="GQF20" s="198"/>
      <c r="GQG20" s="198"/>
      <c r="GQH20" s="198"/>
      <c r="GQI20" s="198"/>
      <c r="GQJ20" s="198"/>
      <c r="GQK20" s="198"/>
      <c r="GQL20" s="198"/>
      <c r="GQM20" s="198"/>
      <c r="GQN20" s="198"/>
      <c r="GQO20" s="198"/>
      <c r="GQP20" s="198"/>
      <c r="GQQ20" s="198"/>
      <c r="GQR20" s="198"/>
      <c r="GQS20" s="198"/>
      <c r="GQT20" s="198"/>
      <c r="GQU20" s="198"/>
      <c r="GQV20" s="198"/>
      <c r="GQW20" s="198"/>
      <c r="GQX20" s="198"/>
      <c r="GQY20" s="198"/>
      <c r="GQZ20" s="198"/>
      <c r="GRA20" s="198"/>
      <c r="GRB20" s="198"/>
      <c r="GRC20" s="198"/>
      <c r="GRD20" s="198"/>
      <c r="GRE20" s="198"/>
      <c r="GRF20" s="198"/>
      <c r="GRG20" s="198"/>
      <c r="GRH20" s="198"/>
      <c r="GRI20" s="198"/>
      <c r="GRJ20" s="198"/>
      <c r="GRK20" s="198"/>
      <c r="GRL20" s="198"/>
      <c r="GRM20" s="198"/>
      <c r="GRN20" s="198"/>
      <c r="GRO20" s="198"/>
      <c r="GRP20" s="198"/>
      <c r="GRQ20" s="198"/>
      <c r="GRR20" s="198"/>
      <c r="GRS20" s="198"/>
      <c r="GRT20" s="198"/>
      <c r="GRU20" s="198"/>
      <c r="GRV20" s="198"/>
      <c r="GRW20" s="198"/>
      <c r="GRX20" s="198"/>
      <c r="GRY20" s="198"/>
      <c r="GRZ20" s="198"/>
      <c r="GSA20" s="198"/>
      <c r="GSB20" s="198"/>
      <c r="GSC20" s="198"/>
      <c r="GSD20" s="198"/>
      <c r="GSE20" s="198"/>
      <c r="GSF20" s="198"/>
      <c r="GSG20" s="198"/>
      <c r="GSH20" s="198"/>
      <c r="GSI20" s="198"/>
      <c r="GSJ20" s="198"/>
      <c r="GSK20" s="198"/>
      <c r="GSL20" s="198"/>
      <c r="GSM20" s="198"/>
      <c r="GSN20" s="198"/>
      <c r="GSO20" s="198"/>
      <c r="GSP20" s="198"/>
      <c r="GSQ20" s="198"/>
      <c r="GSR20" s="198"/>
      <c r="GSS20" s="198"/>
      <c r="GST20" s="198"/>
      <c r="GSU20" s="198"/>
      <c r="GSV20" s="198"/>
      <c r="GSW20" s="198"/>
      <c r="GSX20" s="198"/>
      <c r="GSY20" s="198"/>
      <c r="GSZ20" s="198"/>
      <c r="GTA20" s="198"/>
      <c r="GTB20" s="198"/>
      <c r="GTC20" s="198"/>
      <c r="GTD20" s="198"/>
      <c r="GTE20" s="198"/>
      <c r="GTF20" s="198"/>
      <c r="GTG20" s="198"/>
      <c r="GTH20" s="198"/>
      <c r="GTI20" s="198"/>
      <c r="GTJ20" s="198"/>
      <c r="GTK20" s="198"/>
      <c r="GTL20" s="198"/>
      <c r="GTM20" s="198"/>
      <c r="GTN20" s="198"/>
      <c r="GTO20" s="198"/>
      <c r="GTP20" s="198"/>
      <c r="GTQ20" s="198"/>
      <c r="GTR20" s="198"/>
      <c r="GTS20" s="198"/>
      <c r="GTT20" s="198"/>
      <c r="GTU20" s="198"/>
      <c r="GTV20" s="198"/>
      <c r="GTW20" s="198"/>
      <c r="GTX20" s="198"/>
      <c r="GTY20" s="198"/>
      <c r="GTZ20" s="198"/>
      <c r="GUA20" s="198"/>
      <c r="GUB20" s="198"/>
      <c r="GUC20" s="198"/>
      <c r="GUD20" s="198"/>
      <c r="GUE20" s="198"/>
      <c r="GUF20" s="198"/>
      <c r="GUG20" s="198"/>
      <c r="GUH20" s="198"/>
      <c r="GUI20" s="198"/>
      <c r="GUJ20" s="198"/>
      <c r="GUK20" s="198"/>
      <c r="GUL20" s="198"/>
      <c r="GUM20" s="198"/>
      <c r="GUN20" s="198"/>
      <c r="GUO20" s="198"/>
      <c r="GUP20" s="198"/>
      <c r="GUQ20" s="198"/>
      <c r="GUR20" s="198"/>
      <c r="GUS20" s="198"/>
      <c r="GUT20" s="198"/>
      <c r="GUU20" s="198"/>
      <c r="GUV20" s="198"/>
      <c r="GUW20" s="198"/>
      <c r="GUX20" s="198"/>
      <c r="GUY20" s="198"/>
      <c r="GUZ20" s="198"/>
      <c r="GVA20" s="198"/>
      <c r="GVB20" s="198"/>
      <c r="GVC20" s="198"/>
      <c r="GVD20" s="198"/>
      <c r="GVE20" s="198"/>
      <c r="GVF20" s="198"/>
      <c r="GVG20" s="198"/>
      <c r="GVH20" s="198"/>
      <c r="GVI20" s="198"/>
      <c r="GVJ20" s="198"/>
      <c r="GVK20" s="198"/>
      <c r="GVL20" s="198"/>
      <c r="GVM20" s="198"/>
      <c r="GVN20" s="198"/>
      <c r="GVO20" s="198"/>
      <c r="GVP20" s="198"/>
      <c r="GVQ20" s="198"/>
      <c r="GVR20" s="198"/>
      <c r="GVS20" s="198"/>
      <c r="GVT20" s="198"/>
      <c r="GVU20" s="198"/>
      <c r="GVV20" s="198"/>
      <c r="GVW20" s="198"/>
      <c r="GVX20" s="198"/>
      <c r="GVY20" s="198"/>
      <c r="GVZ20" s="198"/>
      <c r="GWA20" s="198"/>
      <c r="GWB20" s="198"/>
      <c r="GWC20" s="198"/>
      <c r="GWD20" s="198"/>
      <c r="GWE20" s="198"/>
      <c r="GWF20" s="198"/>
      <c r="GWG20" s="198"/>
      <c r="GWH20" s="198"/>
      <c r="GWI20" s="198"/>
      <c r="GWJ20" s="198"/>
      <c r="GWK20" s="198"/>
      <c r="GWL20" s="198"/>
      <c r="GWM20" s="198"/>
      <c r="GWN20" s="198"/>
      <c r="GWO20" s="198"/>
      <c r="GWP20" s="198"/>
      <c r="GWQ20" s="198"/>
      <c r="GWR20" s="198"/>
      <c r="GWS20" s="198"/>
      <c r="GWT20" s="198"/>
      <c r="GWU20" s="198"/>
      <c r="GWV20" s="198"/>
      <c r="GWW20" s="198"/>
      <c r="GWX20" s="198"/>
      <c r="GWY20" s="198"/>
      <c r="GWZ20" s="198"/>
      <c r="GXA20" s="198"/>
      <c r="GXB20" s="198"/>
      <c r="GXC20" s="198"/>
      <c r="GXD20" s="198"/>
      <c r="GXE20" s="198"/>
      <c r="GXF20" s="198"/>
      <c r="GXG20" s="198"/>
      <c r="GXH20" s="198"/>
      <c r="GXI20" s="198"/>
      <c r="GXJ20" s="198"/>
      <c r="GXK20" s="198"/>
      <c r="GXL20" s="198"/>
      <c r="GXM20" s="198"/>
      <c r="GXN20" s="198"/>
      <c r="GXO20" s="198"/>
      <c r="GXP20" s="198"/>
      <c r="GXQ20" s="198"/>
      <c r="GXR20" s="198"/>
      <c r="GXS20" s="198"/>
      <c r="GXT20" s="198"/>
      <c r="GXU20" s="198"/>
      <c r="GXV20" s="198"/>
      <c r="GXW20" s="198"/>
      <c r="GXX20" s="198"/>
      <c r="GXY20" s="198"/>
      <c r="GXZ20" s="198"/>
      <c r="GYA20" s="198"/>
      <c r="GYB20" s="198"/>
      <c r="GYC20" s="198"/>
      <c r="GYD20" s="198"/>
      <c r="GYE20" s="198"/>
      <c r="GYF20" s="198"/>
      <c r="GYG20" s="198"/>
      <c r="GYH20" s="198"/>
      <c r="GYI20" s="198"/>
      <c r="GYJ20" s="198"/>
      <c r="GYK20" s="198"/>
      <c r="GYL20" s="198"/>
      <c r="GYM20" s="198"/>
      <c r="GYN20" s="198"/>
      <c r="GYO20" s="198"/>
      <c r="GYP20" s="198"/>
      <c r="GYQ20" s="198"/>
      <c r="GYR20" s="198"/>
      <c r="GYS20" s="198"/>
      <c r="GYT20" s="198"/>
      <c r="GYU20" s="198"/>
      <c r="GYV20" s="198"/>
      <c r="GYW20" s="198"/>
      <c r="GYX20" s="198"/>
      <c r="GYY20" s="198"/>
      <c r="GYZ20" s="198"/>
      <c r="GZA20" s="198"/>
      <c r="GZB20" s="198"/>
      <c r="GZC20" s="198"/>
      <c r="GZD20" s="198"/>
      <c r="GZE20" s="198"/>
      <c r="GZF20" s="198"/>
      <c r="GZG20" s="198"/>
      <c r="GZH20" s="198"/>
      <c r="GZI20" s="198"/>
      <c r="GZJ20" s="198"/>
      <c r="GZK20" s="198"/>
      <c r="GZL20" s="198"/>
      <c r="GZM20" s="198"/>
      <c r="GZN20" s="198"/>
      <c r="GZO20" s="198"/>
      <c r="GZP20" s="198"/>
      <c r="GZQ20" s="198"/>
      <c r="GZR20" s="198"/>
      <c r="GZS20" s="198"/>
      <c r="GZT20" s="198"/>
      <c r="GZU20" s="198"/>
      <c r="GZV20" s="198"/>
      <c r="GZW20" s="198"/>
      <c r="GZX20" s="198"/>
      <c r="GZY20" s="198"/>
      <c r="GZZ20" s="198"/>
      <c r="HAA20" s="198"/>
      <c r="HAB20" s="198"/>
      <c r="HAC20" s="198"/>
      <c r="HAD20" s="198"/>
      <c r="HAE20" s="198"/>
      <c r="HAF20" s="198"/>
      <c r="HAG20" s="198"/>
      <c r="HAH20" s="198"/>
      <c r="HAI20" s="198"/>
      <c r="HAJ20" s="198"/>
      <c r="HAK20" s="198"/>
      <c r="HAL20" s="198"/>
      <c r="HAM20" s="198"/>
      <c r="HAN20" s="198"/>
      <c r="HAO20" s="198"/>
      <c r="HAP20" s="198"/>
      <c r="HAQ20" s="198"/>
      <c r="HAR20" s="198"/>
      <c r="HAS20" s="198"/>
      <c r="HAT20" s="198"/>
      <c r="HAU20" s="198"/>
      <c r="HAV20" s="198"/>
      <c r="HAW20" s="198"/>
      <c r="HAX20" s="198"/>
      <c r="HAY20" s="198"/>
      <c r="HAZ20" s="198"/>
      <c r="HBA20" s="198"/>
      <c r="HBB20" s="198"/>
      <c r="HBC20" s="198"/>
      <c r="HBD20" s="198"/>
      <c r="HBE20" s="198"/>
      <c r="HBF20" s="198"/>
      <c r="HBG20" s="198"/>
      <c r="HBH20" s="198"/>
      <c r="HBI20" s="198"/>
      <c r="HBJ20" s="198"/>
      <c r="HBK20" s="198"/>
      <c r="HBL20" s="198"/>
      <c r="HBM20" s="198"/>
      <c r="HBN20" s="198"/>
      <c r="HBO20" s="198"/>
      <c r="HBP20" s="198"/>
      <c r="HBQ20" s="198"/>
      <c r="HBR20" s="198"/>
      <c r="HBS20" s="198"/>
      <c r="HBT20" s="198"/>
      <c r="HBU20" s="198"/>
      <c r="HBV20" s="198"/>
      <c r="HBW20" s="198"/>
      <c r="HBX20" s="198"/>
      <c r="HBY20" s="198"/>
      <c r="HBZ20" s="198"/>
      <c r="HCA20" s="198"/>
      <c r="HCB20" s="198"/>
      <c r="HCC20" s="198"/>
      <c r="HCD20" s="198"/>
      <c r="HCE20" s="198"/>
      <c r="HCF20" s="198"/>
      <c r="HCG20" s="198"/>
      <c r="HCH20" s="198"/>
      <c r="HCI20" s="198"/>
      <c r="HCJ20" s="198"/>
      <c r="HCK20" s="198"/>
      <c r="HCL20" s="198"/>
      <c r="HCM20" s="198"/>
      <c r="HCN20" s="198"/>
      <c r="HCO20" s="198"/>
      <c r="HCP20" s="198"/>
      <c r="HCQ20" s="198"/>
      <c r="HCR20" s="198"/>
      <c r="HCS20" s="198"/>
      <c r="HCT20" s="198"/>
      <c r="HCU20" s="198"/>
      <c r="HCV20" s="198"/>
      <c r="HCW20" s="198"/>
      <c r="HCX20" s="198"/>
      <c r="HCY20" s="198"/>
      <c r="HCZ20" s="198"/>
      <c r="HDA20" s="198"/>
      <c r="HDB20" s="198"/>
      <c r="HDC20" s="198"/>
      <c r="HDD20" s="198"/>
      <c r="HDE20" s="198"/>
      <c r="HDF20" s="198"/>
      <c r="HDG20" s="198"/>
      <c r="HDH20" s="198"/>
      <c r="HDI20" s="198"/>
      <c r="HDJ20" s="198"/>
      <c r="HDK20" s="198"/>
      <c r="HDL20" s="198"/>
      <c r="HDM20" s="198"/>
      <c r="HDN20" s="198"/>
      <c r="HDO20" s="198"/>
      <c r="HDP20" s="198"/>
      <c r="HDQ20" s="198"/>
      <c r="HDR20" s="198"/>
      <c r="HDS20" s="198"/>
      <c r="HDT20" s="198"/>
      <c r="HDU20" s="198"/>
      <c r="HDV20" s="198"/>
      <c r="HDW20" s="198"/>
      <c r="HDX20" s="198"/>
      <c r="HDY20" s="198"/>
      <c r="HDZ20" s="198"/>
      <c r="HEA20" s="198"/>
      <c r="HEB20" s="198"/>
      <c r="HEC20" s="198"/>
      <c r="HED20" s="198"/>
      <c r="HEE20" s="198"/>
      <c r="HEF20" s="198"/>
      <c r="HEG20" s="198"/>
      <c r="HEH20" s="198"/>
      <c r="HEI20" s="198"/>
      <c r="HEJ20" s="198"/>
      <c r="HEK20" s="198"/>
      <c r="HEL20" s="198"/>
      <c r="HEM20" s="198"/>
      <c r="HEN20" s="198"/>
      <c r="HEO20" s="198"/>
      <c r="HEP20" s="198"/>
      <c r="HEQ20" s="198"/>
      <c r="HER20" s="198"/>
      <c r="HES20" s="198"/>
      <c r="HET20" s="198"/>
      <c r="HEU20" s="198"/>
      <c r="HEV20" s="198"/>
      <c r="HEW20" s="198"/>
      <c r="HEX20" s="198"/>
      <c r="HEY20" s="198"/>
      <c r="HEZ20" s="198"/>
      <c r="HFA20" s="198"/>
      <c r="HFB20" s="198"/>
      <c r="HFC20" s="198"/>
      <c r="HFD20" s="198"/>
      <c r="HFE20" s="198"/>
      <c r="HFF20" s="198"/>
      <c r="HFG20" s="198"/>
      <c r="HFH20" s="198"/>
      <c r="HFI20" s="198"/>
      <c r="HFJ20" s="198"/>
      <c r="HFK20" s="198"/>
      <c r="HFL20" s="198"/>
      <c r="HFM20" s="198"/>
      <c r="HFN20" s="198"/>
      <c r="HFO20" s="198"/>
      <c r="HFP20" s="198"/>
      <c r="HFQ20" s="198"/>
      <c r="HFR20" s="198"/>
      <c r="HFS20" s="198"/>
      <c r="HFT20" s="198"/>
      <c r="HFU20" s="198"/>
      <c r="HFV20" s="198"/>
      <c r="HFW20" s="198"/>
      <c r="HFX20" s="198"/>
      <c r="HFY20" s="198"/>
      <c r="HFZ20" s="198"/>
      <c r="HGA20" s="198"/>
      <c r="HGB20" s="198"/>
      <c r="HGC20" s="198"/>
      <c r="HGD20" s="198"/>
      <c r="HGE20" s="198"/>
      <c r="HGF20" s="198"/>
      <c r="HGG20" s="198"/>
      <c r="HGH20" s="198"/>
      <c r="HGI20" s="198"/>
      <c r="HGJ20" s="198"/>
      <c r="HGK20" s="198"/>
      <c r="HGL20" s="198"/>
      <c r="HGM20" s="198"/>
      <c r="HGN20" s="198"/>
      <c r="HGO20" s="198"/>
      <c r="HGP20" s="198"/>
      <c r="HGQ20" s="198"/>
      <c r="HGR20" s="198"/>
      <c r="HGS20" s="198"/>
      <c r="HGT20" s="198"/>
      <c r="HGU20" s="198"/>
      <c r="HGV20" s="198"/>
      <c r="HGW20" s="198"/>
      <c r="HGX20" s="198"/>
      <c r="HGY20" s="198"/>
      <c r="HGZ20" s="198"/>
      <c r="HHA20" s="198"/>
      <c r="HHB20" s="198"/>
      <c r="HHC20" s="198"/>
      <c r="HHD20" s="198"/>
      <c r="HHE20" s="198"/>
      <c r="HHF20" s="198"/>
      <c r="HHG20" s="198"/>
      <c r="HHH20" s="198"/>
      <c r="HHI20" s="198"/>
      <c r="HHJ20" s="198"/>
      <c r="HHK20" s="198"/>
      <c r="HHL20" s="198"/>
      <c r="HHM20" s="198"/>
      <c r="HHN20" s="198"/>
      <c r="HHO20" s="198"/>
      <c r="HHP20" s="198"/>
      <c r="HHQ20" s="198"/>
      <c r="HHR20" s="198"/>
      <c r="HHS20" s="198"/>
      <c r="HHT20" s="198"/>
      <c r="HHU20" s="198"/>
      <c r="HHV20" s="198"/>
      <c r="HHW20" s="198"/>
      <c r="HHX20" s="198"/>
      <c r="HHY20" s="198"/>
      <c r="HHZ20" s="198"/>
      <c r="HIA20" s="198"/>
      <c r="HIB20" s="198"/>
      <c r="HIC20" s="198"/>
      <c r="HID20" s="198"/>
      <c r="HIE20" s="198"/>
      <c r="HIF20" s="198"/>
      <c r="HIG20" s="198"/>
      <c r="HIH20" s="198"/>
      <c r="HII20" s="198"/>
      <c r="HIJ20" s="198"/>
      <c r="HIK20" s="198"/>
      <c r="HIL20" s="198"/>
      <c r="HIM20" s="198"/>
      <c r="HIN20" s="198"/>
      <c r="HIO20" s="198"/>
      <c r="HIP20" s="198"/>
      <c r="HIQ20" s="198"/>
      <c r="HIR20" s="198"/>
      <c r="HIS20" s="198"/>
      <c r="HIT20" s="198"/>
      <c r="HIU20" s="198"/>
      <c r="HIV20" s="198"/>
      <c r="HIW20" s="198"/>
      <c r="HIX20" s="198"/>
      <c r="HIY20" s="198"/>
      <c r="HIZ20" s="198"/>
      <c r="HJA20" s="198"/>
      <c r="HJB20" s="198"/>
      <c r="HJC20" s="198"/>
      <c r="HJD20" s="198"/>
      <c r="HJE20" s="198"/>
      <c r="HJF20" s="198"/>
      <c r="HJG20" s="198"/>
      <c r="HJH20" s="198"/>
      <c r="HJI20" s="198"/>
      <c r="HJJ20" s="198"/>
      <c r="HJK20" s="198"/>
      <c r="HJL20" s="198"/>
      <c r="HJM20" s="198"/>
      <c r="HJN20" s="198"/>
      <c r="HJO20" s="198"/>
      <c r="HJP20" s="198"/>
      <c r="HJQ20" s="198"/>
      <c r="HJR20" s="198"/>
      <c r="HJS20" s="198"/>
      <c r="HJT20" s="198"/>
      <c r="HJU20" s="198"/>
      <c r="HJV20" s="198"/>
      <c r="HJW20" s="198"/>
      <c r="HJX20" s="198"/>
      <c r="HJY20" s="198"/>
      <c r="HJZ20" s="198"/>
      <c r="HKA20" s="198"/>
      <c r="HKB20" s="198"/>
      <c r="HKC20" s="198"/>
      <c r="HKD20" s="198"/>
      <c r="HKE20" s="198"/>
      <c r="HKF20" s="198"/>
      <c r="HKG20" s="198"/>
      <c r="HKH20" s="198"/>
      <c r="HKI20" s="198"/>
      <c r="HKJ20" s="198"/>
      <c r="HKK20" s="198"/>
      <c r="HKL20" s="198"/>
      <c r="HKM20" s="198"/>
      <c r="HKN20" s="198"/>
      <c r="HKO20" s="198"/>
      <c r="HKP20" s="198"/>
      <c r="HKQ20" s="198"/>
      <c r="HKR20" s="198"/>
      <c r="HKS20" s="198"/>
      <c r="HKT20" s="198"/>
      <c r="HKU20" s="198"/>
      <c r="HKV20" s="198"/>
      <c r="HKW20" s="198"/>
      <c r="HKX20" s="198"/>
      <c r="HKY20" s="198"/>
      <c r="HKZ20" s="198"/>
      <c r="HLA20" s="198"/>
      <c r="HLB20" s="198"/>
      <c r="HLC20" s="198"/>
      <c r="HLD20" s="198"/>
      <c r="HLE20" s="198"/>
      <c r="HLF20" s="198"/>
      <c r="HLG20" s="198"/>
      <c r="HLH20" s="198"/>
      <c r="HLI20" s="198"/>
      <c r="HLJ20" s="198"/>
      <c r="HLK20" s="198"/>
      <c r="HLL20" s="198"/>
      <c r="HLM20" s="198"/>
      <c r="HLN20" s="198"/>
      <c r="HLO20" s="198"/>
      <c r="HLP20" s="198"/>
      <c r="HLQ20" s="198"/>
      <c r="HLR20" s="198"/>
      <c r="HLS20" s="198"/>
      <c r="HLT20" s="198"/>
      <c r="HLU20" s="198"/>
      <c r="HLV20" s="198"/>
      <c r="HLW20" s="198"/>
      <c r="HLX20" s="198"/>
      <c r="HLY20" s="198"/>
      <c r="HLZ20" s="198"/>
      <c r="HMA20" s="198"/>
      <c r="HMB20" s="198"/>
      <c r="HMC20" s="198"/>
      <c r="HMD20" s="198"/>
      <c r="HME20" s="198"/>
      <c r="HMF20" s="198"/>
      <c r="HMG20" s="198"/>
      <c r="HMH20" s="198"/>
      <c r="HMI20" s="198"/>
      <c r="HMJ20" s="198"/>
      <c r="HMK20" s="198"/>
      <c r="HML20" s="198"/>
      <c r="HMM20" s="198"/>
      <c r="HMN20" s="198"/>
      <c r="HMO20" s="198"/>
      <c r="HMP20" s="198"/>
      <c r="HMQ20" s="198"/>
      <c r="HMR20" s="198"/>
      <c r="HMS20" s="198"/>
      <c r="HMT20" s="198"/>
      <c r="HMU20" s="198"/>
      <c r="HMV20" s="198"/>
      <c r="HMW20" s="198"/>
      <c r="HMX20" s="198"/>
      <c r="HMY20" s="198"/>
      <c r="HMZ20" s="198"/>
      <c r="HNA20" s="198"/>
      <c r="HNB20" s="198"/>
      <c r="HNC20" s="198"/>
      <c r="HND20" s="198"/>
      <c r="HNE20" s="198"/>
      <c r="HNF20" s="198"/>
      <c r="HNG20" s="198"/>
      <c r="HNH20" s="198"/>
      <c r="HNI20" s="198"/>
      <c r="HNJ20" s="198"/>
      <c r="HNK20" s="198"/>
      <c r="HNL20" s="198"/>
      <c r="HNM20" s="198"/>
      <c r="HNN20" s="198"/>
      <c r="HNO20" s="198"/>
      <c r="HNP20" s="198"/>
      <c r="HNQ20" s="198"/>
      <c r="HNR20" s="198"/>
      <c r="HNS20" s="198"/>
      <c r="HNT20" s="198"/>
      <c r="HNU20" s="198"/>
      <c r="HNV20" s="198"/>
      <c r="HNW20" s="198"/>
      <c r="HNX20" s="198"/>
      <c r="HNY20" s="198"/>
      <c r="HNZ20" s="198"/>
      <c r="HOA20" s="198"/>
      <c r="HOB20" s="198"/>
      <c r="HOC20" s="198"/>
      <c r="HOD20" s="198"/>
      <c r="HOE20" s="198"/>
      <c r="HOF20" s="198"/>
      <c r="HOG20" s="198"/>
      <c r="HOH20" s="198"/>
      <c r="HOI20" s="198"/>
      <c r="HOJ20" s="198"/>
      <c r="HOK20" s="198"/>
      <c r="HOL20" s="198"/>
      <c r="HOM20" s="198"/>
      <c r="HON20" s="198"/>
      <c r="HOO20" s="198"/>
      <c r="HOP20" s="198"/>
      <c r="HOQ20" s="198"/>
      <c r="HOR20" s="198"/>
      <c r="HOS20" s="198"/>
      <c r="HOT20" s="198"/>
      <c r="HOU20" s="198"/>
      <c r="HOV20" s="198"/>
      <c r="HOW20" s="198"/>
      <c r="HOX20" s="198"/>
      <c r="HOY20" s="198"/>
      <c r="HOZ20" s="198"/>
      <c r="HPA20" s="198"/>
      <c r="HPB20" s="198"/>
      <c r="HPC20" s="198"/>
      <c r="HPD20" s="198"/>
      <c r="HPE20" s="198"/>
      <c r="HPF20" s="198"/>
      <c r="HPG20" s="198"/>
      <c r="HPH20" s="198"/>
      <c r="HPI20" s="198"/>
      <c r="HPJ20" s="198"/>
      <c r="HPK20" s="198"/>
      <c r="HPL20" s="198"/>
      <c r="HPM20" s="198"/>
      <c r="HPN20" s="198"/>
      <c r="HPO20" s="198"/>
      <c r="HPP20" s="198"/>
      <c r="HPQ20" s="198"/>
      <c r="HPR20" s="198"/>
      <c r="HPS20" s="198"/>
      <c r="HPT20" s="198"/>
      <c r="HPU20" s="198"/>
      <c r="HPV20" s="198"/>
      <c r="HPW20" s="198"/>
      <c r="HPX20" s="198"/>
      <c r="HPY20" s="198"/>
      <c r="HPZ20" s="198"/>
      <c r="HQA20" s="198"/>
      <c r="HQB20" s="198"/>
      <c r="HQC20" s="198"/>
      <c r="HQD20" s="198"/>
      <c r="HQE20" s="198"/>
      <c r="HQF20" s="198"/>
      <c r="HQG20" s="198"/>
      <c r="HQH20" s="198"/>
      <c r="HQI20" s="198"/>
      <c r="HQJ20" s="198"/>
      <c r="HQK20" s="198"/>
      <c r="HQL20" s="198"/>
      <c r="HQM20" s="198"/>
      <c r="HQN20" s="198"/>
      <c r="HQO20" s="198"/>
      <c r="HQP20" s="198"/>
      <c r="HQQ20" s="198"/>
      <c r="HQR20" s="198"/>
      <c r="HQS20" s="198"/>
      <c r="HQT20" s="198"/>
      <c r="HQU20" s="198"/>
      <c r="HQV20" s="198"/>
      <c r="HQW20" s="198"/>
      <c r="HQX20" s="198"/>
      <c r="HQY20" s="198"/>
      <c r="HQZ20" s="198"/>
      <c r="HRA20" s="198"/>
      <c r="HRB20" s="198"/>
      <c r="HRC20" s="198"/>
      <c r="HRD20" s="198"/>
      <c r="HRE20" s="198"/>
      <c r="HRF20" s="198"/>
      <c r="HRG20" s="198"/>
      <c r="HRH20" s="198"/>
      <c r="HRI20" s="198"/>
      <c r="HRJ20" s="198"/>
      <c r="HRK20" s="198"/>
      <c r="HRL20" s="198"/>
      <c r="HRM20" s="198"/>
      <c r="HRN20" s="198"/>
      <c r="HRO20" s="198"/>
      <c r="HRP20" s="198"/>
      <c r="HRQ20" s="198"/>
      <c r="HRR20" s="198"/>
      <c r="HRS20" s="198"/>
      <c r="HRT20" s="198"/>
      <c r="HRU20" s="198"/>
      <c r="HRV20" s="198"/>
      <c r="HRW20" s="198"/>
      <c r="HRX20" s="198"/>
      <c r="HRY20" s="198"/>
      <c r="HRZ20" s="198"/>
      <c r="HSA20" s="198"/>
      <c r="HSB20" s="198"/>
      <c r="HSC20" s="198"/>
      <c r="HSD20" s="198"/>
      <c r="HSE20" s="198"/>
      <c r="HSF20" s="198"/>
      <c r="HSG20" s="198"/>
      <c r="HSH20" s="198"/>
      <c r="HSI20" s="198"/>
      <c r="HSJ20" s="198"/>
      <c r="HSK20" s="198"/>
      <c r="HSL20" s="198"/>
      <c r="HSM20" s="198"/>
      <c r="HSN20" s="198"/>
      <c r="HSO20" s="198"/>
      <c r="HSP20" s="198"/>
      <c r="HSQ20" s="198"/>
      <c r="HSR20" s="198"/>
      <c r="HSS20" s="198"/>
      <c r="HST20" s="198"/>
      <c r="HSU20" s="198"/>
      <c r="HSV20" s="198"/>
      <c r="HSW20" s="198"/>
      <c r="HSX20" s="198"/>
      <c r="HSY20" s="198"/>
      <c r="HSZ20" s="198"/>
      <c r="HTA20" s="198"/>
      <c r="HTB20" s="198"/>
      <c r="HTC20" s="198"/>
      <c r="HTD20" s="198"/>
      <c r="HTE20" s="198"/>
      <c r="HTF20" s="198"/>
      <c r="HTG20" s="198"/>
      <c r="HTH20" s="198"/>
      <c r="HTI20" s="198"/>
      <c r="HTJ20" s="198"/>
      <c r="HTK20" s="198"/>
      <c r="HTL20" s="198"/>
      <c r="HTM20" s="198"/>
      <c r="HTN20" s="198"/>
      <c r="HTO20" s="198"/>
      <c r="HTP20" s="198"/>
      <c r="HTQ20" s="198"/>
      <c r="HTR20" s="198"/>
      <c r="HTS20" s="198"/>
      <c r="HTT20" s="198"/>
      <c r="HTU20" s="198"/>
      <c r="HTV20" s="198"/>
      <c r="HTW20" s="198"/>
      <c r="HTX20" s="198"/>
      <c r="HTY20" s="198"/>
      <c r="HTZ20" s="198"/>
      <c r="HUA20" s="198"/>
      <c r="HUB20" s="198"/>
      <c r="HUC20" s="198"/>
      <c r="HUD20" s="198"/>
      <c r="HUE20" s="198"/>
      <c r="HUF20" s="198"/>
      <c r="HUG20" s="198"/>
      <c r="HUH20" s="198"/>
      <c r="HUI20" s="198"/>
      <c r="HUJ20" s="198"/>
      <c r="HUK20" s="198"/>
      <c r="HUL20" s="198"/>
      <c r="HUM20" s="198"/>
      <c r="HUN20" s="198"/>
      <c r="HUO20" s="198"/>
      <c r="HUP20" s="198"/>
      <c r="HUQ20" s="198"/>
      <c r="HUR20" s="198"/>
      <c r="HUS20" s="198"/>
      <c r="HUT20" s="198"/>
      <c r="HUU20" s="198"/>
      <c r="HUV20" s="198"/>
      <c r="HUW20" s="198"/>
      <c r="HUX20" s="198"/>
      <c r="HUY20" s="198"/>
      <c r="HUZ20" s="198"/>
      <c r="HVA20" s="198"/>
      <c r="HVB20" s="198"/>
      <c r="HVC20" s="198"/>
      <c r="HVD20" s="198"/>
      <c r="HVE20" s="198"/>
      <c r="HVF20" s="198"/>
      <c r="HVG20" s="198"/>
      <c r="HVH20" s="198"/>
      <c r="HVI20" s="198"/>
      <c r="HVJ20" s="198"/>
      <c r="HVK20" s="198"/>
      <c r="HVL20" s="198"/>
      <c r="HVM20" s="198"/>
      <c r="HVN20" s="198"/>
      <c r="HVO20" s="198"/>
      <c r="HVP20" s="198"/>
      <c r="HVQ20" s="198"/>
      <c r="HVR20" s="198"/>
      <c r="HVS20" s="198"/>
      <c r="HVT20" s="198"/>
      <c r="HVU20" s="198"/>
      <c r="HVV20" s="198"/>
      <c r="HVW20" s="198"/>
      <c r="HVX20" s="198"/>
      <c r="HVY20" s="198"/>
      <c r="HVZ20" s="198"/>
      <c r="HWA20" s="198"/>
      <c r="HWB20" s="198"/>
      <c r="HWC20" s="198"/>
      <c r="HWD20" s="198"/>
      <c r="HWE20" s="198"/>
      <c r="HWF20" s="198"/>
      <c r="HWG20" s="198"/>
      <c r="HWH20" s="198"/>
      <c r="HWI20" s="198"/>
      <c r="HWJ20" s="198"/>
      <c r="HWK20" s="198"/>
      <c r="HWL20" s="198"/>
      <c r="HWM20" s="198"/>
      <c r="HWN20" s="198"/>
      <c r="HWO20" s="198"/>
      <c r="HWP20" s="198"/>
      <c r="HWQ20" s="198"/>
      <c r="HWR20" s="198"/>
      <c r="HWS20" s="198"/>
      <c r="HWT20" s="198"/>
      <c r="HWU20" s="198"/>
      <c r="HWV20" s="198"/>
      <c r="HWW20" s="198"/>
      <c r="HWX20" s="198"/>
      <c r="HWY20" s="198"/>
      <c r="HWZ20" s="198"/>
      <c r="HXA20" s="198"/>
      <c r="HXB20" s="198"/>
      <c r="HXC20" s="198"/>
      <c r="HXD20" s="198"/>
      <c r="HXE20" s="198"/>
      <c r="HXF20" s="198"/>
      <c r="HXG20" s="198"/>
      <c r="HXH20" s="198"/>
      <c r="HXI20" s="198"/>
      <c r="HXJ20" s="198"/>
      <c r="HXK20" s="198"/>
      <c r="HXL20" s="198"/>
      <c r="HXM20" s="198"/>
      <c r="HXN20" s="198"/>
      <c r="HXO20" s="198"/>
      <c r="HXP20" s="198"/>
      <c r="HXQ20" s="198"/>
      <c r="HXR20" s="198"/>
      <c r="HXS20" s="198"/>
      <c r="HXT20" s="198"/>
      <c r="HXU20" s="198"/>
      <c r="HXV20" s="198"/>
      <c r="HXW20" s="198"/>
      <c r="HXX20" s="198"/>
      <c r="HXY20" s="198"/>
      <c r="HXZ20" s="198"/>
      <c r="HYA20" s="198"/>
      <c r="HYB20" s="198"/>
      <c r="HYC20" s="198"/>
      <c r="HYD20" s="198"/>
      <c r="HYE20" s="198"/>
      <c r="HYF20" s="198"/>
      <c r="HYG20" s="198"/>
      <c r="HYH20" s="198"/>
      <c r="HYI20" s="198"/>
      <c r="HYJ20" s="198"/>
      <c r="HYK20" s="198"/>
      <c r="HYL20" s="198"/>
      <c r="HYM20" s="198"/>
      <c r="HYN20" s="198"/>
      <c r="HYO20" s="198"/>
      <c r="HYP20" s="198"/>
      <c r="HYQ20" s="198"/>
      <c r="HYR20" s="198"/>
      <c r="HYS20" s="198"/>
      <c r="HYT20" s="198"/>
      <c r="HYU20" s="198"/>
      <c r="HYV20" s="198"/>
      <c r="HYW20" s="198"/>
      <c r="HYX20" s="198"/>
      <c r="HYY20" s="198"/>
      <c r="HYZ20" s="198"/>
      <c r="HZA20" s="198"/>
      <c r="HZB20" s="198"/>
      <c r="HZC20" s="198"/>
      <c r="HZD20" s="198"/>
      <c r="HZE20" s="198"/>
      <c r="HZF20" s="198"/>
      <c r="HZG20" s="198"/>
      <c r="HZH20" s="198"/>
      <c r="HZI20" s="198"/>
      <c r="HZJ20" s="198"/>
      <c r="HZK20" s="198"/>
      <c r="HZL20" s="198"/>
      <c r="HZM20" s="198"/>
      <c r="HZN20" s="198"/>
      <c r="HZO20" s="198"/>
      <c r="HZP20" s="198"/>
      <c r="HZQ20" s="198"/>
      <c r="HZR20" s="198"/>
      <c r="HZS20" s="198"/>
      <c r="HZT20" s="198"/>
      <c r="HZU20" s="198"/>
      <c r="HZV20" s="198"/>
      <c r="HZW20" s="198"/>
      <c r="HZX20" s="198"/>
      <c r="HZY20" s="198"/>
      <c r="HZZ20" s="198"/>
      <c r="IAA20" s="198"/>
      <c r="IAB20" s="198"/>
      <c r="IAC20" s="198"/>
      <c r="IAD20" s="198"/>
      <c r="IAE20" s="198"/>
      <c r="IAF20" s="198"/>
      <c r="IAG20" s="198"/>
      <c r="IAH20" s="198"/>
      <c r="IAI20" s="198"/>
      <c r="IAJ20" s="198"/>
      <c r="IAK20" s="198"/>
      <c r="IAL20" s="198"/>
      <c r="IAM20" s="198"/>
      <c r="IAN20" s="198"/>
      <c r="IAO20" s="198"/>
      <c r="IAP20" s="198"/>
      <c r="IAQ20" s="198"/>
      <c r="IAR20" s="198"/>
      <c r="IAS20" s="198"/>
      <c r="IAT20" s="198"/>
      <c r="IAU20" s="198"/>
      <c r="IAV20" s="198"/>
      <c r="IAW20" s="198"/>
      <c r="IAX20" s="198"/>
      <c r="IAY20" s="198"/>
      <c r="IAZ20" s="198"/>
      <c r="IBA20" s="198"/>
      <c r="IBB20" s="198"/>
      <c r="IBC20" s="198"/>
      <c r="IBD20" s="198"/>
      <c r="IBE20" s="198"/>
      <c r="IBF20" s="198"/>
      <c r="IBG20" s="198"/>
      <c r="IBH20" s="198"/>
      <c r="IBI20" s="198"/>
      <c r="IBJ20" s="198"/>
      <c r="IBK20" s="198"/>
      <c r="IBL20" s="198"/>
      <c r="IBM20" s="198"/>
      <c r="IBN20" s="198"/>
      <c r="IBO20" s="198"/>
      <c r="IBP20" s="198"/>
      <c r="IBQ20" s="198"/>
      <c r="IBR20" s="198"/>
      <c r="IBS20" s="198"/>
      <c r="IBT20" s="198"/>
      <c r="IBU20" s="198"/>
      <c r="IBV20" s="198"/>
      <c r="IBW20" s="198"/>
      <c r="IBX20" s="198"/>
      <c r="IBY20" s="198"/>
      <c r="IBZ20" s="198"/>
      <c r="ICA20" s="198"/>
      <c r="ICB20" s="198"/>
      <c r="ICC20" s="198"/>
      <c r="ICD20" s="198"/>
      <c r="ICE20" s="198"/>
      <c r="ICF20" s="198"/>
      <c r="ICG20" s="198"/>
      <c r="ICH20" s="198"/>
      <c r="ICI20" s="198"/>
      <c r="ICJ20" s="198"/>
      <c r="ICK20" s="198"/>
      <c r="ICL20" s="198"/>
      <c r="ICM20" s="198"/>
      <c r="ICN20" s="198"/>
      <c r="ICO20" s="198"/>
      <c r="ICP20" s="198"/>
      <c r="ICQ20" s="198"/>
      <c r="ICR20" s="198"/>
      <c r="ICS20" s="198"/>
      <c r="ICT20" s="198"/>
      <c r="ICU20" s="198"/>
      <c r="ICV20" s="198"/>
      <c r="ICW20" s="198"/>
      <c r="ICX20" s="198"/>
      <c r="ICY20" s="198"/>
      <c r="ICZ20" s="198"/>
      <c r="IDA20" s="198"/>
      <c r="IDB20" s="198"/>
      <c r="IDC20" s="198"/>
      <c r="IDD20" s="198"/>
      <c r="IDE20" s="198"/>
      <c r="IDF20" s="198"/>
      <c r="IDG20" s="198"/>
      <c r="IDH20" s="198"/>
      <c r="IDI20" s="198"/>
      <c r="IDJ20" s="198"/>
      <c r="IDK20" s="198"/>
      <c r="IDL20" s="198"/>
      <c r="IDM20" s="198"/>
      <c r="IDN20" s="198"/>
      <c r="IDO20" s="198"/>
      <c r="IDP20" s="198"/>
      <c r="IDQ20" s="198"/>
      <c r="IDR20" s="198"/>
      <c r="IDS20" s="198"/>
      <c r="IDT20" s="198"/>
      <c r="IDU20" s="198"/>
      <c r="IDV20" s="198"/>
      <c r="IDW20" s="198"/>
      <c r="IDX20" s="198"/>
      <c r="IDY20" s="198"/>
      <c r="IDZ20" s="198"/>
      <c r="IEA20" s="198"/>
      <c r="IEB20" s="198"/>
      <c r="IEC20" s="198"/>
      <c r="IED20" s="198"/>
      <c r="IEE20" s="198"/>
      <c r="IEF20" s="198"/>
      <c r="IEG20" s="198"/>
      <c r="IEH20" s="198"/>
      <c r="IEI20" s="198"/>
      <c r="IEJ20" s="198"/>
      <c r="IEK20" s="198"/>
      <c r="IEL20" s="198"/>
      <c r="IEM20" s="198"/>
      <c r="IEN20" s="198"/>
      <c r="IEO20" s="198"/>
      <c r="IEP20" s="198"/>
      <c r="IEQ20" s="198"/>
      <c r="IER20" s="198"/>
      <c r="IES20" s="198"/>
      <c r="IET20" s="198"/>
      <c r="IEU20" s="198"/>
      <c r="IEV20" s="198"/>
      <c r="IEW20" s="198"/>
      <c r="IEX20" s="198"/>
      <c r="IEY20" s="198"/>
      <c r="IEZ20" s="198"/>
      <c r="IFA20" s="198"/>
      <c r="IFB20" s="198"/>
      <c r="IFC20" s="198"/>
      <c r="IFD20" s="198"/>
      <c r="IFE20" s="198"/>
      <c r="IFF20" s="198"/>
      <c r="IFG20" s="198"/>
      <c r="IFH20" s="198"/>
      <c r="IFI20" s="198"/>
      <c r="IFJ20" s="198"/>
      <c r="IFK20" s="198"/>
      <c r="IFL20" s="198"/>
      <c r="IFM20" s="198"/>
      <c r="IFN20" s="198"/>
      <c r="IFO20" s="198"/>
      <c r="IFP20" s="198"/>
      <c r="IFQ20" s="198"/>
      <c r="IFR20" s="198"/>
      <c r="IFS20" s="198"/>
      <c r="IFT20" s="198"/>
      <c r="IFU20" s="198"/>
      <c r="IFV20" s="198"/>
      <c r="IFW20" s="198"/>
      <c r="IFX20" s="198"/>
      <c r="IFY20" s="198"/>
      <c r="IFZ20" s="198"/>
      <c r="IGA20" s="198"/>
      <c r="IGB20" s="198"/>
      <c r="IGC20" s="198"/>
      <c r="IGD20" s="198"/>
      <c r="IGE20" s="198"/>
      <c r="IGF20" s="198"/>
      <c r="IGG20" s="198"/>
      <c r="IGH20" s="198"/>
      <c r="IGI20" s="198"/>
      <c r="IGJ20" s="198"/>
      <c r="IGK20" s="198"/>
      <c r="IGL20" s="198"/>
      <c r="IGM20" s="198"/>
      <c r="IGN20" s="198"/>
      <c r="IGO20" s="198"/>
      <c r="IGP20" s="198"/>
      <c r="IGQ20" s="198"/>
      <c r="IGR20" s="198"/>
      <c r="IGS20" s="198"/>
      <c r="IGT20" s="198"/>
      <c r="IGU20" s="198"/>
      <c r="IGV20" s="198"/>
      <c r="IGW20" s="198"/>
      <c r="IGX20" s="198"/>
      <c r="IGY20" s="198"/>
      <c r="IGZ20" s="198"/>
      <c r="IHA20" s="198"/>
      <c r="IHB20" s="198"/>
      <c r="IHC20" s="198"/>
      <c r="IHD20" s="198"/>
      <c r="IHE20" s="198"/>
      <c r="IHF20" s="198"/>
      <c r="IHG20" s="198"/>
      <c r="IHH20" s="198"/>
      <c r="IHI20" s="198"/>
      <c r="IHJ20" s="198"/>
      <c r="IHK20" s="198"/>
      <c r="IHL20" s="198"/>
      <c r="IHM20" s="198"/>
      <c r="IHN20" s="198"/>
      <c r="IHO20" s="198"/>
      <c r="IHP20" s="198"/>
      <c r="IHQ20" s="198"/>
      <c r="IHR20" s="198"/>
      <c r="IHS20" s="198"/>
      <c r="IHT20" s="198"/>
      <c r="IHU20" s="198"/>
      <c r="IHV20" s="198"/>
      <c r="IHW20" s="198"/>
      <c r="IHX20" s="198"/>
      <c r="IHY20" s="198"/>
      <c r="IHZ20" s="198"/>
      <c r="IIA20" s="198"/>
      <c r="IIB20" s="198"/>
      <c r="IIC20" s="198"/>
      <c r="IID20" s="198"/>
      <c r="IIE20" s="198"/>
      <c r="IIF20" s="198"/>
      <c r="IIG20" s="198"/>
      <c r="IIH20" s="198"/>
      <c r="III20" s="198"/>
      <c r="IIJ20" s="198"/>
      <c r="IIK20" s="198"/>
      <c r="IIL20" s="198"/>
      <c r="IIM20" s="198"/>
      <c r="IIN20" s="198"/>
      <c r="IIO20" s="198"/>
      <c r="IIP20" s="198"/>
      <c r="IIQ20" s="198"/>
      <c r="IIR20" s="198"/>
      <c r="IIS20" s="198"/>
      <c r="IIT20" s="198"/>
      <c r="IIU20" s="198"/>
      <c r="IIV20" s="198"/>
      <c r="IIW20" s="198"/>
      <c r="IIX20" s="198"/>
      <c r="IIY20" s="198"/>
      <c r="IIZ20" s="198"/>
      <c r="IJA20" s="198"/>
      <c r="IJB20" s="198"/>
      <c r="IJC20" s="198"/>
      <c r="IJD20" s="198"/>
      <c r="IJE20" s="198"/>
      <c r="IJF20" s="198"/>
      <c r="IJG20" s="198"/>
      <c r="IJH20" s="198"/>
      <c r="IJI20" s="198"/>
      <c r="IJJ20" s="198"/>
      <c r="IJK20" s="198"/>
      <c r="IJL20" s="198"/>
      <c r="IJM20" s="198"/>
      <c r="IJN20" s="198"/>
      <c r="IJO20" s="198"/>
      <c r="IJP20" s="198"/>
      <c r="IJQ20" s="198"/>
      <c r="IJR20" s="198"/>
      <c r="IJS20" s="198"/>
      <c r="IJT20" s="198"/>
      <c r="IJU20" s="198"/>
      <c r="IJV20" s="198"/>
      <c r="IJW20" s="198"/>
      <c r="IJX20" s="198"/>
      <c r="IJY20" s="198"/>
      <c r="IJZ20" s="198"/>
      <c r="IKA20" s="198"/>
      <c r="IKB20" s="198"/>
      <c r="IKC20" s="198"/>
      <c r="IKD20" s="198"/>
      <c r="IKE20" s="198"/>
      <c r="IKF20" s="198"/>
      <c r="IKG20" s="198"/>
      <c r="IKH20" s="198"/>
      <c r="IKI20" s="198"/>
      <c r="IKJ20" s="198"/>
      <c r="IKK20" s="198"/>
      <c r="IKL20" s="198"/>
      <c r="IKM20" s="198"/>
      <c r="IKN20" s="198"/>
      <c r="IKO20" s="198"/>
      <c r="IKP20" s="198"/>
      <c r="IKQ20" s="198"/>
      <c r="IKR20" s="198"/>
      <c r="IKS20" s="198"/>
      <c r="IKT20" s="198"/>
      <c r="IKU20" s="198"/>
      <c r="IKV20" s="198"/>
      <c r="IKW20" s="198"/>
      <c r="IKX20" s="198"/>
      <c r="IKY20" s="198"/>
      <c r="IKZ20" s="198"/>
      <c r="ILA20" s="198"/>
      <c r="ILB20" s="198"/>
      <c r="ILC20" s="198"/>
      <c r="ILD20" s="198"/>
      <c r="ILE20" s="198"/>
      <c r="ILF20" s="198"/>
      <c r="ILG20" s="198"/>
      <c r="ILH20" s="198"/>
      <c r="ILI20" s="198"/>
      <c r="ILJ20" s="198"/>
      <c r="ILK20" s="198"/>
      <c r="ILL20" s="198"/>
      <c r="ILM20" s="198"/>
      <c r="ILN20" s="198"/>
      <c r="ILO20" s="198"/>
      <c r="ILP20" s="198"/>
      <c r="ILQ20" s="198"/>
      <c r="ILR20" s="198"/>
      <c r="ILS20" s="198"/>
      <c r="ILT20" s="198"/>
      <c r="ILU20" s="198"/>
      <c r="ILV20" s="198"/>
      <c r="ILW20" s="198"/>
      <c r="ILX20" s="198"/>
      <c r="ILY20" s="198"/>
      <c r="ILZ20" s="198"/>
      <c r="IMA20" s="198"/>
      <c r="IMB20" s="198"/>
      <c r="IMC20" s="198"/>
      <c r="IMD20" s="198"/>
      <c r="IME20" s="198"/>
      <c r="IMF20" s="198"/>
      <c r="IMG20" s="198"/>
      <c r="IMH20" s="198"/>
      <c r="IMI20" s="198"/>
      <c r="IMJ20" s="198"/>
      <c r="IMK20" s="198"/>
      <c r="IML20" s="198"/>
      <c r="IMM20" s="198"/>
      <c r="IMN20" s="198"/>
      <c r="IMO20" s="198"/>
      <c r="IMP20" s="198"/>
      <c r="IMQ20" s="198"/>
      <c r="IMR20" s="198"/>
      <c r="IMS20" s="198"/>
      <c r="IMT20" s="198"/>
      <c r="IMU20" s="198"/>
      <c r="IMV20" s="198"/>
      <c r="IMW20" s="198"/>
      <c r="IMX20" s="198"/>
      <c r="IMY20" s="198"/>
      <c r="IMZ20" s="198"/>
      <c r="INA20" s="198"/>
      <c r="INB20" s="198"/>
      <c r="INC20" s="198"/>
      <c r="IND20" s="198"/>
      <c r="INE20" s="198"/>
      <c r="INF20" s="198"/>
      <c r="ING20" s="198"/>
      <c r="INH20" s="198"/>
      <c r="INI20" s="198"/>
      <c r="INJ20" s="198"/>
      <c r="INK20" s="198"/>
      <c r="INL20" s="198"/>
      <c r="INM20" s="198"/>
      <c r="INN20" s="198"/>
      <c r="INO20" s="198"/>
      <c r="INP20" s="198"/>
      <c r="INQ20" s="198"/>
      <c r="INR20" s="198"/>
      <c r="INS20" s="198"/>
      <c r="INT20" s="198"/>
      <c r="INU20" s="198"/>
      <c r="INV20" s="198"/>
      <c r="INW20" s="198"/>
      <c r="INX20" s="198"/>
      <c r="INY20" s="198"/>
      <c r="INZ20" s="198"/>
      <c r="IOA20" s="198"/>
      <c r="IOB20" s="198"/>
      <c r="IOC20" s="198"/>
      <c r="IOD20" s="198"/>
      <c r="IOE20" s="198"/>
      <c r="IOF20" s="198"/>
      <c r="IOG20" s="198"/>
      <c r="IOH20" s="198"/>
      <c r="IOI20" s="198"/>
      <c r="IOJ20" s="198"/>
      <c r="IOK20" s="198"/>
      <c r="IOL20" s="198"/>
      <c r="IOM20" s="198"/>
      <c r="ION20" s="198"/>
      <c r="IOO20" s="198"/>
      <c r="IOP20" s="198"/>
      <c r="IOQ20" s="198"/>
      <c r="IOR20" s="198"/>
      <c r="IOS20" s="198"/>
      <c r="IOT20" s="198"/>
      <c r="IOU20" s="198"/>
      <c r="IOV20" s="198"/>
      <c r="IOW20" s="198"/>
      <c r="IOX20" s="198"/>
      <c r="IOY20" s="198"/>
      <c r="IOZ20" s="198"/>
      <c r="IPA20" s="198"/>
      <c r="IPB20" s="198"/>
      <c r="IPC20" s="198"/>
      <c r="IPD20" s="198"/>
      <c r="IPE20" s="198"/>
      <c r="IPF20" s="198"/>
      <c r="IPG20" s="198"/>
      <c r="IPH20" s="198"/>
      <c r="IPI20" s="198"/>
      <c r="IPJ20" s="198"/>
      <c r="IPK20" s="198"/>
      <c r="IPL20" s="198"/>
      <c r="IPM20" s="198"/>
      <c r="IPN20" s="198"/>
      <c r="IPO20" s="198"/>
      <c r="IPP20" s="198"/>
      <c r="IPQ20" s="198"/>
      <c r="IPR20" s="198"/>
      <c r="IPS20" s="198"/>
      <c r="IPT20" s="198"/>
      <c r="IPU20" s="198"/>
      <c r="IPV20" s="198"/>
      <c r="IPW20" s="198"/>
      <c r="IPX20" s="198"/>
      <c r="IPY20" s="198"/>
      <c r="IPZ20" s="198"/>
      <c r="IQA20" s="198"/>
      <c r="IQB20" s="198"/>
      <c r="IQC20" s="198"/>
      <c r="IQD20" s="198"/>
      <c r="IQE20" s="198"/>
      <c r="IQF20" s="198"/>
      <c r="IQG20" s="198"/>
      <c r="IQH20" s="198"/>
      <c r="IQI20" s="198"/>
      <c r="IQJ20" s="198"/>
      <c r="IQK20" s="198"/>
      <c r="IQL20" s="198"/>
      <c r="IQM20" s="198"/>
      <c r="IQN20" s="198"/>
      <c r="IQO20" s="198"/>
      <c r="IQP20" s="198"/>
      <c r="IQQ20" s="198"/>
      <c r="IQR20" s="198"/>
      <c r="IQS20" s="198"/>
      <c r="IQT20" s="198"/>
      <c r="IQU20" s="198"/>
      <c r="IQV20" s="198"/>
      <c r="IQW20" s="198"/>
      <c r="IQX20" s="198"/>
      <c r="IQY20" s="198"/>
      <c r="IQZ20" s="198"/>
      <c r="IRA20" s="198"/>
      <c r="IRB20" s="198"/>
      <c r="IRC20" s="198"/>
      <c r="IRD20" s="198"/>
      <c r="IRE20" s="198"/>
      <c r="IRF20" s="198"/>
      <c r="IRG20" s="198"/>
      <c r="IRH20" s="198"/>
      <c r="IRI20" s="198"/>
      <c r="IRJ20" s="198"/>
      <c r="IRK20" s="198"/>
      <c r="IRL20" s="198"/>
      <c r="IRM20" s="198"/>
      <c r="IRN20" s="198"/>
      <c r="IRO20" s="198"/>
      <c r="IRP20" s="198"/>
      <c r="IRQ20" s="198"/>
      <c r="IRR20" s="198"/>
      <c r="IRS20" s="198"/>
      <c r="IRT20" s="198"/>
      <c r="IRU20" s="198"/>
      <c r="IRV20" s="198"/>
      <c r="IRW20" s="198"/>
      <c r="IRX20" s="198"/>
      <c r="IRY20" s="198"/>
      <c r="IRZ20" s="198"/>
      <c r="ISA20" s="198"/>
      <c r="ISB20" s="198"/>
      <c r="ISC20" s="198"/>
      <c r="ISD20" s="198"/>
      <c r="ISE20" s="198"/>
      <c r="ISF20" s="198"/>
      <c r="ISG20" s="198"/>
      <c r="ISH20" s="198"/>
      <c r="ISI20" s="198"/>
      <c r="ISJ20" s="198"/>
      <c r="ISK20" s="198"/>
      <c r="ISL20" s="198"/>
      <c r="ISM20" s="198"/>
      <c r="ISN20" s="198"/>
      <c r="ISO20" s="198"/>
      <c r="ISP20" s="198"/>
      <c r="ISQ20" s="198"/>
      <c r="ISR20" s="198"/>
      <c r="ISS20" s="198"/>
      <c r="IST20" s="198"/>
      <c r="ISU20" s="198"/>
      <c r="ISV20" s="198"/>
      <c r="ISW20" s="198"/>
      <c r="ISX20" s="198"/>
      <c r="ISY20" s="198"/>
      <c r="ISZ20" s="198"/>
      <c r="ITA20" s="198"/>
      <c r="ITB20" s="198"/>
      <c r="ITC20" s="198"/>
      <c r="ITD20" s="198"/>
      <c r="ITE20" s="198"/>
      <c r="ITF20" s="198"/>
      <c r="ITG20" s="198"/>
      <c r="ITH20" s="198"/>
      <c r="ITI20" s="198"/>
      <c r="ITJ20" s="198"/>
      <c r="ITK20" s="198"/>
      <c r="ITL20" s="198"/>
      <c r="ITM20" s="198"/>
      <c r="ITN20" s="198"/>
      <c r="ITO20" s="198"/>
      <c r="ITP20" s="198"/>
      <c r="ITQ20" s="198"/>
      <c r="ITR20" s="198"/>
      <c r="ITS20" s="198"/>
      <c r="ITT20" s="198"/>
      <c r="ITU20" s="198"/>
      <c r="ITV20" s="198"/>
      <c r="ITW20" s="198"/>
      <c r="ITX20" s="198"/>
      <c r="ITY20" s="198"/>
      <c r="ITZ20" s="198"/>
      <c r="IUA20" s="198"/>
      <c r="IUB20" s="198"/>
      <c r="IUC20" s="198"/>
      <c r="IUD20" s="198"/>
      <c r="IUE20" s="198"/>
      <c r="IUF20" s="198"/>
      <c r="IUG20" s="198"/>
      <c r="IUH20" s="198"/>
      <c r="IUI20" s="198"/>
      <c r="IUJ20" s="198"/>
      <c r="IUK20" s="198"/>
      <c r="IUL20" s="198"/>
      <c r="IUM20" s="198"/>
      <c r="IUN20" s="198"/>
      <c r="IUO20" s="198"/>
      <c r="IUP20" s="198"/>
      <c r="IUQ20" s="198"/>
      <c r="IUR20" s="198"/>
      <c r="IUS20" s="198"/>
      <c r="IUT20" s="198"/>
      <c r="IUU20" s="198"/>
      <c r="IUV20" s="198"/>
      <c r="IUW20" s="198"/>
      <c r="IUX20" s="198"/>
      <c r="IUY20" s="198"/>
      <c r="IUZ20" s="198"/>
      <c r="IVA20" s="198"/>
      <c r="IVB20" s="198"/>
      <c r="IVC20" s="198"/>
      <c r="IVD20" s="198"/>
      <c r="IVE20" s="198"/>
      <c r="IVF20" s="198"/>
      <c r="IVG20" s="198"/>
      <c r="IVH20" s="198"/>
      <c r="IVI20" s="198"/>
      <c r="IVJ20" s="198"/>
      <c r="IVK20" s="198"/>
      <c r="IVL20" s="198"/>
      <c r="IVM20" s="198"/>
      <c r="IVN20" s="198"/>
      <c r="IVO20" s="198"/>
      <c r="IVP20" s="198"/>
      <c r="IVQ20" s="198"/>
      <c r="IVR20" s="198"/>
      <c r="IVS20" s="198"/>
      <c r="IVT20" s="198"/>
      <c r="IVU20" s="198"/>
      <c r="IVV20" s="198"/>
      <c r="IVW20" s="198"/>
      <c r="IVX20" s="198"/>
      <c r="IVY20" s="198"/>
      <c r="IVZ20" s="198"/>
      <c r="IWA20" s="198"/>
      <c r="IWB20" s="198"/>
      <c r="IWC20" s="198"/>
      <c r="IWD20" s="198"/>
      <c r="IWE20" s="198"/>
      <c r="IWF20" s="198"/>
      <c r="IWG20" s="198"/>
      <c r="IWH20" s="198"/>
      <c r="IWI20" s="198"/>
      <c r="IWJ20" s="198"/>
      <c r="IWK20" s="198"/>
      <c r="IWL20" s="198"/>
      <c r="IWM20" s="198"/>
      <c r="IWN20" s="198"/>
      <c r="IWO20" s="198"/>
      <c r="IWP20" s="198"/>
      <c r="IWQ20" s="198"/>
      <c r="IWR20" s="198"/>
      <c r="IWS20" s="198"/>
      <c r="IWT20" s="198"/>
      <c r="IWU20" s="198"/>
      <c r="IWV20" s="198"/>
      <c r="IWW20" s="198"/>
      <c r="IWX20" s="198"/>
      <c r="IWY20" s="198"/>
      <c r="IWZ20" s="198"/>
      <c r="IXA20" s="198"/>
      <c r="IXB20" s="198"/>
      <c r="IXC20" s="198"/>
      <c r="IXD20" s="198"/>
      <c r="IXE20" s="198"/>
      <c r="IXF20" s="198"/>
      <c r="IXG20" s="198"/>
      <c r="IXH20" s="198"/>
      <c r="IXI20" s="198"/>
      <c r="IXJ20" s="198"/>
      <c r="IXK20" s="198"/>
      <c r="IXL20" s="198"/>
      <c r="IXM20" s="198"/>
      <c r="IXN20" s="198"/>
      <c r="IXO20" s="198"/>
      <c r="IXP20" s="198"/>
      <c r="IXQ20" s="198"/>
      <c r="IXR20" s="198"/>
      <c r="IXS20" s="198"/>
      <c r="IXT20" s="198"/>
      <c r="IXU20" s="198"/>
      <c r="IXV20" s="198"/>
      <c r="IXW20" s="198"/>
      <c r="IXX20" s="198"/>
      <c r="IXY20" s="198"/>
      <c r="IXZ20" s="198"/>
      <c r="IYA20" s="198"/>
      <c r="IYB20" s="198"/>
      <c r="IYC20" s="198"/>
      <c r="IYD20" s="198"/>
      <c r="IYE20" s="198"/>
      <c r="IYF20" s="198"/>
      <c r="IYG20" s="198"/>
      <c r="IYH20" s="198"/>
      <c r="IYI20" s="198"/>
      <c r="IYJ20" s="198"/>
      <c r="IYK20" s="198"/>
      <c r="IYL20" s="198"/>
      <c r="IYM20" s="198"/>
      <c r="IYN20" s="198"/>
      <c r="IYO20" s="198"/>
      <c r="IYP20" s="198"/>
      <c r="IYQ20" s="198"/>
      <c r="IYR20" s="198"/>
      <c r="IYS20" s="198"/>
      <c r="IYT20" s="198"/>
      <c r="IYU20" s="198"/>
      <c r="IYV20" s="198"/>
      <c r="IYW20" s="198"/>
      <c r="IYX20" s="198"/>
      <c r="IYY20" s="198"/>
      <c r="IYZ20" s="198"/>
      <c r="IZA20" s="198"/>
      <c r="IZB20" s="198"/>
      <c r="IZC20" s="198"/>
      <c r="IZD20" s="198"/>
      <c r="IZE20" s="198"/>
      <c r="IZF20" s="198"/>
      <c r="IZG20" s="198"/>
      <c r="IZH20" s="198"/>
      <c r="IZI20" s="198"/>
      <c r="IZJ20" s="198"/>
      <c r="IZK20" s="198"/>
      <c r="IZL20" s="198"/>
      <c r="IZM20" s="198"/>
      <c r="IZN20" s="198"/>
      <c r="IZO20" s="198"/>
      <c r="IZP20" s="198"/>
      <c r="IZQ20" s="198"/>
      <c r="IZR20" s="198"/>
      <c r="IZS20" s="198"/>
      <c r="IZT20" s="198"/>
      <c r="IZU20" s="198"/>
      <c r="IZV20" s="198"/>
      <c r="IZW20" s="198"/>
      <c r="IZX20" s="198"/>
      <c r="IZY20" s="198"/>
      <c r="IZZ20" s="198"/>
      <c r="JAA20" s="198"/>
      <c r="JAB20" s="198"/>
      <c r="JAC20" s="198"/>
      <c r="JAD20" s="198"/>
      <c r="JAE20" s="198"/>
      <c r="JAF20" s="198"/>
      <c r="JAG20" s="198"/>
      <c r="JAH20" s="198"/>
      <c r="JAI20" s="198"/>
      <c r="JAJ20" s="198"/>
      <c r="JAK20" s="198"/>
      <c r="JAL20" s="198"/>
      <c r="JAM20" s="198"/>
      <c r="JAN20" s="198"/>
      <c r="JAO20" s="198"/>
      <c r="JAP20" s="198"/>
      <c r="JAQ20" s="198"/>
      <c r="JAR20" s="198"/>
      <c r="JAS20" s="198"/>
      <c r="JAT20" s="198"/>
      <c r="JAU20" s="198"/>
      <c r="JAV20" s="198"/>
      <c r="JAW20" s="198"/>
      <c r="JAX20" s="198"/>
      <c r="JAY20" s="198"/>
      <c r="JAZ20" s="198"/>
      <c r="JBA20" s="198"/>
      <c r="JBB20" s="198"/>
      <c r="JBC20" s="198"/>
      <c r="JBD20" s="198"/>
      <c r="JBE20" s="198"/>
      <c r="JBF20" s="198"/>
      <c r="JBG20" s="198"/>
      <c r="JBH20" s="198"/>
      <c r="JBI20" s="198"/>
      <c r="JBJ20" s="198"/>
      <c r="JBK20" s="198"/>
      <c r="JBL20" s="198"/>
      <c r="JBM20" s="198"/>
      <c r="JBN20" s="198"/>
      <c r="JBO20" s="198"/>
      <c r="JBP20" s="198"/>
      <c r="JBQ20" s="198"/>
      <c r="JBR20" s="198"/>
      <c r="JBS20" s="198"/>
      <c r="JBT20" s="198"/>
      <c r="JBU20" s="198"/>
      <c r="JBV20" s="198"/>
      <c r="JBW20" s="198"/>
      <c r="JBX20" s="198"/>
      <c r="JBY20" s="198"/>
      <c r="JBZ20" s="198"/>
      <c r="JCA20" s="198"/>
      <c r="JCB20" s="198"/>
      <c r="JCC20" s="198"/>
      <c r="JCD20" s="198"/>
      <c r="JCE20" s="198"/>
      <c r="JCF20" s="198"/>
      <c r="JCG20" s="198"/>
      <c r="JCH20" s="198"/>
      <c r="JCI20" s="198"/>
      <c r="JCJ20" s="198"/>
      <c r="JCK20" s="198"/>
      <c r="JCL20" s="198"/>
      <c r="JCM20" s="198"/>
      <c r="JCN20" s="198"/>
      <c r="JCO20" s="198"/>
      <c r="JCP20" s="198"/>
      <c r="JCQ20" s="198"/>
      <c r="JCR20" s="198"/>
      <c r="JCS20" s="198"/>
      <c r="JCT20" s="198"/>
      <c r="JCU20" s="198"/>
      <c r="JCV20" s="198"/>
      <c r="JCW20" s="198"/>
      <c r="JCX20" s="198"/>
      <c r="JCY20" s="198"/>
      <c r="JCZ20" s="198"/>
      <c r="JDA20" s="198"/>
      <c r="JDB20" s="198"/>
      <c r="JDC20" s="198"/>
      <c r="JDD20" s="198"/>
      <c r="JDE20" s="198"/>
      <c r="JDF20" s="198"/>
      <c r="JDG20" s="198"/>
      <c r="JDH20" s="198"/>
      <c r="JDI20" s="198"/>
      <c r="JDJ20" s="198"/>
      <c r="JDK20" s="198"/>
      <c r="JDL20" s="198"/>
      <c r="JDM20" s="198"/>
      <c r="JDN20" s="198"/>
      <c r="JDO20" s="198"/>
      <c r="JDP20" s="198"/>
      <c r="JDQ20" s="198"/>
      <c r="JDR20" s="198"/>
      <c r="JDS20" s="198"/>
      <c r="JDT20" s="198"/>
      <c r="JDU20" s="198"/>
      <c r="JDV20" s="198"/>
      <c r="JDW20" s="198"/>
      <c r="JDX20" s="198"/>
      <c r="JDY20" s="198"/>
      <c r="JDZ20" s="198"/>
      <c r="JEA20" s="198"/>
      <c r="JEB20" s="198"/>
      <c r="JEC20" s="198"/>
      <c r="JED20" s="198"/>
      <c r="JEE20" s="198"/>
      <c r="JEF20" s="198"/>
      <c r="JEG20" s="198"/>
      <c r="JEH20" s="198"/>
      <c r="JEI20" s="198"/>
      <c r="JEJ20" s="198"/>
      <c r="JEK20" s="198"/>
      <c r="JEL20" s="198"/>
      <c r="JEM20" s="198"/>
      <c r="JEN20" s="198"/>
      <c r="JEO20" s="198"/>
      <c r="JEP20" s="198"/>
      <c r="JEQ20" s="198"/>
      <c r="JER20" s="198"/>
      <c r="JES20" s="198"/>
      <c r="JET20" s="198"/>
      <c r="JEU20" s="198"/>
      <c r="JEV20" s="198"/>
      <c r="JEW20" s="198"/>
      <c r="JEX20" s="198"/>
      <c r="JEY20" s="198"/>
      <c r="JEZ20" s="198"/>
      <c r="JFA20" s="198"/>
      <c r="JFB20" s="198"/>
      <c r="JFC20" s="198"/>
      <c r="JFD20" s="198"/>
      <c r="JFE20" s="198"/>
      <c r="JFF20" s="198"/>
      <c r="JFG20" s="198"/>
      <c r="JFH20" s="198"/>
      <c r="JFI20" s="198"/>
      <c r="JFJ20" s="198"/>
      <c r="JFK20" s="198"/>
      <c r="JFL20" s="198"/>
      <c r="JFM20" s="198"/>
      <c r="JFN20" s="198"/>
      <c r="JFO20" s="198"/>
      <c r="JFP20" s="198"/>
      <c r="JFQ20" s="198"/>
      <c r="JFR20" s="198"/>
      <c r="JFS20" s="198"/>
      <c r="JFT20" s="198"/>
      <c r="JFU20" s="198"/>
      <c r="JFV20" s="198"/>
      <c r="JFW20" s="198"/>
      <c r="JFX20" s="198"/>
      <c r="JFY20" s="198"/>
      <c r="JFZ20" s="198"/>
      <c r="JGA20" s="198"/>
      <c r="JGB20" s="198"/>
      <c r="JGC20" s="198"/>
      <c r="JGD20" s="198"/>
      <c r="JGE20" s="198"/>
      <c r="JGF20" s="198"/>
      <c r="JGG20" s="198"/>
      <c r="JGH20" s="198"/>
      <c r="JGI20" s="198"/>
      <c r="JGJ20" s="198"/>
      <c r="JGK20" s="198"/>
      <c r="JGL20" s="198"/>
      <c r="JGM20" s="198"/>
      <c r="JGN20" s="198"/>
      <c r="JGO20" s="198"/>
      <c r="JGP20" s="198"/>
      <c r="JGQ20" s="198"/>
      <c r="JGR20" s="198"/>
      <c r="JGS20" s="198"/>
      <c r="JGT20" s="198"/>
      <c r="JGU20" s="198"/>
      <c r="JGV20" s="198"/>
      <c r="JGW20" s="198"/>
      <c r="JGX20" s="198"/>
      <c r="JGY20" s="198"/>
      <c r="JGZ20" s="198"/>
      <c r="JHA20" s="198"/>
      <c r="JHB20" s="198"/>
      <c r="JHC20" s="198"/>
      <c r="JHD20" s="198"/>
      <c r="JHE20" s="198"/>
      <c r="JHF20" s="198"/>
      <c r="JHG20" s="198"/>
      <c r="JHH20" s="198"/>
      <c r="JHI20" s="198"/>
      <c r="JHJ20" s="198"/>
      <c r="JHK20" s="198"/>
      <c r="JHL20" s="198"/>
      <c r="JHM20" s="198"/>
      <c r="JHN20" s="198"/>
      <c r="JHO20" s="198"/>
      <c r="JHP20" s="198"/>
      <c r="JHQ20" s="198"/>
      <c r="JHR20" s="198"/>
      <c r="JHS20" s="198"/>
      <c r="JHT20" s="198"/>
      <c r="JHU20" s="198"/>
      <c r="JHV20" s="198"/>
      <c r="JHW20" s="198"/>
      <c r="JHX20" s="198"/>
      <c r="JHY20" s="198"/>
      <c r="JHZ20" s="198"/>
      <c r="JIA20" s="198"/>
      <c r="JIB20" s="198"/>
      <c r="JIC20" s="198"/>
      <c r="JID20" s="198"/>
      <c r="JIE20" s="198"/>
      <c r="JIF20" s="198"/>
      <c r="JIG20" s="198"/>
      <c r="JIH20" s="198"/>
      <c r="JII20" s="198"/>
      <c r="JIJ20" s="198"/>
      <c r="JIK20" s="198"/>
      <c r="JIL20" s="198"/>
      <c r="JIM20" s="198"/>
      <c r="JIN20" s="198"/>
      <c r="JIO20" s="198"/>
      <c r="JIP20" s="198"/>
      <c r="JIQ20" s="198"/>
      <c r="JIR20" s="198"/>
      <c r="JIS20" s="198"/>
      <c r="JIT20" s="198"/>
      <c r="JIU20" s="198"/>
      <c r="JIV20" s="198"/>
      <c r="JIW20" s="198"/>
      <c r="JIX20" s="198"/>
      <c r="JIY20" s="198"/>
      <c r="JIZ20" s="198"/>
      <c r="JJA20" s="198"/>
      <c r="JJB20" s="198"/>
      <c r="JJC20" s="198"/>
      <c r="JJD20" s="198"/>
      <c r="JJE20" s="198"/>
      <c r="JJF20" s="198"/>
      <c r="JJG20" s="198"/>
      <c r="JJH20" s="198"/>
      <c r="JJI20" s="198"/>
      <c r="JJJ20" s="198"/>
      <c r="JJK20" s="198"/>
      <c r="JJL20" s="198"/>
      <c r="JJM20" s="198"/>
      <c r="JJN20" s="198"/>
      <c r="JJO20" s="198"/>
      <c r="JJP20" s="198"/>
      <c r="JJQ20" s="198"/>
      <c r="JJR20" s="198"/>
      <c r="JJS20" s="198"/>
      <c r="JJT20" s="198"/>
      <c r="JJU20" s="198"/>
      <c r="JJV20" s="198"/>
      <c r="JJW20" s="198"/>
      <c r="JJX20" s="198"/>
      <c r="JJY20" s="198"/>
      <c r="JJZ20" s="198"/>
      <c r="JKA20" s="198"/>
      <c r="JKB20" s="198"/>
      <c r="JKC20" s="198"/>
      <c r="JKD20" s="198"/>
      <c r="JKE20" s="198"/>
      <c r="JKF20" s="198"/>
      <c r="JKG20" s="198"/>
      <c r="JKH20" s="198"/>
      <c r="JKI20" s="198"/>
      <c r="JKJ20" s="198"/>
      <c r="JKK20" s="198"/>
      <c r="JKL20" s="198"/>
      <c r="JKM20" s="198"/>
      <c r="JKN20" s="198"/>
      <c r="JKO20" s="198"/>
      <c r="JKP20" s="198"/>
      <c r="JKQ20" s="198"/>
      <c r="JKR20" s="198"/>
      <c r="JKS20" s="198"/>
      <c r="JKT20" s="198"/>
      <c r="JKU20" s="198"/>
      <c r="JKV20" s="198"/>
      <c r="JKW20" s="198"/>
      <c r="JKX20" s="198"/>
      <c r="JKY20" s="198"/>
      <c r="JKZ20" s="198"/>
      <c r="JLA20" s="198"/>
      <c r="JLB20" s="198"/>
      <c r="JLC20" s="198"/>
      <c r="JLD20" s="198"/>
      <c r="JLE20" s="198"/>
      <c r="JLF20" s="198"/>
      <c r="JLG20" s="198"/>
      <c r="JLH20" s="198"/>
      <c r="JLI20" s="198"/>
      <c r="JLJ20" s="198"/>
      <c r="JLK20" s="198"/>
      <c r="JLL20" s="198"/>
      <c r="JLM20" s="198"/>
      <c r="JLN20" s="198"/>
      <c r="JLO20" s="198"/>
      <c r="JLP20" s="198"/>
      <c r="JLQ20" s="198"/>
      <c r="JLR20" s="198"/>
      <c r="JLS20" s="198"/>
      <c r="JLT20" s="198"/>
      <c r="JLU20" s="198"/>
      <c r="JLV20" s="198"/>
      <c r="JLW20" s="198"/>
      <c r="JLX20" s="198"/>
      <c r="JLY20" s="198"/>
      <c r="JLZ20" s="198"/>
      <c r="JMA20" s="198"/>
      <c r="JMB20" s="198"/>
      <c r="JMC20" s="198"/>
      <c r="JMD20" s="198"/>
      <c r="JME20" s="198"/>
      <c r="JMF20" s="198"/>
      <c r="JMG20" s="198"/>
      <c r="JMH20" s="198"/>
      <c r="JMI20" s="198"/>
      <c r="JMJ20" s="198"/>
      <c r="JMK20" s="198"/>
      <c r="JML20" s="198"/>
      <c r="JMM20" s="198"/>
      <c r="JMN20" s="198"/>
      <c r="JMO20" s="198"/>
      <c r="JMP20" s="198"/>
      <c r="JMQ20" s="198"/>
      <c r="JMR20" s="198"/>
      <c r="JMS20" s="198"/>
      <c r="JMT20" s="198"/>
      <c r="JMU20" s="198"/>
      <c r="JMV20" s="198"/>
      <c r="JMW20" s="198"/>
      <c r="JMX20" s="198"/>
      <c r="JMY20" s="198"/>
      <c r="JMZ20" s="198"/>
      <c r="JNA20" s="198"/>
      <c r="JNB20" s="198"/>
      <c r="JNC20" s="198"/>
      <c r="JND20" s="198"/>
      <c r="JNE20" s="198"/>
      <c r="JNF20" s="198"/>
      <c r="JNG20" s="198"/>
      <c r="JNH20" s="198"/>
      <c r="JNI20" s="198"/>
      <c r="JNJ20" s="198"/>
      <c r="JNK20" s="198"/>
      <c r="JNL20" s="198"/>
      <c r="JNM20" s="198"/>
      <c r="JNN20" s="198"/>
      <c r="JNO20" s="198"/>
      <c r="JNP20" s="198"/>
      <c r="JNQ20" s="198"/>
      <c r="JNR20" s="198"/>
      <c r="JNS20" s="198"/>
      <c r="JNT20" s="198"/>
      <c r="JNU20" s="198"/>
      <c r="JNV20" s="198"/>
      <c r="JNW20" s="198"/>
      <c r="JNX20" s="198"/>
      <c r="JNY20" s="198"/>
      <c r="JNZ20" s="198"/>
      <c r="JOA20" s="198"/>
      <c r="JOB20" s="198"/>
      <c r="JOC20" s="198"/>
      <c r="JOD20" s="198"/>
      <c r="JOE20" s="198"/>
      <c r="JOF20" s="198"/>
      <c r="JOG20" s="198"/>
      <c r="JOH20" s="198"/>
      <c r="JOI20" s="198"/>
      <c r="JOJ20" s="198"/>
      <c r="JOK20" s="198"/>
      <c r="JOL20" s="198"/>
      <c r="JOM20" s="198"/>
      <c r="JON20" s="198"/>
      <c r="JOO20" s="198"/>
      <c r="JOP20" s="198"/>
      <c r="JOQ20" s="198"/>
      <c r="JOR20" s="198"/>
      <c r="JOS20" s="198"/>
      <c r="JOT20" s="198"/>
      <c r="JOU20" s="198"/>
      <c r="JOV20" s="198"/>
      <c r="JOW20" s="198"/>
      <c r="JOX20" s="198"/>
      <c r="JOY20" s="198"/>
      <c r="JOZ20" s="198"/>
      <c r="JPA20" s="198"/>
      <c r="JPB20" s="198"/>
      <c r="JPC20" s="198"/>
      <c r="JPD20" s="198"/>
      <c r="JPE20" s="198"/>
      <c r="JPF20" s="198"/>
      <c r="JPG20" s="198"/>
      <c r="JPH20" s="198"/>
      <c r="JPI20" s="198"/>
      <c r="JPJ20" s="198"/>
      <c r="JPK20" s="198"/>
      <c r="JPL20" s="198"/>
      <c r="JPM20" s="198"/>
      <c r="JPN20" s="198"/>
      <c r="JPO20" s="198"/>
      <c r="JPP20" s="198"/>
      <c r="JPQ20" s="198"/>
      <c r="JPR20" s="198"/>
      <c r="JPS20" s="198"/>
      <c r="JPT20" s="198"/>
      <c r="JPU20" s="198"/>
      <c r="JPV20" s="198"/>
      <c r="JPW20" s="198"/>
      <c r="JPX20" s="198"/>
      <c r="JPY20" s="198"/>
      <c r="JPZ20" s="198"/>
      <c r="JQA20" s="198"/>
      <c r="JQB20" s="198"/>
      <c r="JQC20" s="198"/>
      <c r="JQD20" s="198"/>
      <c r="JQE20" s="198"/>
      <c r="JQF20" s="198"/>
      <c r="JQG20" s="198"/>
      <c r="JQH20" s="198"/>
      <c r="JQI20" s="198"/>
      <c r="JQJ20" s="198"/>
      <c r="JQK20" s="198"/>
      <c r="JQL20" s="198"/>
      <c r="JQM20" s="198"/>
      <c r="JQN20" s="198"/>
      <c r="JQO20" s="198"/>
      <c r="JQP20" s="198"/>
      <c r="JQQ20" s="198"/>
      <c r="JQR20" s="198"/>
      <c r="JQS20" s="198"/>
      <c r="JQT20" s="198"/>
      <c r="JQU20" s="198"/>
      <c r="JQV20" s="198"/>
      <c r="JQW20" s="198"/>
      <c r="JQX20" s="198"/>
      <c r="JQY20" s="198"/>
      <c r="JQZ20" s="198"/>
      <c r="JRA20" s="198"/>
      <c r="JRB20" s="198"/>
      <c r="JRC20" s="198"/>
      <c r="JRD20" s="198"/>
      <c r="JRE20" s="198"/>
      <c r="JRF20" s="198"/>
      <c r="JRG20" s="198"/>
      <c r="JRH20" s="198"/>
      <c r="JRI20" s="198"/>
      <c r="JRJ20" s="198"/>
      <c r="JRK20" s="198"/>
      <c r="JRL20" s="198"/>
      <c r="JRM20" s="198"/>
      <c r="JRN20" s="198"/>
      <c r="JRO20" s="198"/>
      <c r="JRP20" s="198"/>
      <c r="JRQ20" s="198"/>
      <c r="JRR20" s="198"/>
      <c r="JRS20" s="198"/>
      <c r="JRT20" s="198"/>
      <c r="JRU20" s="198"/>
      <c r="JRV20" s="198"/>
      <c r="JRW20" s="198"/>
      <c r="JRX20" s="198"/>
      <c r="JRY20" s="198"/>
      <c r="JRZ20" s="198"/>
      <c r="JSA20" s="198"/>
      <c r="JSB20" s="198"/>
      <c r="JSC20" s="198"/>
      <c r="JSD20" s="198"/>
      <c r="JSE20" s="198"/>
      <c r="JSF20" s="198"/>
      <c r="JSG20" s="198"/>
      <c r="JSH20" s="198"/>
      <c r="JSI20" s="198"/>
      <c r="JSJ20" s="198"/>
      <c r="JSK20" s="198"/>
      <c r="JSL20" s="198"/>
      <c r="JSM20" s="198"/>
      <c r="JSN20" s="198"/>
      <c r="JSO20" s="198"/>
      <c r="JSP20" s="198"/>
      <c r="JSQ20" s="198"/>
      <c r="JSR20" s="198"/>
      <c r="JSS20" s="198"/>
      <c r="JST20" s="198"/>
      <c r="JSU20" s="198"/>
      <c r="JSV20" s="198"/>
      <c r="JSW20" s="198"/>
      <c r="JSX20" s="198"/>
      <c r="JSY20" s="198"/>
      <c r="JSZ20" s="198"/>
      <c r="JTA20" s="198"/>
      <c r="JTB20" s="198"/>
      <c r="JTC20" s="198"/>
      <c r="JTD20" s="198"/>
      <c r="JTE20" s="198"/>
      <c r="JTF20" s="198"/>
      <c r="JTG20" s="198"/>
      <c r="JTH20" s="198"/>
      <c r="JTI20" s="198"/>
      <c r="JTJ20" s="198"/>
      <c r="JTK20" s="198"/>
      <c r="JTL20" s="198"/>
      <c r="JTM20" s="198"/>
      <c r="JTN20" s="198"/>
      <c r="JTO20" s="198"/>
      <c r="JTP20" s="198"/>
      <c r="JTQ20" s="198"/>
      <c r="JTR20" s="198"/>
      <c r="JTS20" s="198"/>
      <c r="JTT20" s="198"/>
      <c r="JTU20" s="198"/>
      <c r="JTV20" s="198"/>
      <c r="JTW20" s="198"/>
      <c r="JTX20" s="198"/>
      <c r="JTY20" s="198"/>
      <c r="JTZ20" s="198"/>
      <c r="JUA20" s="198"/>
      <c r="JUB20" s="198"/>
      <c r="JUC20" s="198"/>
      <c r="JUD20" s="198"/>
      <c r="JUE20" s="198"/>
      <c r="JUF20" s="198"/>
      <c r="JUG20" s="198"/>
      <c r="JUH20" s="198"/>
      <c r="JUI20" s="198"/>
      <c r="JUJ20" s="198"/>
      <c r="JUK20" s="198"/>
      <c r="JUL20" s="198"/>
      <c r="JUM20" s="198"/>
      <c r="JUN20" s="198"/>
      <c r="JUO20" s="198"/>
      <c r="JUP20" s="198"/>
      <c r="JUQ20" s="198"/>
      <c r="JUR20" s="198"/>
      <c r="JUS20" s="198"/>
      <c r="JUT20" s="198"/>
      <c r="JUU20" s="198"/>
      <c r="JUV20" s="198"/>
      <c r="JUW20" s="198"/>
      <c r="JUX20" s="198"/>
      <c r="JUY20" s="198"/>
      <c r="JUZ20" s="198"/>
      <c r="JVA20" s="198"/>
      <c r="JVB20" s="198"/>
      <c r="JVC20" s="198"/>
      <c r="JVD20" s="198"/>
      <c r="JVE20" s="198"/>
      <c r="JVF20" s="198"/>
      <c r="JVG20" s="198"/>
      <c r="JVH20" s="198"/>
      <c r="JVI20" s="198"/>
      <c r="JVJ20" s="198"/>
      <c r="JVK20" s="198"/>
      <c r="JVL20" s="198"/>
      <c r="JVM20" s="198"/>
      <c r="JVN20" s="198"/>
      <c r="JVO20" s="198"/>
      <c r="JVP20" s="198"/>
      <c r="JVQ20" s="198"/>
      <c r="JVR20" s="198"/>
      <c r="JVS20" s="198"/>
      <c r="JVT20" s="198"/>
      <c r="JVU20" s="198"/>
      <c r="JVV20" s="198"/>
      <c r="JVW20" s="198"/>
      <c r="JVX20" s="198"/>
      <c r="JVY20" s="198"/>
      <c r="JVZ20" s="198"/>
      <c r="JWA20" s="198"/>
      <c r="JWB20" s="198"/>
      <c r="JWC20" s="198"/>
      <c r="JWD20" s="198"/>
      <c r="JWE20" s="198"/>
      <c r="JWF20" s="198"/>
      <c r="JWG20" s="198"/>
      <c r="JWH20" s="198"/>
      <c r="JWI20" s="198"/>
      <c r="JWJ20" s="198"/>
      <c r="JWK20" s="198"/>
      <c r="JWL20" s="198"/>
      <c r="JWM20" s="198"/>
      <c r="JWN20" s="198"/>
      <c r="JWO20" s="198"/>
      <c r="JWP20" s="198"/>
      <c r="JWQ20" s="198"/>
      <c r="JWR20" s="198"/>
      <c r="JWS20" s="198"/>
      <c r="JWT20" s="198"/>
      <c r="JWU20" s="198"/>
      <c r="JWV20" s="198"/>
      <c r="JWW20" s="198"/>
      <c r="JWX20" s="198"/>
      <c r="JWY20" s="198"/>
      <c r="JWZ20" s="198"/>
      <c r="JXA20" s="198"/>
      <c r="JXB20" s="198"/>
      <c r="JXC20" s="198"/>
      <c r="JXD20" s="198"/>
      <c r="JXE20" s="198"/>
      <c r="JXF20" s="198"/>
      <c r="JXG20" s="198"/>
      <c r="JXH20" s="198"/>
      <c r="JXI20" s="198"/>
      <c r="JXJ20" s="198"/>
      <c r="JXK20" s="198"/>
      <c r="JXL20" s="198"/>
      <c r="JXM20" s="198"/>
      <c r="JXN20" s="198"/>
      <c r="JXO20" s="198"/>
      <c r="JXP20" s="198"/>
      <c r="JXQ20" s="198"/>
      <c r="JXR20" s="198"/>
      <c r="JXS20" s="198"/>
      <c r="JXT20" s="198"/>
      <c r="JXU20" s="198"/>
      <c r="JXV20" s="198"/>
      <c r="JXW20" s="198"/>
      <c r="JXX20" s="198"/>
      <c r="JXY20" s="198"/>
      <c r="JXZ20" s="198"/>
      <c r="JYA20" s="198"/>
      <c r="JYB20" s="198"/>
      <c r="JYC20" s="198"/>
      <c r="JYD20" s="198"/>
      <c r="JYE20" s="198"/>
      <c r="JYF20" s="198"/>
      <c r="JYG20" s="198"/>
      <c r="JYH20" s="198"/>
      <c r="JYI20" s="198"/>
      <c r="JYJ20" s="198"/>
      <c r="JYK20" s="198"/>
      <c r="JYL20" s="198"/>
      <c r="JYM20" s="198"/>
      <c r="JYN20" s="198"/>
      <c r="JYO20" s="198"/>
      <c r="JYP20" s="198"/>
      <c r="JYQ20" s="198"/>
      <c r="JYR20" s="198"/>
      <c r="JYS20" s="198"/>
      <c r="JYT20" s="198"/>
      <c r="JYU20" s="198"/>
      <c r="JYV20" s="198"/>
      <c r="JYW20" s="198"/>
      <c r="JYX20" s="198"/>
      <c r="JYY20" s="198"/>
      <c r="JYZ20" s="198"/>
      <c r="JZA20" s="198"/>
      <c r="JZB20" s="198"/>
      <c r="JZC20" s="198"/>
      <c r="JZD20" s="198"/>
      <c r="JZE20" s="198"/>
      <c r="JZF20" s="198"/>
      <c r="JZG20" s="198"/>
      <c r="JZH20" s="198"/>
      <c r="JZI20" s="198"/>
      <c r="JZJ20" s="198"/>
      <c r="JZK20" s="198"/>
      <c r="JZL20" s="198"/>
      <c r="JZM20" s="198"/>
      <c r="JZN20" s="198"/>
      <c r="JZO20" s="198"/>
      <c r="JZP20" s="198"/>
      <c r="JZQ20" s="198"/>
      <c r="JZR20" s="198"/>
      <c r="JZS20" s="198"/>
      <c r="JZT20" s="198"/>
      <c r="JZU20" s="198"/>
      <c r="JZV20" s="198"/>
      <c r="JZW20" s="198"/>
      <c r="JZX20" s="198"/>
      <c r="JZY20" s="198"/>
      <c r="JZZ20" s="198"/>
      <c r="KAA20" s="198"/>
      <c r="KAB20" s="198"/>
      <c r="KAC20" s="198"/>
      <c r="KAD20" s="198"/>
      <c r="KAE20" s="198"/>
      <c r="KAF20" s="198"/>
      <c r="KAG20" s="198"/>
      <c r="KAH20" s="198"/>
      <c r="KAI20" s="198"/>
      <c r="KAJ20" s="198"/>
      <c r="KAK20" s="198"/>
      <c r="KAL20" s="198"/>
      <c r="KAM20" s="198"/>
      <c r="KAN20" s="198"/>
      <c r="KAO20" s="198"/>
      <c r="KAP20" s="198"/>
      <c r="KAQ20" s="198"/>
      <c r="KAR20" s="198"/>
      <c r="KAS20" s="198"/>
      <c r="KAT20" s="198"/>
      <c r="KAU20" s="198"/>
      <c r="KAV20" s="198"/>
      <c r="KAW20" s="198"/>
      <c r="KAX20" s="198"/>
      <c r="KAY20" s="198"/>
      <c r="KAZ20" s="198"/>
      <c r="KBA20" s="198"/>
      <c r="KBB20" s="198"/>
      <c r="KBC20" s="198"/>
      <c r="KBD20" s="198"/>
      <c r="KBE20" s="198"/>
      <c r="KBF20" s="198"/>
      <c r="KBG20" s="198"/>
      <c r="KBH20" s="198"/>
      <c r="KBI20" s="198"/>
      <c r="KBJ20" s="198"/>
      <c r="KBK20" s="198"/>
      <c r="KBL20" s="198"/>
      <c r="KBM20" s="198"/>
      <c r="KBN20" s="198"/>
      <c r="KBO20" s="198"/>
      <c r="KBP20" s="198"/>
      <c r="KBQ20" s="198"/>
      <c r="KBR20" s="198"/>
      <c r="KBS20" s="198"/>
      <c r="KBT20" s="198"/>
      <c r="KBU20" s="198"/>
      <c r="KBV20" s="198"/>
      <c r="KBW20" s="198"/>
      <c r="KBX20" s="198"/>
      <c r="KBY20" s="198"/>
      <c r="KBZ20" s="198"/>
      <c r="KCA20" s="198"/>
      <c r="KCB20" s="198"/>
      <c r="KCC20" s="198"/>
      <c r="KCD20" s="198"/>
      <c r="KCE20" s="198"/>
      <c r="KCF20" s="198"/>
      <c r="KCG20" s="198"/>
      <c r="KCH20" s="198"/>
      <c r="KCI20" s="198"/>
      <c r="KCJ20" s="198"/>
      <c r="KCK20" s="198"/>
      <c r="KCL20" s="198"/>
      <c r="KCM20" s="198"/>
      <c r="KCN20" s="198"/>
      <c r="KCO20" s="198"/>
      <c r="KCP20" s="198"/>
      <c r="KCQ20" s="198"/>
      <c r="KCR20" s="198"/>
      <c r="KCS20" s="198"/>
      <c r="KCT20" s="198"/>
      <c r="KCU20" s="198"/>
      <c r="KCV20" s="198"/>
      <c r="KCW20" s="198"/>
      <c r="KCX20" s="198"/>
      <c r="KCY20" s="198"/>
      <c r="KCZ20" s="198"/>
      <c r="KDA20" s="198"/>
      <c r="KDB20" s="198"/>
      <c r="KDC20" s="198"/>
      <c r="KDD20" s="198"/>
      <c r="KDE20" s="198"/>
      <c r="KDF20" s="198"/>
      <c r="KDG20" s="198"/>
      <c r="KDH20" s="198"/>
      <c r="KDI20" s="198"/>
      <c r="KDJ20" s="198"/>
      <c r="KDK20" s="198"/>
      <c r="KDL20" s="198"/>
      <c r="KDM20" s="198"/>
      <c r="KDN20" s="198"/>
      <c r="KDO20" s="198"/>
      <c r="KDP20" s="198"/>
      <c r="KDQ20" s="198"/>
      <c r="KDR20" s="198"/>
      <c r="KDS20" s="198"/>
      <c r="KDT20" s="198"/>
      <c r="KDU20" s="198"/>
      <c r="KDV20" s="198"/>
      <c r="KDW20" s="198"/>
      <c r="KDX20" s="198"/>
      <c r="KDY20" s="198"/>
      <c r="KDZ20" s="198"/>
      <c r="KEA20" s="198"/>
      <c r="KEB20" s="198"/>
      <c r="KEC20" s="198"/>
      <c r="KED20" s="198"/>
      <c r="KEE20" s="198"/>
      <c r="KEF20" s="198"/>
      <c r="KEG20" s="198"/>
      <c r="KEH20" s="198"/>
      <c r="KEI20" s="198"/>
      <c r="KEJ20" s="198"/>
      <c r="KEK20" s="198"/>
      <c r="KEL20" s="198"/>
      <c r="KEM20" s="198"/>
      <c r="KEN20" s="198"/>
      <c r="KEO20" s="198"/>
      <c r="KEP20" s="198"/>
      <c r="KEQ20" s="198"/>
      <c r="KER20" s="198"/>
      <c r="KES20" s="198"/>
      <c r="KET20" s="198"/>
      <c r="KEU20" s="198"/>
      <c r="KEV20" s="198"/>
      <c r="KEW20" s="198"/>
      <c r="KEX20" s="198"/>
      <c r="KEY20" s="198"/>
      <c r="KEZ20" s="198"/>
      <c r="KFA20" s="198"/>
      <c r="KFB20" s="198"/>
      <c r="KFC20" s="198"/>
      <c r="KFD20" s="198"/>
      <c r="KFE20" s="198"/>
      <c r="KFF20" s="198"/>
      <c r="KFG20" s="198"/>
      <c r="KFH20" s="198"/>
      <c r="KFI20" s="198"/>
      <c r="KFJ20" s="198"/>
      <c r="KFK20" s="198"/>
      <c r="KFL20" s="198"/>
      <c r="KFM20" s="198"/>
      <c r="KFN20" s="198"/>
      <c r="KFO20" s="198"/>
      <c r="KFP20" s="198"/>
      <c r="KFQ20" s="198"/>
      <c r="KFR20" s="198"/>
      <c r="KFS20" s="198"/>
      <c r="KFT20" s="198"/>
      <c r="KFU20" s="198"/>
      <c r="KFV20" s="198"/>
      <c r="KFW20" s="198"/>
      <c r="KFX20" s="198"/>
      <c r="KFY20" s="198"/>
      <c r="KFZ20" s="198"/>
      <c r="KGA20" s="198"/>
      <c r="KGB20" s="198"/>
      <c r="KGC20" s="198"/>
      <c r="KGD20" s="198"/>
      <c r="KGE20" s="198"/>
      <c r="KGF20" s="198"/>
      <c r="KGG20" s="198"/>
      <c r="KGH20" s="198"/>
      <c r="KGI20" s="198"/>
      <c r="KGJ20" s="198"/>
      <c r="KGK20" s="198"/>
      <c r="KGL20" s="198"/>
      <c r="KGM20" s="198"/>
      <c r="KGN20" s="198"/>
      <c r="KGO20" s="198"/>
      <c r="KGP20" s="198"/>
      <c r="KGQ20" s="198"/>
      <c r="KGR20" s="198"/>
      <c r="KGS20" s="198"/>
      <c r="KGT20" s="198"/>
      <c r="KGU20" s="198"/>
      <c r="KGV20" s="198"/>
      <c r="KGW20" s="198"/>
      <c r="KGX20" s="198"/>
      <c r="KGY20" s="198"/>
      <c r="KGZ20" s="198"/>
      <c r="KHA20" s="198"/>
      <c r="KHB20" s="198"/>
      <c r="KHC20" s="198"/>
      <c r="KHD20" s="198"/>
      <c r="KHE20" s="198"/>
      <c r="KHF20" s="198"/>
      <c r="KHG20" s="198"/>
      <c r="KHH20" s="198"/>
      <c r="KHI20" s="198"/>
      <c r="KHJ20" s="198"/>
      <c r="KHK20" s="198"/>
      <c r="KHL20" s="198"/>
      <c r="KHM20" s="198"/>
      <c r="KHN20" s="198"/>
      <c r="KHO20" s="198"/>
      <c r="KHP20" s="198"/>
      <c r="KHQ20" s="198"/>
      <c r="KHR20" s="198"/>
      <c r="KHS20" s="198"/>
      <c r="KHT20" s="198"/>
      <c r="KHU20" s="198"/>
      <c r="KHV20" s="198"/>
      <c r="KHW20" s="198"/>
      <c r="KHX20" s="198"/>
      <c r="KHY20" s="198"/>
      <c r="KHZ20" s="198"/>
      <c r="KIA20" s="198"/>
      <c r="KIB20" s="198"/>
      <c r="KIC20" s="198"/>
      <c r="KID20" s="198"/>
      <c r="KIE20" s="198"/>
      <c r="KIF20" s="198"/>
      <c r="KIG20" s="198"/>
      <c r="KIH20" s="198"/>
      <c r="KII20" s="198"/>
      <c r="KIJ20" s="198"/>
      <c r="KIK20" s="198"/>
      <c r="KIL20" s="198"/>
      <c r="KIM20" s="198"/>
      <c r="KIN20" s="198"/>
      <c r="KIO20" s="198"/>
      <c r="KIP20" s="198"/>
      <c r="KIQ20" s="198"/>
      <c r="KIR20" s="198"/>
      <c r="KIS20" s="198"/>
      <c r="KIT20" s="198"/>
      <c r="KIU20" s="198"/>
      <c r="KIV20" s="198"/>
      <c r="KIW20" s="198"/>
      <c r="KIX20" s="198"/>
      <c r="KIY20" s="198"/>
      <c r="KIZ20" s="198"/>
      <c r="KJA20" s="198"/>
      <c r="KJB20" s="198"/>
      <c r="KJC20" s="198"/>
      <c r="KJD20" s="198"/>
      <c r="KJE20" s="198"/>
      <c r="KJF20" s="198"/>
      <c r="KJG20" s="198"/>
      <c r="KJH20" s="198"/>
      <c r="KJI20" s="198"/>
      <c r="KJJ20" s="198"/>
      <c r="KJK20" s="198"/>
      <c r="KJL20" s="198"/>
      <c r="KJM20" s="198"/>
      <c r="KJN20" s="198"/>
      <c r="KJO20" s="198"/>
      <c r="KJP20" s="198"/>
      <c r="KJQ20" s="198"/>
      <c r="KJR20" s="198"/>
      <c r="KJS20" s="198"/>
      <c r="KJT20" s="198"/>
      <c r="KJU20" s="198"/>
      <c r="KJV20" s="198"/>
      <c r="KJW20" s="198"/>
      <c r="KJX20" s="198"/>
      <c r="KJY20" s="198"/>
      <c r="KJZ20" s="198"/>
      <c r="KKA20" s="198"/>
      <c r="KKB20" s="198"/>
      <c r="KKC20" s="198"/>
      <c r="KKD20" s="198"/>
      <c r="KKE20" s="198"/>
      <c r="KKF20" s="198"/>
      <c r="KKG20" s="198"/>
      <c r="KKH20" s="198"/>
      <c r="KKI20" s="198"/>
      <c r="KKJ20" s="198"/>
      <c r="KKK20" s="198"/>
      <c r="KKL20" s="198"/>
      <c r="KKM20" s="198"/>
      <c r="KKN20" s="198"/>
      <c r="KKO20" s="198"/>
      <c r="KKP20" s="198"/>
      <c r="KKQ20" s="198"/>
      <c r="KKR20" s="198"/>
      <c r="KKS20" s="198"/>
      <c r="KKT20" s="198"/>
      <c r="KKU20" s="198"/>
      <c r="KKV20" s="198"/>
      <c r="KKW20" s="198"/>
      <c r="KKX20" s="198"/>
      <c r="KKY20" s="198"/>
      <c r="KKZ20" s="198"/>
      <c r="KLA20" s="198"/>
      <c r="KLB20" s="198"/>
      <c r="KLC20" s="198"/>
      <c r="KLD20" s="198"/>
      <c r="KLE20" s="198"/>
      <c r="KLF20" s="198"/>
      <c r="KLG20" s="198"/>
      <c r="KLH20" s="198"/>
      <c r="KLI20" s="198"/>
      <c r="KLJ20" s="198"/>
      <c r="KLK20" s="198"/>
      <c r="KLL20" s="198"/>
      <c r="KLM20" s="198"/>
      <c r="KLN20" s="198"/>
      <c r="KLO20" s="198"/>
      <c r="KLP20" s="198"/>
      <c r="KLQ20" s="198"/>
      <c r="KLR20" s="198"/>
      <c r="KLS20" s="198"/>
      <c r="KLT20" s="198"/>
      <c r="KLU20" s="198"/>
      <c r="KLV20" s="198"/>
      <c r="KLW20" s="198"/>
      <c r="KLX20" s="198"/>
      <c r="KLY20" s="198"/>
      <c r="KLZ20" s="198"/>
      <c r="KMA20" s="198"/>
      <c r="KMB20" s="198"/>
      <c r="KMC20" s="198"/>
      <c r="KMD20" s="198"/>
      <c r="KME20" s="198"/>
      <c r="KMF20" s="198"/>
      <c r="KMG20" s="198"/>
      <c r="KMH20" s="198"/>
      <c r="KMI20" s="198"/>
      <c r="KMJ20" s="198"/>
      <c r="KMK20" s="198"/>
      <c r="KML20" s="198"/>
      <c r="KMM20" s="198"/>
      <c r="KMN20" s="198"/>
      <c r="KMO20" s="198"/>
      <c r="KMP20" s="198"/>
      <c r="KMQ20" s="198"/>
      <c r="KMR20" s="198"/>
      <c r="KMS20" s="198"/>
      <c r="KMT20" s="198"/>
      <c r="KMU20" s="198"/>
      <c r="KMV20" s="198"/>
      <c r="KMW20" s="198"/>
      <c r="KMX20" s="198"/>
      <c r="KMY20" s="198"/>
      <c r="KMZ20" s="198"/>
      <c r="KNA20" s="198"/>
      <c r="KNB20" s="198"/>
      <c r="KNC20" s="198"/>
      <c r="KND20" s="198"/>
      <c r="KNE20" s="198"/>
      <c r="KNF20" s="198"/>
      <c r="KNG20" s="198"/>
      <c r="KNH20" s="198"/>
      <c r="KNI20" s="198"/>
      <c r="KNJ20" s="198"/>
      <c r="KNK20" s="198"/>
      <c r="KNL20" s="198"/>
      <c r="KNM20" s="198"/>
      <c r="KNN20" s="198"/>
      <c r="KNO20" s="198"/>
      <c r="KNP20" s="198"/>
      <c r="KNQ20" s="198"/>
      <c r="KNR20" s="198"/>
      <c r="KNS20" s="198"/>
      <c r="KNT20" s="198"/>
      <c r="KNU20" s="198"/>
      <c r="KNV20" s="198"/>
      <c r="KNW20" s="198"/>
      <c r="KNX20" s="198"/>
      <c r="KNY20" s="198"/>
      <c r="KNZ20" s="198"/>
      <c r="KOA20" s="198"/>
      <c r="KOB20" s="198"/>
      <c r="KOC20" s="198"/>
      <c r="KOD20" s="198"/>
      <c r="KOE20" s="198"/>
      <c r="KOF20" s="198"/>
      <c r="KOG20" s="198"/>
      <c r="KOH20" s="198"/>
      <c r="KOI20" s="198"/>
      <c r="KOJ20" s="198"/>
      <c r="KOK20" s="198"/>
      <c r="KOL20" s="198"/>
      <c r="KOM20" s="198"/>
      <c r="KON20" s="198"/>
      <c r="KOO20" s="198"/>
      <c r="KOP20" s="198"/>
      <c r="KOQ20" s="198"/>
      <c r="KOR20" s="198"/>
      <c r="KOS20" s="198"/>
      <c r="KOT20" s="198"/>
      <c r="KOU20" s="198"/>
      <c r="KOV20" s="198"/>
      <c r="KOW20" s="198"/>
      <c r="KOX20" s="198"/>
      <c r="KOY20" s="198"/>
      <c r="KOZ20" s="198"/>
      <c r="KPA20" s="198"/>
      <c r="KPB20" s="198"/>
      <c r="KPC20" s="198"/>
      <c r="KPD20" s="198"/>
      <c r="KPE20" s="198"/>
      <c r="KPF20" s="198"/>
      <c r="KPG20" s="198"/>
      <c r="KPH20" s="198"/>
      <c r="KPI20" s="198"/>
      <c r="KPJ20" s="198"/>
      <c r="KPK20" s="198"/>
      <c r="KPL20" s="198"/>
      <c r="KPM20" s="198"/>
      <c r="KPN20" s="198"/>
      <c r="KPO20" s="198"/>
      <c r="KPP20" s="198"/>
      <c r="KPQ20" s="198"/>
      <c r="KPR20" s="198"/>
      <c r="KPS20" s="198"/>
      <c r="KPT20" s="198"/>
      <c r="KPU20" s="198"/>
      <c r="KPV20" s="198"/>
      <c r="KPW20" s="198"/>
      <c r="KPX20" s="198"/>
      <c r="KPY20" s="198"/>
      <c r="KPZ20" s="198"/>
      <c r="KQA20" s="198"/>
      <c r="KQB20" s="198"/>
      <c r="KQC20" s="198"/>
      <c r="KQD20" s="198"/>
      <c r="KQE20" s="198"/>
      <c r="KQF20" s="198"/>
      <c r="KQG20" s="198"/>
      <c r="KQH20" s="198"/>
      <c r="KQI20" s="198"/>
      <c r="KQJ20" s="198"/>
      <c r="KQK20" s="198"/>
      <c r="KQL20" s="198"/>
      <c r="KQM20" s="198"/>
      <c r="KQN20" s="198"/>
      <c r="KQO20" s="198"/>
      <c r="KQP20" s="198"/>
      <c r="KQQ20" s="198"/>
      <c r="KQR20" s="198"/>
      <c r="KQS20" s="198"/>
      <c r="KQT20" s="198"/>
      <c r="KQU20" s="198"/>
      <c r="KQV20" s="198"/>
      <c r="KQW20" s="198"/>
      <c r="KQX20" s="198"/>
      <c r="KQY20" s="198"/>
      <c r="KQZ20" s="198"/>
      <c r="KRA20" s="198"/>
      <c r="KRB20" s="198"/>
      <c r="KRC20" s="198"/>
      <c r="KRD20" s="198"/>
      <c r="KRE20" s="198"/>
      <c r="KRF20" s="198"/>
      <c r="KRG20" s="198"/>
      <c r="KRH20" s="198"/>
      <c r="KRI20" s="198"/>
      <c r="KRJ20" s="198"/>
      <c r="KRK20" s="198"/>
      <c r="KRL20" s="198"/>
      <c r="KRM20" s="198"/>
      <c r="KRN20" s="198"/>
      <c r="KRO20" s="198"/>
      <c r="KRP20" s="198"/>
      <c r="KRQ20" s="198"/>
      <c r="KRR20" s="198"/>
      <c r="KRS20" s="198"/>
      <c r="KRT20" s="198"/>
      <c r="KRU20" s="198"/>
      <c r="KRV20" s="198"/>
      <c r="KRW20" s="198"/>
      <c r="KRX20" s="198"/>
      <c r="KRY20" s="198"/>
      <c r="KRZ20" s="198"/>
      <c r="KSA20" s="198"/>
      <c r="KSB20" s="198"/>
      <c r="KSC20" s="198"/>
      <c r="KSD20" s="198"/>
      <c r="KSE20" s="198"/>
      <c r="KSF20" s="198"/>
      <c r="KSG20" s="198"/>
      <c r="KSH20" s="198"/>
      <c r="KSI20" s="198"/>
      <c r="KSJ20" s="198"/>
      <c r="KSK20" s="198"/>
      <c r="KSL20" s="198"/>
      <c r="KSM20" s="198"/>
      <c r="KSN20" s="198"/>
      <c r="KSO20" s="198"/>
      <c r="KSP20" s="198"/>
      <c r="KSQ20" s="198"/>
      <c r="KSR20" s="198"/>
      <c r="KSS20" s="198"/>
      <c r="KST20" s="198"/>
      <c r="KSU20" s="198"/>
      <c r="KSV20" s="198"/>
      <c r="KSW20" s="198"/>
      <c r="KSX20" s="198"/>
      <c r="KSY20" s="198"/>
      <c r="KSZ20" s="198"/>
      <c r="KTA20" s="198"/>
      <c r="KTB20" s="198"/>
      <c r="KTC20" s="198"/>
      <c r="KTD20" s="198"/>
      <c r="KTE20" s="198"/>
      <c r="KTF20" s="198"/>
      <c r="KTG20" s="198"/>
      <c r="KTH20" s="198"/>
      <c r="KTI20" s="198"/>
      <c r="KTJ20" s="198"/>
      <c r="KTK20" s="198"/>
      <c r="KTL20" s="198"/>
      <c r="KTM20" s="198"/>
      <c r="KTN20" s="198"/>
      <c r="KTO20" s="198"/>
      <c r="KTP20" s="198"/>
      <c r="KTQ20" s="198"/>
      <c r="KTR20" s="198"/>
      <c r="KTS20" s="198"/>
      <c r="KTT20" s="198"/>
      <c r="KTU20" s="198"/>
      <c r="KTV20" s="198"/>
      <c r="KTW20" s="198"/>
      <c r="KTX20" s="198"/>
      <c r="KTY20" s="198"/>
      <c r="KTZ20" s="198"/>
      <c r="KUA20" s="198"/>
      <c r="KUB20" s="198"/>
      <c r="KUC20" s="198"/>
      <c r="KUD20" s="198"/>
      <c r="KUE20" s="198"/>
      <c r="KUF20" s="198"/>
      <c r="KUG20" s="198"/>
      <c r="KUH20" s="198"/>
      <c r="KUI20" s="198"/>
      <c r="KUJ20" s="198"/>
      <c r="KUK20" s="198"/>
      <c r="KUL20" s="198"/>
      <c r="KUM20" s="198"/>
      <c r="KUN20" s="198"/>
      <c r="KUO20" s="198"/>
      <c r="KUP20" s="198"/>
      <c r="KUQ20" s="198"/>
      <c r="KUR20" s="198"/>
      <c r="KUS20" s="198"/>
      <c r="KUT20" s="198"/>
      <c r="KUU20" s="198"/>
      <c r="KUV20" s="198"/>
      <c r="KUW20" s="198"/>
      <c r="KUX20" s="198"/>
      <c r="KUY20" s="198"/>
      <c r="KUZ20" s="198"/>
      <c r="KVA20" s="198"/>
      <c r="KVB20" s="198"/>
      <c r="KVC20" s="198"/>
      <c r="KVD20" s="198"/>
      <c r="KVE20" s="198"/>
      <c r="KVF20" s="198"/>
      <c r="KVG20" s="198"/>
      <c r="KVH20" s="198"/>
      <c r="KVI20" s="198"/>
      <c r="KVJ20" s="198"/>
      <c r="KVK20" s="198"/>
      <c r="KVL20" s="198"/>
      <c r="KVM20" s="198"/>
      <c r="KVN20" s="198"/>
      <c r="KVO20" s="198"/>
      <c r="KVP20" s="198"/>
      <c r="KVQ20" s="198"/>
      <c r="KVR20" s="198"/>
      <c r="KVS20" s="198"/>
      <c r="KVT20" s="198"/>
      <c r="KVU20" s="198"/>
      <c r="KVV20" s="198"/>
      <c r="KVW20" s="198"/>
      <c r="KVX20" s="198"/>
      <c r="KVY20" s="198"/>
      <c r="KVZ20" s="198"/>
      <c r="KWA20" s="198"/>
      <c r="KWB20" s="198"/>
      <c r="KWC20" s="198"/>
      <c r="KWD20" s="198"/>
      <c r="KWE20" s="198"/>
      <c r="KWF20" s="198"/>
      <c r="KWG20" s="198"/>
      <c r="KWH20" s="198"/>
      <c r="KWI20" s="198"/>
      <c r="KWJ20" s="198"/>
      <c r="KWK20" s="198"/>
      <c r="KWL20" s="198"/>
      <c r="KWM20" s="198"/>
      <c r="KWN20" s="198"/>
      <c r="KWO20" s="198"/>
      <c r="KWP20" s="198"/>
      <c r="KWQ20" s="198"/>
      <c r="KWR20" s="198"/>
      <c r="KWS20" s="198"/>
      <c r="KWT20" s="198"/>
      <c r="KWU20" s="198"/>
      <c r="KWV20" s="198"/>
      <c r="KWW20" s="198"/>
      <c r="KWX20" s="198"/>
      <c r="KWY20" s="198"/>
      <c r="KWZ20" s="198"/>
      <c r="KXA20" s="198"/>
      <c r="KXB20" s="198"/>
      <c r="KXC20" s="198"/>
      <c r="KXD20" s="198"/>
      <c r="KXE20" s="198"/>
      <c r="KXF20" s="198"/>
      <c r="KXG20" s="198"/>
      <c r="KXH20" s="198"/>
      <c r="KXI20" s="198"/>
      <c r="KXJ20" s="198"/>
      <c r="KXK20" s="198"/>
      <c r="KXL20" s="198"/>
      <c r="KXM20" s="198"/>
      <c r="KXN20" s="198"/>
      <c r="KXO20" s="198"/>
      <c r="KXP20" s="198"/>
      <c r="KXQ20" s="198"/>
      <c r="KXR20" s="198"/>
      <c r="KXS20" s="198"/>
      <c r="KXT20" s="198"/>
      <c r="KXU20" s="198"/>
      <c r="KXV20" s="198"/>
      <c r="KXW20" s="198"/>
      <c r="KXX20" s="198"/>
      <c r="KXY20" s="198"/>
      <c r="KXZ20" s="198"/>
      <c r="KYA20" s="198"/>
      <c r="KYB20" s="198"/>
      <c r="KYC20" s="198"/>
      <c r="KYD20" s="198"/>
      <c r="KYE20" s="198"/>
      <c r="KYF20" s="198"/>
      <c r="KYG20" s="198"/>
      <c r="KYH20" s="198"/>
      <c r="KYI20" s="198"/>
      <c r="KYJ20" s="198"/>
      <c r="KYK20" s="198"/>
      <c r="KYL20" s="198"/>
      <c r="KYM20" s="198"/>
      <c r="KYN20" s="198"/>
      <c r="KYO20" s="198"/>
      <c r="KYP20" s="198"/>
      <c r="KYQ20" s="198"/>
      <c r="KYR20" s="198"/>
      <c r="KYS20" s="198"/>
      <c r="KYT20" s="198"/>
      <c r="KYU20" s="198"/>
      <c r="KYV20" s="198"/>
      <c r="KYW20" s="198"/>
      <c r="KYX20" s="198"/>
      <c r="KYY20" s="198"/>
      <c r="KYZ20" s="198"/>
      <c r="KZA20" s="198"/>
      <c r="KZB20" s="198"/>
      <c r="KZC20" s="198"/>
      <c r="KZD20" s="198"/>
      <c r="KZE20" s="198"/>
      <c r="KZF20" s="198"/>
      <c r="KZG20" s="198"/>
      <c r="KZH20" s="198"/>
      <c r="KZI20" s="198"/>
      <c r="KZJ20" s="198"/>
      <c r="KZK20" s="198"/>
      <c r="KZL20" s="198"/>
      <c r="KZM20" s="198"/>
      <c r="KZN20" s="198"/>
      <c r="KZO20" s="198"/>
      <c r="KZP20" s="198"/>
      <c r="KZQ20" s="198"/>
      <c r="KZR20" s="198"/>
      <c r="KZS20" s="198"/>
      <c r="KZT20" s="198"/>
      <c r="KZU20" s="198"/>
      <c r="KZV20" s="198"/>
      <c r="KZW20" s="198"/>
      <c r="KZX20" s="198"/>
      <c r="KZY20" s="198"/>
      <c r="KZZ20" s="198"/>
      <c r="LAA20" s="198"/>
      <c r="LAB20" s="198"/>
      <c r="LAC20" s="198"/>
      <c r="LAD20" s="198"/>
      <c r="LAE20" s="198"/>
      <c r="LAF20" s="198"/>
      <c r="LAG20" s="198"/>
      <c r="LAH20" s="198"/>
      <c r="LAI20" s="198"/>
      <c r="LAJ20" s="198"/>
      <c r="LAK20" s="198"/>
      <c r="LAL20" s="198"/>
      <c r="LAM20" s="198"/>
      <c r="LAN20" s="198"/>
      <c r="LAO20" s="198"/>
      <c r="LAP20" s="198"/>
      <c r="LAQ20" s="198"/>
      <c r="LAR20" s="198"/>
      <c r="LAS20" s="198"/>
      <c r="LAT20" s="198"/>
      <c r="LAU20" s="198"/>
      <c r="LAV20" s="198"/>
      <c r="LAW20" s="198"/>
      <c r="LAX20" s="198"/>
      <c r="LAY20" s="198"/>
      <c r="LAZ20" s="198"/>
      <c r="LBA20" s="198"/>
      <c r="LBB20" s="198"/>
      <c r="LBC20" s="198"/>
      <c r="LBD20" s="198"/>
      <c r="LBE20" s="198"/>
      <c r="LBF20" s="198"/>
      <c r="LBG20" s="198"/>
      <c r="LBH20" s="198"/>
      <c r="LBI20" s="198"/>
      <c r="LBJ20" s="198"/>
      <c r="LBK20" s="198"/>
      <c r="LBL20" s="198"/>
      <c r="LBM20" s="198"/>
      <c r="LBN20" s="198"/>
      <c r="LBO20" s="198"/>
      <c r="LBP20" s="198"/>
      <c r="LBQ20" s="198"/>
      <c r="LBR20" s="198"/>
      <c r="LBS20" s="198"/>
      <c r="LBT20" s="198"/>
      <c r="LBU20" s="198"/>
      <c r="LBV20" s="198"/>
      <c r="LBW20" s="198"/>
      <c r="LBX20" s="198"/>
      <c r="LBY20" s="198"/>
      <c r="LBZ20" s="198"/>
      <c r="LCA20" s="198"/>
      <c r="LCB20" s="198"/>
      <c r="LCC20" s="198"/>
      <c r="LCD20" s="198"/>
      <c r="LCE20" s="198"/>
      <c r="LCF20" s="198"/>
      <c r="LCG20" s="198"/>
      <c r="LCH20" s="198"/>
      <c r="LCI20" s="198"/>
      <c r="LCJ20" s="198"/>
      <c r="LCK20" s="198"/>
      <c r="LCL20" s="198"/>
      <c r="LCM20" s="198"/>
      <c r="LCN20" s="198"/>
      <c r="LCO20" s="198"/>
      <c r="LCP20" s="198"/>
      <c r="LCQ20" s="198"/>
      <c r="LCR20" s="198"/>
      <c r="LCS20" s="198"/>
      <c r="LCT20" s="198"/>
      <c r="LCU20" s="198"/>
      <c r="LCV20" s="198"/>
      <c r="LCW20" s="198"/>
      <c r="LCX20" s="198"/>
      <c r="LCY20" s="198"/>
      <c r="LCZ20" s="198"/>
      <c r="LDA20" s="198"/>
      <c r="LDB20" s="198"/>
      <c r="LDC20" s="198"/>
      <c r="LDD20" s="198"/>
      <c r="LDE20" s="198"/>
      <c r="LDF20" s="198"/>
      <c r="LDG20" s="198"/>
      <c r="LDH20" s="198"/>
      <c r="LDI20" s="198"/>
      <c r="LDJ20" s="198"/>
      <c r="LDK20" s="198"/>
      <c r="LDL20" s="198"/>
      <c r="LDM20" s="198"/>
      <c r="LDN20" s="198"/>
      <c r="LDO20" s="198"/>
      <c r="LDP20" s="198"/>
      <c r="LDQ20" s="198"/>
      <c r="LDR20" s="198"/>
      <c r="LDS20" s="198"/>
      <c r="LDT20" s="198"/>
      <c r="LDU20" s="198"/>
      <c r="LDV20" s="198"/>
      <c r="LDW20" s="198"/>
      <c r="LDX20" s="198"/>
      <c r="LDY20" s="198"/>
      <c r="LDZ20" s="198"/>
      <c r="LEA20" s="198"/>
      <c r="LEB20" s="198"/>
      <c r="LEC20" s="198"/>
      <c r="LED20" s="198"/>
      <c r="LEE20" s="198"/>
      <c r="LEF20" s="198"/>
      <c r="LEG20" s="198"/>
      <c r="LEH20" s="198"/>
      <c r="LEI20" s="198"/>
      <c r="LEJ20" s="198"/>
      <c r="LEK20" s="198"/>
      <c r="LEL20" s="198"/>
      <c r="LEM20" s="198"/>
      <c r="LEN20" s="198"/>
      <c r="LEO20" s="198"/>
      <c r="LEP20" s="198"/>
      <c r="LEQ20" s="198"/>
      <c r="LER20" s="198"/>
      <c r="LES20" s="198"/>
      <c r="LET20" s="198"/>
      <c r="LEU20" s="198"/>
      <c r="LEV20" s="198"/>
      <c r="LEW20" s="198"/>
      <c r="LEX20" s="198"/>
      <c r="LEY20" s="198"/>
      <c r="LEZ20" s="198"/>
      <c r="LFA20" s="198"/>
      <c r="LFB20" s="198"/>
      <c r="LFC20" s="198"/>
      <c r="LFD20" s="198"/>
      <c r="LFE20" s="198"/>
      <c r="LFF20" s="198"/>
      <c r="LFG20" s="198"/>
      <c r="LFH20" s="198"/>
      <c r="LFI20" s="198"/>
      <c r="LFJ20" s="198"/>
      <c r="LFK20" s="198"/>
      <c r="LFL20" s="198"/>
      <c r="LFM20" s="198"/>
      <c r="LFN20" s="198"/>
      <c r="LFO20" s="198"/>
      <c r="LFP20" s="198"/>
      <c r="LFQ20" s="198"/>
      <c r="LFR20" s="198"/>
      <c r="LFS20" s="198"/>
      <c r="LFT20" s="198"/>
      <c r="LFU20" s="198"/>
      <c r="LFV20" s="198"/>
      <c r="LFW20" s="198"/>
      <c r="LFX20" s="198"/>
      <c r="LFY20" s="198"/>
      <c r="LFZ20" s="198"/>
      <c r="LGA20" s="198"/>
      <c r="LGB20" s="198"/>
      <c r="LGC20" s="198"/>
      <c r="LGD20" s="198"/>
      <c r="LGE20" s="198"/>
      <c r="LGF20" s="198"/>
      <c r="LGG20" s="198"/>
      <c r="LGH20" s="198"/>
      <c r="LGI20" s="198"/>
      <c r="LGJ20" s="198"/>
      <c r="LGK20" s="198"/>
      <c r="LGL20" s="198"/>
      <c r="LGM20" s="198"/>
      <c r="LGN20" s="198"/>
      <c r="LGO20" s="198"/>
      <c r="LGP20" s="198"/>
      <c r="LGQ20" s="198"/>
      <c r="LGR20" s="198"/>
      <c r="LGS20" s="198"/>
      <c r="LGT20" s="198"/>
      <c r="LGU20" s="198"/>
      <c r="LGV20" s="198"/>
      <c r="LGW20" s="198"/>
      <c r="LGX20" s="198"/>
      <c r="LGY20" s="198"/>
      <c r="LGZ20" s="198"/>
      <c r="LHA20" s="198"/>
      <c r="LHB20" s="198"/>
      <c r="LHC20" s="198"/>
      <c r="LHD20" s="198"/>
      <c r="LHE20" s="198"/>
      <c r="LHF20" s="198"/>
      <c r="LHG20" s="198"/>
      <c r="LHH20" s="198"/>
      <c r="LHI20" s="198"/>
      <c r="LHJ20" s="198"/>
      <c r="LHK20" s="198"/>
      <c r="LHL20" s="198"/>
      <c r="LHM20" s="198"/>
      <c r="LHN20" s="198"/>
      <c r="LHO20" s="198"/>
      <c r="LHP20" s="198"/>
      <c r="LHQ20" s="198"/>
      <c r="LHR20" s="198"/>
      <c r="LHS20" s="198"/>
      <c r="LHT20" s="198"/>
      <c r="LHU20" s="198"/>
      <c r="LHV20" s="198"/>
      <c r="LHW20" s="198"/>
      <c r="LHX20" s="198"/>
      <c r="LHY20" s="198"/>
      <c r="LHZ20" s="198"/>
      <c r="LIA20" s="198"/>
      <c r="LIB20" s="198"/>
      <c r="LIC20" s="198"/>
      <c r="LID20" s="198"/>
      <c r="LIE20" s="198"/>
      <c r="LIF20" s="198"/>
      <c r="LIG20" s="198"/>
      <c r="LIH20" s="198"/>
      <c r="LII20" s="198"/>
      <c r="LIJ20" s="198"/>
      <c r="LIK20" s="198"/>
      <c r="LIL20" s="198"/>
      <c r="LIM20" s="198"/>
      <c r="LIN20" s="198"/>
      <c r="LIO20" s="198"/>
      <c r="LIP20" s="198"/>
      <c r="LIQ20" s="198"/>
      <c r="LIR20" s="198"/>
      <c r="LIS20" s="198"/>
      <c r="LIT20" s="198"/>
      <c r="LIU20" s="198"/>
      <c r="LIV20" s="198"/>
      <c r="LIW20" s="198"/>
      <c r="LIX20" s="198"/>
      <c r="LIY20" s="198"/>
      <c r="LIZ20" s="198"/>
      <c r="LJA20" s="198"/>
      <c r="LJB20" s="198"/>
      <c r="LJC20" s="198"/>
      <c r="LJD20" s="198"/>
      <c r="LJE20" s="198"/>
      <c r="LJF20" s="198"/>
      <c r="LJG20" s="198"/>
      <c r="LJH20" s="198"/>
      <c r="LJI20" s="198"/>
      <c r="LJJ20" s="198"/>
      <c r="LJK20" s="198"/>
      <c r="LJL20" s="198"/>
      <c r="LJM20" s="198"/>
      <c r="LJN20" s="198"/>
      <c r="LJO20" s="198"/>
      <c r="LJP20" s="198"/>
      <c r="LJQ20" s="198"/>
      <c r="LJR20" s="198"/>
      <c r="LJS20" s="198"/>
      <c r="LJT20" s="198"/>
      <c r="LJU20" s="198"/>
      <c r="LJV20" s="198"/>
      <c r="LJW20" s="198"/>
      <c r="LJX20" s="198"/>
      <c r="LJY20" s="198"/>
      <c r="LJZ20" s="198"/>
      <c r="LKA20" s="198"/>
      <c r="LKB20" s="198"/>
      <c r="LKC20" s="198"/>
      <c r="LKD20" s="198"/>
      <c r="LKE20" s="198"/>
      <c r="LKF20" s="198"/>
      <c r="LKG20" s="198"/>
      <c r="LKH20" s="198"/>
      <c r="LKI20" s="198"/>
      <c r="LKJ20" s="198"/>
      <c r="LKK20" s="198"/>
      <c r="LKL20" s="198"/>
      <c r="LKM20" s="198"/>
      <c r="LKN20" s="198"/>
      <c r="LKO20" s="198"/>
      <c r="LKP20" s="198"/>
      <c r="LKQ20" s="198"/>
      <c r="LKR20" s="198"/>
      <c r="LKS20" s="198"/>
      <c r="LKT20" s="198"/>
      <c r="LKU20" s="198"/>
      <c r="LKV20" s="198"/>
      <c r="LKW20" s="198"/>
      <c r="LKX20" s="198"/>
      <c r="LKY20" s="198"/>
      <c r="LKZ20" s="198"/>
      <c r="LLA20" s="198"/>
      <c r="LLB20" s="198"/>
      <c r="LLC20" s="198"/>
      <c r="LLD20" s="198"/>
      <c r="LLE20" s="198"/>
      <c r="LLF20" s="198"/>
      <c r="LLG20" s="198"/>
      <c r="LLH20" s="198"/>
      <c r="LLI20" s="198"/>
      <c r="LLJ20" s="198"/>
      <c r="LLK20" s="198"/>
      <c r="LLL20" s="198"/>
      <c r="LLM20" s="198"/>
      <c r="LLN20" s="198"/>
      <c r="LLO20" s="198"/>
      <c r="LLP20" s="198"/>
      <c r="LLQ20" s="198"/>
      <c r="LLR20" s="198"/>
      <c r="LLS20" s="198"/>
      <c r="LLT20" s="198"/>
      <c r="LLU20" s="198"/>
      <c r="LLV20" s="198"/>
      <c r="LLW20" s="198"/>
      <c r="LLX20" s="198"/>
      <c r="LLY20" s="198"/>
      <c r="LLZ20" s="198"/>
      <c r="LMA20" s="198"/>
      <c r="LMB20" s="198"/>
      <c r="LMC20" s="198"/>
      <c r="LMD20" s="198"/>
      <c r="LME20" s="198"/>
      <c r="LMF20" s="198"/>
      <c r="LMG20" s="198"/>
      <c r="LMH20" s="198"/>
      <c r="LMI20" s="198"/>
      <c r="LMJ20" s="198"/>
      <c r="LMK20" s="198"/>
      <c r="LML20" s="198"/>
      <c r="LMM20" s="198"/>
      <c r="LMN20" s="198"/>
      <c r="LMO20" s="198"/>
      <c r="LMP20" s="198"/>
      <c r="LMQ20" s="198"/>
      <c r="LMR20" s="198"/>
      <c r="LMS20" s="198"/>
      <c r="LMT20" s="198"/>
      <c r="LMU20" s="198"/>
      <c r="LMV20" s="198"/>
      <c r="LMW20" s="198"/>
      <c r="LMX20" s="198"/>
      <c r="LMY20" s="198"/>
      <c r="LMZ20" s="198"/>
      <c r="LNA20" s="198"/>
      <c r="LNB20" s="198"/>
      <c r="LNC20" s="198"/>
      <c r="LND20" s="198"/>
      <c r="LNE20" s="198"/>
      <c r="LNF20" s="198"/>
      <c r="LNG20" s="198"/>
      <c r="LNH20" s="198"/>
      <c r="LNI20" s="198"/>
      <c r="LNJ20" s="198"/>
      <c r="LNK20" s="198"/>
      <c r="LNL20" s="198"/>
      <c r="LNM20" s="198"/>
      <c r="LNN20" s="198"/>
      <c r="LNO20" s="198"/>
      <c r="LNP20" s="198"/>
      <c r="LNQ20" s="198"/>
      <c r="LNR20" s="198"/>
      <c r="LNS20" s="198"/>
      <c r="LNT20" s="198"/>
      <c r="LNU20" s="198"/>
      <c r="LNV20" s="198"/>
      <c r="LNW20" s="198"/>
      <c r="LNX20" s="198"/>
      <c r="LNY20" s="198"/>
      <c r="LNZ20" s="198"/>
      <c r="LOA20" s="198"/>
      <c r="LOB20" s="198"/>
      <c r="LOC20" s="198"/>
      <c r="LOD20" s="198"/>
      <c r="LOE20" s="198"/>
      <c r="LOF20" s="198"/>
      <c r="LOG20" s="198"/>
      <c r="LOH20" s="198"/>
      <c r="LOI20" s="198"/>
      <c r="LOJ20" s="198"/>
      <c r="LOK20" s="198"/>
      <c r="LOL20" s="198"/>
      <c r="LOM20" s="198"/>
      <c r="LON20" s="198"/>
      <c r="LOO20" s="198"/>
      <c r="LOP20" s="198"/>
      <c r="LOQ20" s="198"/>
      <c r="LOR20" s="198"/>
      <c r="LOS20" s="198"/>
      <c r="LOT20" s="198"/>
      <c r="LOU20" s="198"/>
      <c r="LOV20" s="198"/>
      <c r="LOW20" s="198"/>
      <c r="LOX20" s="198"/>
      <c r="LOY20" s="198"/>
      <c r="LOZ20" s="198"/>
      <c r="LPA20" s="198"/>
      <c r="LPB20" s="198"/>
      <c r="LPC20" s="198"/>
      <c r="LPD20" s="198"/>
      <c r="LPE20" s="198"/>
      <c r="LPF20" s="198"/>
      <c r="LPG20" s="198"/>
      <c r="LPH20" s="198"/>
      <c r="LPI20" s="198"/>
      <c r="LPJ20" s="198"/>
      <c r="LPK20" s="198"/>
      <c r="LPL20" s="198"/>
      <c r="LPM20" s="198"/>
      <c r="LPN20" s="198"/>
      <c r="LPO20" s="198"/>
      <c r="LPP20" s="198"/>
      <c r="LPQ20" s="198"/>
      <c r="LPR20" s="198"/>
      <c r="LPS20" s="198"/>
      <c r="LPT20" s="198"/>
      <c r="LPU20" s="198"/>
      <c r="LPV20" s="198"/>
      <c r="LPW20" s="198"/>
      <c r="LPX20" s="198"/>
      <c r="LPY20" s="198"/>
      <c r="LPZ20" s="198"/>
      <c r="LQA20" s="198"/>
      <c r="LQB20" s="198"/>
      <c r="LQC20" s="198"/>
      <c r="LQD20" s="198"/>
      <c r="LQE20" s="198"/>
      <c r="LQF20" s="198"/>
      <c r="LQG20" s="198"/>
      <c r="LQH20" s="198"/>
      <c r="LQI20" s="198"/>
      <c r="LQJ20" s="198"/>
      <c r="LQK20" s="198"/>
      <c r="LQL20" s="198"/>
      <c r="LQM20" s="198"/>
      <c r="LQN20" s="198"/>
      <c r="LQO20" s="198"/>
      <c r="LQP20" s="198"/>
      <c r="LQQ20" s="198"/>
      <c r="LQR20" s="198"/>
      <c r="LQS20" s="198"/>
      <c r="LQT20" s="198"/>
      <c r="LQU20" s="198"/>
      <c r="LQV20" s="198"/>
      <c r="LQW20" s="198"/>
      <c r="LQX20" s="198"/>
      <c r="LQY20" s="198"/>
      <c r="LQZ20" s="198"/>
      <c r="LRA20" s="198"/>
      <c r="LRB20" s="198"/>
      <c r="LRC20" s="198"/>
      <c r="LRD20" s="198"/>
      <c r="LRE20" s="198"/>
      <c r="LRF20" s="198"/>
      <c r="LRG20" s="198"/>
      <c r="LRH20" s="198"/>
      <c r="LRI20" s="198"/>
      <c r="LRJ20" s="198"/>
      <c r="LRK20" s="198"/>
      <c r="LRL20" s="198"/>
      <c r="LRM20" s="198"/>
      <c r="LRN20" s="198"/>
      <c r="LRO20" s="198"/>
      <c r="LRP20" s="198"/>
      <c r="LRQ20" s="198"/>
      <c r="LRR20" s="198"/>
      <c r="LRS20" s="198"/>
      <c r="LRT20" s="198"/>
      <c r="LRU20" s="198"/>
      <c r="LRV20" s="198"/>
      <c r="LRW20" s="198"/>
      <c r="LRX20" s="198"/>
      <c r="LRY20" s="198"/>
      <c r="LRZ20" s="198"/>
      <c r="LSA20" s="198"/>
      <c r="LSB20" s="198"/>
      <c r="LSC20" s="198"/>
      <c r="LSD20" s="198"/>
      <c r="LSE20" s="198"/>
      <c r="LSF20" s="198"/>
      <c r="LSG20" s="198"/>
      <c r="LSH20" s="198"/>
      <c r="LSI20" s="198"/>
      <c r="LSJ20" s="198"/>
      <c r="LSK20" s="198"/>
      <c r="LSL20" s="198"/>
      <c r="LSM20" s="198"/>
      <c r="LSN20" s="198"/>
      <c r="LSO20" s="198"/>
      <c r="LSP20" s="198"/>
      <c r="LSQ20" s="198"/>
      <c r="LSR20" s="198"/>
      <c r="LSS20" s="198"/>
      <c r="LST20" s="198"/>
      <c r="LSU20" s="198"/>
      <c r="LSV20" s="198"/>
      <c r="LSW20" s="198"/>
      <c r="LSX20" s="198"/>
      <c r="LSY20" s="198"/>
      <c r="LSZ20" s="198"/>
      <c r="LTA20" s="198"/>
      <c r="LTB20" s="198"/>
      <c r="LTC20" s="198"/>
      <c r="LTD20" s="198"/>
      <c r="LTE20" s="198"/>
      <c r="LTF20" s="198"/>
      <c r="LTG20" s="198"/>
      <c r="LTH20" s="198"/>
      <c r="LTI20" s="198"/>
      <c r="LTJ20" s="198"/>
      <c r="LTK20" s="198"/>
      <c r="LTL20" s="198"/>
      <c r="LTM20" s="198"/>
      <c r="LTN20" s="198"/>
      <c r="LTO20" s="198"/>
      <c r="LTP20" s="198"/>
      <c r="LTQ20" s="198"/>
      <c r="LTR20" s="198"/>
      <c r="LTS20" s="198"/>
      <c r="LTT20" s="198"/>
      <c r="LTU20" s="198"/>
      <c r="LTV20" s="198"/>
      <c r="LTW20" s="198"/>
      <c r="LTX20" s="198"/>
      <c r="LTY20" s="198"/>
      <c r="LTZ20" s="198"/>
      <c r="LUA20" s="198"/>
      <c r="LUB20" s="198"/>
      <c r="LUC20" s="198"/>
      <c r="LUD20" s="198"/>
      <c r="LUE20" s="198"/>
      <c r="LUF20" s="198"/>
      <c r="LUG20" s="198"/>
      <c r="LUH20" s="198"/>
      <c r="LUI20" s="198"/>
      <c r="LUJ20" s="198"/>
      <c r="LUK20" s="198"/>
      <c r="LUL20" s="198"/>
      <c r="LUM20" s="198"/>
      <c r="LUN20" s="198"/>
      <c r="LUO20" s="198"/>
      <c r="LUP20" s="198"/>
      <c r="LUQ20" s="198"/>
      <c r="LUR20" s="198"/>
      <c r="LUS20" s="198"/>
      <c r="LUT20" s="198"/>
      <c r="LUU20" s="198"/>
      <c r="LUV20" s="198"/>
      <c r="LUW20" s="198"/>
      <c r="LUX20" s="198"/>
      <c r="LUY20" s="198"/>
      <c r="LUZ20" s="198"/>
      <c r="LVA20" s="198"/>
      <c r="LVB20" s="198"/>
      <c r="LVC20" s="198"/>
      <c r="LVD20" s="198"/>
      <c r="LVE20" s="198"/>
      <c r="LVF20" s="198"/>
      <c r="LVG20" s="198"/>
      <c r="LVH20" s="198"/>
      <c r="LVI20" s="198"/>
      <c r="LVJ20" s="198"/>
      <c r="LVK20" s="198"/>
      <c r="LVL20" s="198"/>
      <c r="LVM20" s="198"/>
      <c r="LVN20" s="198"/>
      <c r="LVO20" s="198"/>
      <c r="LVP20" s="198"/>
      <c r="LVQ20" s="198"/>
      <c r="LVR20" s="198"/>
      <c r="LVS20" s="198"/>
      <c r="LVT20" s="198"/>
      <c r="LVU20" s="198"/>
      <c r="LVV20" s="198"/>
      <c r="LVW20" s="198"/>
      <c r="LVX20" s="198"/>
      <c r="LVY20" s="198"/>
      <c r="LVZ20" s="198"/>
      <c r="LWA20" s="198"/>
      <c r="LWB20" s="198"/>
      <c r="LWC20" s="198"/>
      <c r="LWD20" s="198"/>
      <c r="LWE20" s="198"/>
      <c r="LWF20" s="198"/>
      <c r="LWG20" s="198"/>
      <c r="LWH20" s="198"/>
      <c r="LWI20" s="198"/>
      <c r="LWJ20" s="198"/>
      <c r="LWK20" s="198"/>
      <c r="LWL20" s="198"/>
      <c r="LWM20" s="198"/>
      <c r="LWN20" s="198"/>
      <c r="LWO20" s="198"/>
      <c r="LWP20" s="198"/>
      <c r="LWQ20" s="198"/>
      <c r="LWR20" s="198"/>
      <c r="LWS20" s="198"/>
      <c r="LWT20" s="198"/>
      <c r="LWU20" s="198"/>
      <c r="LWV20" s="198"/>
      <c r="LWW20" s="198"/>
      <c r="LWX20" s="198"/>
      <c r="LWY20" s="198"/>
      <c r="LWZ20" s="198"/>
      <c r="LXA20" s="198"/>
      <c r="LXB20" s="198"/>
      <c r="LXC20" s="198"/>
      <c r="LXD20" s="198"/>
      <c r="LXE20" s="198"/>
      <c r="LXF20" s="198"/>
      <c r="LXG20" s="198"/>
      <c r="LXH20" s="198"/>
      <c r="LXI20" s="198"/>
      <c r="LXJ20" s="198"/>
      <c r="LXK20" s="198"/>
      <c r="LXL20" s="198"/>
      <c r="LXM20" s="198"/>
      <c r="LXN20" s="198"/>
      <c r="LXO20" s="198"/>
      <c r="LXP20" s="198"/>
      <c r="LXQ20" s="198"/>
      <c r="LXR20" s="198"/>
      <c r="LXS20" s="198"/>
      <c r="LXT20" s="198"/>
      <c r="LXU20" s="198"/>
      <c r="LXV20" s="198"/>
      <c r="LXW20" s="198"/>
      <c r="LXX20" s="198"/>
      <c r="LXY20" s="198"/>
      <c r="LXZ20" s="198"/>
      <c r="LYA20" s="198"/>
      <c r="LYB20" s="198"/>
      <c r="LYC20" s="198"/>
      <c r="LYD20" s="198"/>
      <c r="LYE20" s="198"/>
      <c r="LYF20" s="198"/>
      <c r="LYG20" s="198"/>
      <c r="LYH20" s="198"/>
      <c r="LYI20" s="198"/>
      <c r="LYJ20" s="198"/>
      <c r="LYK20" s="198"/>
      <c r="LYL20" s="198"/>
      <c r="LYM20" s="198"/>
      <c r="LYN20" s="198"/>
      <c r="LYO20" s="198"/>
      <c r="LYP20" s="198"/>
      <c r="LYQ20" s="198"/>
      <c r="LYR20" s="198"/>
      <c r="LYS20" s="198"/>
      <c r="LYT20" s="198"/>
      <c r="LYU20" s="198"/>
      <c r="LYV20" s="198"/>
      <c r="LYW20" s="198"/>
      <c r="LYX20" s="198"/>
      <c r="LYY20" s="198"/>
      <c r="LYZ20" s="198"/>
      <c r="LZA20" s="198"/>
      <c r="LZB20" s="198"/>
      <c r="LZC20" s="198"/>
      <c r="LZD20" s="198"/>
      <c r="LZE20" s="198"/>
      <c r="LZF20" s="198"/>
      <c r="LZG20" s="198"/>
      <c r="LZH20" s="198"/>
      <c r="LZI20" s="198"/>
      <c r="LZJ20" s="198"/>
      <c r="LZK20" s="198"/>
      <c r="LZL20" s="198"/>
      <c r="LZM20" s="198"/>
      <c r="LZN20" s="198"/>
      <c r="LZO20" s="198"/>
      <c r="LZP20" s="198"/>
      <c r="LZQ20" s="198"/>
      <c r="LZR20" s="198"/>
      <c r="LZS20" s="198"/>
      <c r="LZT20" s="198"/>
      <c r="LZU20" s="198"/>
      <c r="LZV20" s="198"/>
      <c r="LZW20" s="198"/>
      <c r="LZX20" s="198"/>
      <c r="LZY20" s="198"/>
      <c r="LZZ20" s="198"/>
      <c r="MAA20" s="198"/>
      <c r="MAB20" s="198"/>
      <c r="MAC20" s="198"/>
      <c r="MAD20" s="198"/>
      <c r="MAE20" s="198"/>
      <c r="MAF20" s="198"/>
      <c r="MAG20" s="198"/>
      <c r="MAH20" s="198"/>
      <c r="MAI20" s="198"/>
      <c r="MAJ20" s="198"/>
      <c r="MAK20" s="198"/>
      <c r="MAL20" s="198"/>
      <c r="MAM20" s="198"/>
      <c r="MAN20" s="198"/>
      <c r="MAO20" s="198"/>
      <c r="MAP20" s="198"/>
      <c r="MAQ20" s="198"/>
      <c r="MAR20" s="198"/>
      <c r="MAS20" s="198"/>
      <c r="MAT20" s="198"/>
      <c r="MAU20" s="198"/>
      <c r="MAV20" s="198"/>
      <c r="MAW20" s="198"/>
      <c r="MAX20" s="198"/>
      <c r="MAY20" s="198"/>
      <c r="MAZ20" s="198"/>
      <c r="MBA20" s="198"/>
      <c r="MBB20" s="198"/>
      <c r="MBC20" s="198"/>
      <c r="MBD20" s="198"/>
      <c r="MBE20" s="198"/>
      <c r="MBF20" s="198"/>
      <c r="MBG20" s="198"/>
      <c r="MBH20" s="198"/>
      <c r="MBI20" s="198"/>
      <c r="MBJ20" s="198"/>
      <c r="MBK20" s="198"/>
      <c r="MBL20" s="198"/>
      <c r="MBM20" s="198"/>
      <c r="MBN20" s="198"/>
      <c r="MBO20" s="198"/>
      <c r="MBP20" s="198"/>
      <c r="MBQ20" s="198"/>
      <c r="MBR20" s="198"/>
      <c r="MBS20" s="198"/>
      <c r="MBT20" s="198"/>
      <c r="MBU20" s="198"/>
      <c r="MBV20" s="198"/>
      <c r="MBW20" s="198"/>
      <c r="MBX20" s="198"/>
      <c r="MBY20" s="198"/>
      <c r="MBZ20" s="198"/>
      <c r="MCA20" s="198"/>
      <c r="MCB20" s="198"/>
      <c r="MCC20" s="198"/>
      <c r="MCD20" s="198"/>
      <c r="MCE20" s="198"/>
      <c r="MCF20" s="198"/>
      <c r="MCG20" s="198"/>
      <c r="MCH20" s="198"/>
      <c r="MCI20" s="198"/>
      <c r="MCJ20" s="198"/>
      <c r="MCK20" s="198"/>
      <c r="MCL20" s="198"/>
      <c r="MCM20" s="198"/>
      <c r="MCN20" s="198"/>
      <c r="MCO20" s="198"/>
      <c r="MCP20" s="198"/>
      <c r="MCQ20" s="198"/>
      <c r="MCR20" s="198"/>
      <c r="MCS20" s="198"/>
      <c r="MCT20" s="198"/>
      <c r="MCU20" s="198"/>
      <c r="MCV20" s="198"/>
      <c r="MCW20" s="198"/>
      <c r="MCX20" s="198"/>
      <c r="MCY20" s="198"/>
      <c r="MCZ20" s="198"/>
      <c r="MDA20" s="198"/>
      <c r="MDB20" s="198"/>
      <c r="MDC20" s="198"/>
      <c r="MDD20" s="198"/>
      <c r="MDE20" s="198"/>
      <c r="MDF20" s="198"/>
      <c r="MDG20" s="198"/>
      <c r="MDH20" s="198"/>
      <c r="MDI20" s="198"/>
      <c r="MDJ20" s="198"/>
      <c r="MDK20" s="198"/>
      <c r="MDL20" s="198"/>
      <c r="MDM20" s="198"/>
      <c r="MDN20" s="198"/>
      <c r="MDO20" s="198"/>
      <c r="MDP20" s="198"/>
      <c r="MDQ20" s="198"/>
      <c r="MDR20" s="198"/>
      <c r="MDS20" s="198"/>
      <c r="MDT20" s="198"/>
      <c r="MDU20" s="198"/>
      <c r="MDV20" s="198"/>
      <c r="MDW20" s="198"/>
      <c r="MDX20" s="198"/>
      <c r="MDY20" s="198"/>
      <c r="MDZ20" s="198"/>
      <c r="MEA20" s="198"/>
      <c r="MEB20" s="198"/>
      <c r="MEC20" s="198"/>
      <c r="MED20" s="198"/>
      <c r="MEE20" s="198"/>
      <c r="MEF20" s="198"/>
      <c r="MEG20" s="198"/>
      <c r="MEH20" s="198"/>
      <c r="MEI20" s="198"/>
      <c r="MEJ20" s="198"/>
      <c r="MEK20" s="198"/>
      <c r="MEL20" s="198"/>
      <c r="MEM20" s="198"/>
      <c r="MEN20" s="198"/>
      <c r="MEO20" s="198"/>
      <c r="MEP20" s="198"/>
      <c r="MEQ20" s="198"/>
      <c r="MER20" s="198"/>
      <c r="MES20" s="198"/>
      <c r="MET20" s="198"/>
      <c r="MEU20" s="198"/>
      <c r="MEV20" s="198"/>
      <c r="MEW20" s="198"/>
      <c r="MEX20" s="198"/>
      <c r="MEY20" s="198"/>
      <c r="MEZ20" s="198"/>
      <c r="MFA20" s="198"/>
      <c r="MFB20" s="198"/>
      <c r="MFC20" s="198"/>
      <c r="MFD20" s="198"/>
      <c r="MFE20" s="198"/>
      <c r="MFF20" s="198"/>
      <c r="MFG20" s="198"/>
      <c r="MFH20" s="198"/>
      <c r="MFI20" s="198"/>
      <c r="MFJ20" s="198"/>
      <c r="MFK20" s="198"/>
      <c r="MFL20" s="198"/>
      <c r="MFM20" s="198"/>
      <c r="MFN20" s="198"/>
      <c r="MFO20" s="198"/>
      <c r="MFP20" s="198"/>
      <c r="MFQ20" s="198"/>
      <c r="MFR20" s="198"/>
      <c r="MFS20" s="198"/>
      <c r="MFT20" s="198"/>
      <c r="MFU20" s="198"/>
      <c r="MFV20" s="198"/>
      <c r="MFW20" s="198"/>
      <c r="MFX20" s="198"/>
      <c r="MFY20" s="198"/>
      <c r="MFZ20" s="198"/>
      <c r="MGA20" s="198"/>
      <c r="MGB20" s="198"/>
      <c r="MGC20" s="198"/>
      <c r="MGD20" s="198"/>
      <c r="MGE20" s="198"/>
      <c r="MGF20" s="198"/>
      <c r="MGG20" s="198"/>
      <c r="MGH20" s="198"/>
      <c r="MGI20" s="198"/>
      <c r="MGJ20" s="198"/>
      <c r="MGK20" s="198"/>
      <c r="MGL20" s="198"/>
      <c r="MGM20" s="198"/>
      <c r="MGN20" s="198"/>
      <c r="MGO20" s="198"/>
      <c r="MGP20" s="198"/>
      <c r="MGQ20" s="198"/>
      <c r="MGR20" s="198"/>
      <c r="MGS20" s="198"/>
      <c r="MGT20" s="198"/>
      <c r="MGU20" s="198"/>
      <c r="MGV20" s="198"/>
      <c r="MGW20" s="198"/>
      <c r="MGX20" s="198"/>
      <c r="MGY20" s="198"/>
      <c r="MGZ20" s="198"/>
      <c r="MHA20" s="198"/>
      <c r="MHB20" s="198"/>
      <c r="MHC20" s="198"/>
      <c r="MHD20" s="198"/>
      <c r="MHE20" s="198"/>
      <c r="MHF20" s="198"/>
      <c r="MHG20" s="198"/>
      <c r="MHH20" s="198"/>
      <c r="MHI20" s="198"/>
      <c r="MHJ20" s="198"/>
      <c r="MHK20" s="198"/>
      <c r="MHL20" s="198"/>
      <c r="MHM20" s="198"/>
      <c r="MHN20" s="198"/>
      <c r="MHO20" s="198"/>
      <c r="MHP20" s="198"/>
      <c r="MHQ20" s="198"/>
      <c r="MHR20" s="198"/>
      <c r="MHS20" s="198"/>
      <c r="MHT20" s="198"/>
      <c r="MHU20" s="198"/>
      <c r="MHV20" s="198"/>
      <c r="MHW20" s="198"/>
      <c r="MHX20" s="198"/>
      <c r="MHY20" s="198"/>
      <c r="MHZ20" s="198"/>
      <c r="MIA20" s="198"/>
      <c r="MIB20" s="198"/>
      <c r="MIC20" s="198"/>
      <c r="MID20" s="198"/>
      <c r="MIE20" s="198"/>
      <c r="MIF20" s="198"/>
      <c r="MIG20" s="198"/>
      <c r="MIH20" s="198"/>
      <c r="MII20" s="198"/>
      <c r="MIJ20" s="198"/>
      <c r="MIK20" s="198"/>
      <c r="MIL20" s="198"/>
      <c r="MIM20" s="198"/>
      <c r="MIN20" s="198"/>
      <c r="MIO20" s="198"/>
      <c r="MIP20" s="198"/>
      <c r="MIQ20" s="198"/>
      <c r="MIR20" s="198"/>
      <c r="MIS20" s="198"/>
      <c r="MIT20" s="198"/>
      <c r="MIU20" s="198"/>
      <c r="MIV20" s="198"/>
      <c r="MIW20" s="198"/>
      <c r="MIX20" s="198"/>
      <c r="MIY20" s="198"/>
      <c r="MIZ20" s="198"/>
      <c r="MJA20" s="198"/>
      <c r="MJB20" s="198"/>
      <c r="MJC20" s="198"/>
      <c r="MJD20" s="198"/>
      <c r="MJE20" s="198"/>
      <c r="MJF20" s="198"/>
      <c r="MJG20" s="198"/>
      <c r="MJH20" s="198"/>
      <c r="MJI20" s="198"/>
      <c r="MJJ20" s="198"/>
      <c r="MJK20" s="198"/>
      <c r="MJL20" s="198"/>
      <c r="MJM20" s="198"/>
      <c r="MJN20" s="198"/>
      <c r="MJO20" s="198"/>
      <c r="MJP20" s="198"/>
      <c r="MJQ20" s="198"/>
      <c r="MJR20" s="198"/>
      <c r="MJS20" s="198"/>
      <c r="MJT20" s="198"/>
      <c r="MJU20" s="198"/>
      <c r="MJV20" s="198"/>
      <c r="MJW20" s="198"/>
      <c r="MJX20" s="198"/>
      <c r="MJY20" s="198"/>
      <c r="MJZ20" s="198"/>
      <c r="MKA20" s="198"/>
      <c r="MKB20" s="198"/>
      <c r="MKC20" s="198"/>
      <c r="MKD20" s="198"/>
      <c r="MKE20" s="198"/>
      <c r="MKF20" s="198"/>
      <c r="MKG20" s="198"/>
      <c r="MKH20" s="198"/>
      <c r="MKI20" s="198"/>
      <c r="MKJ20" s="198"/>
      <c r="MKK20" s="198"/>
      <c r="MKL20" s="198"/>
      <c r="MKM20" s="198"/>
      <c r="MKN20" s="198"/>
      <c r="MKO20" s="198"/>
      <c r="MKP20" s="198"/>
      <c r="MKQ20" s="198"/>
      <c r="MKR20" s="198"/>
      <c r="MKS20" s="198"/>
      <c r="MKT20" s="198"/>
      <c r="MKU20" s="198"/>
      <c r="MKV20" s="198"/>
      <c r="MKW20" s="198"/>
      <c r="MKX20" s="198"/>
      <c r="MKY20" s="198"/>
      <c r="MKZ20" s="198"/>
      <c r="MLA20" s="198"/>
      <c r="MLB20" s="198"/>
      <c r="MLC20" s="198"/>
      <c r="MLD20" s="198"/>
      <c r="MLE20" s="198"/>
      <c r="MLF20" s="198"/>
      <c r="MLG20" s="198"/>
      <c r="MLH20" s="198"/>
      <c r="MLI20" s="198"/>
      <c r="MLJ20" s="198"/>
      <c r="MLK20" s="198"/>
      <c r="MLL20" s="198"/>
      <c r="MLM20" s="198"/>
      <c r="MLN20" s="198"/>
      <c r="MLO20" s="198"/>
      <c r="MLP20" s="198"/>
      <c r="MLQ20" s="198"/>
      <c r="MLR20" s="198"/>
      <c r="MLS20" s="198"/>
      <c r="MLT20" s="198"/>
      <c r="MLU20" s="198"/>
      <c r="MLV20" s="198"/>
      <c r="MLW20" s="198"/>
      <c r="MLX20" s="198"/>
      <c r="MLY20" s="198"/>
      <c r="MLZ20" s="198"/>
      <c r="MMA20" s="198"/>
      <c r="MMB20" s="198"/>
      <c r="MMC20" s="198"/>
      <c r="MMD20" s="198"/>
      <c r="MME20" s="198"/>
      <c r="MMF20" s="198"/>
      <c r="MMG20" s="198"/>
      <c r="MMH20" s="198"/>
      <c r="MMI20" s="198"/>
      <c r="MMJ20" s="198"/>
      <c r="MMK20" s="198"/>
      <c r="MML20" s="198"/>
      <c r="MMM20" s="198"/>
      <c r="MMN20" s="198"/>
      <c r="MMO20" s="198"/>
      <c r="MMP20" s="198"/>
      <c r="MMQ20" s="198"/>
      <c r="MMR20" s="198"/>
      <c r="MMS20" s="198"/>
      <c r="MMT20" s="198"/>
      <c r="MMU20" s="198"/>
      <c r="MMV20" s="198"/>
      <c r="MMW20" s="198"/>
      <c r="MMX20" s="198"/>
      <c r="MMY20" s="198"/>
      <c r="MMZ20" s="198"/>
      <c r="MNA20" s="198"/>
      <c r="MNB20" s="198"/>
      <c r="MNC20" s="198"/>
      <c r="MND20" s="198"/>
      <c r="MNE20" s="198"/>
      <c r="MNF20" s="198"/>
      <c r="MNG20" s="198"/>
      <c r="MNH20" s="198"/>
      <c r="MNI20" s="198"/>
      <c r="MNJ20" s="198"/>
      <c r="MNK20" s="198"/>
      <c r="MNL20" s="198"/>
      <c r="MNM20" s="198"/>
      <c r="MNN20" s="198"/>
      <c r="MNO20" s="198"/>
      <c r="MNP20" s="198"/>
      <c r="MNQ20" s="198"/>
      <c r="MNR20" s="198"/>
      <c r="MNS20" s="198"/>
      <c r="MNT20" s="198"/>
      <c r="MNU20" s="198"/>
      <c r="MNV20" s="198"/>
      <c r="MNW20" s="198"/>
      <c r="MNX20" s="198"/>
      <c r="MNY20" s="198"/>
      <c r="MNZ20" s="198"/>
      <c r="MOA20" s="198"/>
      <c r="MOB20" s="198"/>
      <c r="MOC20" s="198"/>
      <c r="MOD20" s="198"/>
      <c r="MOE20" s="198"/>
      <c r="MOF20" s="198"/>
      <c r="MOG20" s="198"/>
      <c r="MOH20" s="198"/>
      <c r="MOI20" s="198"/>
      <c r="MOJ20" s="198"/>
      <c r="MOK20" s="198"/>
      <c r="MOL20" s="198"/>
      <c r="MOM20" s="198"/>
      <c r="MON20" s="198"/>
      <c r="MOO20" s="198"/>
      <c r="MOP20" s="198"/>
      <c r="MOQ20" s="198"/>
      <c r="MOR20" s="198"/>
      <c r="MOS20" s="198"/>
      <c r="MOT20" s="198"/>
      <c r="MOU20" s="198"/>
      <c r="MOV20" s="198"/>
      <c r="MOW20" s="198"/>
      <c r="MOX20" s="198"/>
      <c r="MOY20" s="198"/>
      <c r="MOZ20" s="198"/>
      <c r="MPA20" s="198"/>
      <c r="MPB20" s="198"/>
      <c r="MPC20" s="198"/>
      <c r="MPD20" s="198"/>
      <c r="MPE20" s="198"/>
      <c r="MPF20" s="198"/>
      <c r="MPG20" s="198"/>
      <c r="MPH20" s="198"/>
      <c r="MPI20" s="198"/>
      <c r="MPJ20" s="198"/>
      <c r="MPK20" s="198"/>
      <c r="MPL20" s="198"/>
      <c r="MPM20" s="198"/>
      <c r="MPN20" s="198"/>
      <c r="MPO20" s="198"/>
      <c r="MPP20" s="198"/>
      <c r="MPQ20" s="198"/>
      <c r="MPR20" s="198"/>
      <c r="MPS20" s="198"/>
      <c r="MPT20" s="198"/>
      <c r="MPU20" s="198"/>
      <c r="MPV20" s="198"/>
      <c r="MPW20" s="198"/>
      <c r="MPX20" s="198"/>
      <c r="MPY20" s="198"/>
      <c r="MPZ20" s="198"/>
      <c r="MQA20" s="198"/>
      <c r="MQB20" s="198"/>
      <c r="MQC20" s="198"/>
      <c r="MQD20" s="198"/>
      <c r="MQE20" s="198"/>
      <c r="MQF20" s="198"/>
      <c r="MQG20" s="198"/>
      <c r="MQH20" s="198"/>
      <c r="MQI20" s="198"/>
      <c r="MQJ20" s="198"/>
      <c r="MQK20" s="198"/>
      <c r="MQL20" s="198"/>
      <c r="MQM20" s="198"/>
      <c r="MQN20" s="198"/>
      <c r="MQO20" s="198"/>
      <c r="MQP20" s="198"/>
      <c r="MQQ20" s="198"/>
      <c r="MQR20" s="198"/>
      <c r="MQS20" s="198"/>
      <c r="MQT20" s="198"/>
      <c r="MQU20" s="198"/>
      <c r="MQV20" s="198"/>
      <c r="MQW20" s="198"/>
      <c r="MQX20" s="198"/>
      <c r="MQY20" s="198"/>
      <c r="MQZ20" s="198"/>
      <c r="MRA20" s="198"/>
      <c r="MRB20" s="198"/>
      <c r="MRC20" s="198"/>
      <c r="MRD20" s="198"/>
      <c r="MRE20" s="198"/>
      <c r="MRF20" s="198"/>
      <c r="MRG20" s="198"/>
      <c r="MRH20" s="198"/>
      <c r="MRI20" s="198"/>
      <c r="MRJ20" s="198"/>
      <c r="MRK20" s="198"/>
      <c r="MRL20" s="198"/>
      <c r="MRM20" s="198"/>
      <c r="MRN20" s="198"/>
      <c r="MRO20" s="198"/>
      <c r="MRP20" s="198"/>
      <c r="MRQ20" s="198"/>
      <c r="MRR20" s="198"/>
      <c r="MRS20" s="198"/>
      <c r="MRT20" s="198"/>
      <c r="MRU20" s="198"/>
      <c r="MRV20" s="198"/>
      <c r="MRW20" s="198"/>
      <c r="MRX20" s="198"/>
      <c r="MRY20" s="198"/>
      <c r="MRZ20" s="198"/>
      <c r="MSA20" s="198"/>
      <c r="MSB20" s="198"/>
      <c r="MSC20" s="198"/>
      <c r="MSD20" s="198"/>
      <c r="MSE20" s="198"/>
      <c r="MSF20" s="198"/>
      <c r="MSG20" s="198"/>
      <c r="MSH20" s="198"/>
      <c r="MSI20" s="198"/>
      <c r="MSJ20" s="198"/>
      <c r="MSK20" s="198"/>
      <c r="MSL20" s="198"/>
      <c r="MSM20" s="198"/>
      <c r="MSN20" s="198"/>
      <c r="MSO20" s="198"/>
      <c r="MSP20" s="198"/>
      <c r="MSQ20" s="198"/>
      <c r="MSR20" s="198"/>
      <c r="MSS20" s="198"/>
      <c r="MST20" s="198"/>
      <c r="MSU20" s="198"/>
      <c r="MSV20" s="198"/>
      <c r="MSW20" s="198"/>
      <c r="MSX20" s="198"/>
      <c r="MSY20" s="198"/>
      <c r="MSZ20" s="198"/>
      <c r="MTA20" s="198"/>
      <c r="MTB20" s="198"/>
      <c r="MTC20" s="198"/>
      <c r="MTD20" s="198"/>
      <c r="MTE20" s="198"/>
      <c r="MTF20" s="198"/>
      <c r="MTG20" s="198"/>
      <c r="MTH20" s="198"/>
      <c r="MTI20" s="198"/>
      <c r="MTJ20" s="198"/>
      <c r="MTK20" s="198"/>
      <c r="MTL20" s="198"/>
      <c r="MTM20" s="198"/>
      <c r="MTN20" s="198"/>
      <c r="MTO20" s="198"/>
      <c r="MTP20" s="198"/>
      <c r="MTQ20" s="198"/>
      <c r="MTR20" s="198"/>
      <c r="MTS20" s="198"/>
      <c r="MTT20" s="198"/>
      <c r="MTU20" s="198"/>
      <c r="MTV20" s="198"/>
      <c r="MTW20" s="198"/>
      <c r="MTX20" s="198"/>
      <c r="MTY20" s="198"/>
      <c r="MTZ20" s="198"/>
      <c r="MUA20" s="198"/>
      <c r="MUB20" s="198"/>
      <c r="MUC20" s="198"/>
      <c r="MUD20" s="198"/>
      <c r="MUE20" s="198"/>
      <c r="MUF20" s="198"/>
      <c r="MUG20" s="198"/>
      <c r="MUH20" s="198"/>
      <c r="MUI20" s="198"/>
      <c r="MUJ20" s="198"/>
      <c r="MUK20" s="198"/>
      <c r="MUL20" s="198"/>
      <c r="MUM20" s="198"/>
      <c r="MUN20" s="198"/>
      <c r="MUO20" s="198"/>
      <c r="MUP20" s="198"/>
      <c r="MUQ20" s="198"/>
      <c r="MUR20" s="198"/>
      <c r="MUS20" s="198"/>
      <c r="MUT20" s="198"/>
      <c r="MUU20" s="198"/>
      <c r="MUV20" s="198"/>
      <c r="MUW20" s="198"/>
      <c r="MUX20" s="198"/>
      <c r="MUY20" s="198"/>
      <c r="MUZ20" s="198"/>
      <c r="MVA20" s="198"/>
      <c r="MVB20" s="198"/>
      <c r="MVC20" s="198"/>
      <c r="MVD20" s="198"/>
      <c r="MVE20" s="198"/>
      <c r="MVF20" s="198"/>
      <c r="MVG20" s="198"/>
      <c r="MVH20" s="198"/>
      <c r="MVI20" s="198"/>
      <c r="MVJ20" s="198"/>
      <c r="MVK20" s="198"/>
      <c r="MVL20" s="198"/>
      <c r="MVM20" s="198"/>
      <c r="MVN20" s="198"/>
      <c r="MVO20" s="198"/>
      <c r="MVP20" s="198"/>
      <c r="MVQ20" s="198"/>
      <c r="MVR20" s="198"/>
      <c r="MVS20" s="198"/>
      <c r="MVT20" s="198"/>
      <c r="MVU20" s="198"/>
      <c r="MVV20" s="198"/>
      <c r="MVW20" s="198"/>
      <c r="MVX20" s="198"/>
      <c r="MVY20" s="198"/>
      <c r="MVZ20" s="198"/>
      <c r="MWA20" s="198"/>
      <c r="MWB20" s="198"/>
      <c r="MWC20" s="198"/>
      <c r="MWD20" s="198"/>
      <c r="MWE20" s="198"/>
      <c r="MWF20" s="198"/>
      <c r="MWG20" s="198"/>
      <c r="MWH20" s="198"/>
      <c r="MWI20" s="198"/>
      <c r="MWJ20" s="198"/>
      <c r="MWK20" s="198"/>
      <c r="MWL20" s="198"/>
      <c r="MWM20" s="198"/>
      <c r="MWN20" s="198"/>
      <c r="MWO20" s="198"/>
      <c r="MWP20" s="198"/>
      <c r="MWQ20" s="198"/>
      <c r="MWR20" s="198"/>
      <c r="MWS20" s="198"/>
      <c r="MWT20" s="198"/>
      <c r="MWU20" s="198"/>
      <c r="MWV20" s="198"/>
      <c r="MWW20" s="198"/>
      <c r="MWX20" s="198"/>
      <c r="MWY20" s="198"/>
      <c r="MWZ20" s="198"/>
      <c r="MXA20" s="198"/>
      <c r="MXB20" s="198"/>
      <c r="MXC20" s="198"/>
      <c r="MXD20" s="198"/>
      <c r="MXE20" s="198"/>
      <c r="MXF20" s="198"/>
      <c r="MXG20" s="198"/>
      <c r="MXH20" s="198"/>
      <c r="MXI20" s="198"/>
      <c r="MXJ20" s="198"/>
      <c r="MXK20" s="198"/>
      <c r="MXL20" s="198"/>
      <c r="MXM20" s="198"/>
      <c r="MXN20" s="198"/>
      <c r="MXO20" s="198"/>
      <c r="MXP20" s="198"/>
      <c r="MXQ20" s="198"/>
      <c r="MXR20" s="198"/>
      <c r="MXS20" s="198"/>
      <c r="MXT20" s="198"/>
      <c r="MXU20" s="198"/>
      <c r="MXV20" s="198"/>
      <c r="MXW20" s="198"/>
      <c r="MXX20" s="198"/>
      <c r="MXY20" s="198"/>
      <c r="MXZ20" s="198"/>
      <c r="MYA20" s="198"/>
      <c r="MYB20" s="198"/>
      <c r="MYC20" s="198"/>
      <c r="MYD20" s="198"/>
      <c r="MYE20" s="198"/>
      <c r="MYF20" s="198"/>
      <c r="MYG20" s="198"/>
      <c r="MYH20" s="198"/>
      <c r="MYI20" s="198"/>
      <c r="MYJ20" s="198"/>
      <c r="MYK20" s="198"/>
      <c r="MYL20" s="198"/>
      <c r="MYM20" s="198"/>
      <c r="MYN20" s="198"/>
      <c r="MYO20" s="198"/>
      <c r="MYP20" s="198"/>
      <c r="MYQ20" s="198"/>
      <c r="MYR20" s="198"/>
      <c r="MYS20" s="198"/>
      <c r="MYT20" s="198"/>
      <c r="MYU20" s="198"/>
      <c r="MYV20" s="198"/>
      <c r="MYW20" s="198"/>
      <c r="MYX20" s="198"/>
      <c r="MYY20" s="198"/>
      <c r="MYZ20" s="198"/>
      <c r="MZA20" s="198"/>
      <c r="MZB20" s="198"/>
      <c r="MZC20" s="198"/>
      <c r="MZD20" s="198"/>
      <c r="MZE20" s="198"/>
      <c r="MZF20" s="198"/>
      <c r="MZG20" s="198"/>
      <c r="MZH20" s="198"/>
      <c r="MZI20" s="198"/>
      <c r="MZJ20" s="198"/>
      <c r="MZK20" s="198"/>
      <c r="MZL20" s="198"/>
      <c r="MZM20" s="198"/>
      <c r="MZN20" s="198"/>
      <c r="MZO20" s="198"/>
      <c r="MZP20" s="198"/>
      <c r="MZQ20" s="198"/>
      <c r="MZR20" s="198"/>
      <c r="MZS20" s="198"/>
      <c r="MZT20" s="198"/>
      <c r="MZU20" s="198"/>
      <c r="MZV20" s="198"/>
      <c r="MZW20" s="198"/>
      <c r="MZX20" s="198"/>
      <c r="MZY20" s="198"/>
      <c r="MZZ20" s="198"/>
      <c r="NAA20" s="198"/>
      <c r="NAB20" s="198"/>
      <c r="NAC20" s="198"/>
      <c r="NAD20" s="198"/>
      <c r="NAE20" s="198"/>
      <c r="NAF20" s="198"/>
      <c r="NAG20" s="198"/>
      <c r="NAH20" s="198"/>
      <c r="NAI20" s="198"/>
      <c r="NAJ20" s="198"/>
      <c r="NAK20" s="198"/>
      <c r="NAL20" s="198"/>
      <c r="NAM20" s="198"/>
      <c r="NAN20" s="198"/>
      <c r="NAO20" s="198"/>
      <c r="NAP20" s="198"/>
      <c r="NAQ20" s="198"/>
      <c r="NAR20" s="198"/>
      <c r="NAS20" s="198"/>
      <c r="NAT20" s="198"/>
      <c r="NAU20" s="198"/>
      <c r="NAV20" s="198"/>
      <c r="NAW20" s="198"/>
      <c r="NAX20" s="198"/>
      <c r="NAY20" s="198"/>
      <c r="NAZ20" s="198"/>
      <c r="NBA20" s="198"/>
      <c r="NBB20" s="198"/>
      <c r="NBC20" s="198"/>
      <c r="NBD20" s="198"/>
      <c r="NBE20" s="198"/>
      <c r="NBF20" s="198"/>
      <c r="NBG20" s="198"/>
      <c r="NBH20" s="198"/>
      <c r="NBI20" s="198"/>
      <c r="NBJ20" s="198"/>
      <c r="NBK20" s="198"/>
      <c r="NBL20" s="198"/>
      <c r="NBM20" s="198"/>
      <c r="NBN20" s="198"/>
      <c r="NBO20" s="198"/>
      <c r="NBP20" s="198"/>
      <c r="NBQ20" s="198"/>
      <c r="NBR20" s="198"/>
      <c r="NBS20" s="198"/>
      <c r="NBT20" s="198"/>
      <c r="NBU20" s="198"/>
      <c r="NBV20" s="198"/>
      <c r="NBW20" s="198"/>
      <c r="NBX20" s="198"/>
      <c r="NBY20" s="198"/>
      <c r="NBZ20" s="198"/>
      <c r="NCA20" s="198"/>
      <c r="NCB20" s="198"/>
      <c r="NCC20" s="198"/>
      <c r="NCD20" s="198"/>
      <c r="NCE20" s="198"/>
      <c r="NCF20" s="198"/>
      <c r="NCG20" s="198"/>
      <c r="NCH20" s="198"/>
      <c r="NCI20" s="198"/>
      <c r="NCJ20" s="198"/>
      <c r="NCK20" s="198"/>
      <c r="NCL20" s="198"/>
      <c r="NCM20" s="198"/>
      <c r="NCN20" s="198"/>
      <c r="NCO20" s="198"/>
      <c r="NCP20" s="198"/>
      <c r="NCQ20" s="198"/>
      <c r="NCR20" s="198"/>
      <c r="NCS20" s="198"/>
      <c r="NCT20" s="198"/>
      <c r="NCU20" s="198"/>
      <c r="NCV20" s="198"/>
      <c r="NCW20" s="198"/>
      <c r="NCX20" s="198"/>
      <c r="NCY20" s="198"/>
      <c r="NCZ20" s="198"/>
      <c r="NDA20" s="198"/>
      <c r="NDB20" s="198"/>
      <c r="NDC20" s="198"/>
      <c r="NDD20" s="198"/>
      <c r="NDE20" s="198"/>
      <c r="NDF20" s="198"/>
      <c r="NDG20" s="198"/>
      <c r="NDH20" s="198"/>
      <c r="NDI20" s="198"/>
      <c r="NDJ20" s="198"/>
      <c r="NDK20" s="198"/>
      <c r="NDL20" s="198"/>
      <c r="NDM20" s="198"/>
      <c r="NDN20" s="198"/>
      <c r="NDO20" s="198"/>
      <c r="NDP20" s="198"/>
      <c r="NDQ20" s="198"/>
      <c r="NDR20" s="198"/>
      <c r="NDS20" s="198"/>
      <c r="NDT20" s="198"/>
      <c r="NDU20" s="198"/>
      <c r="NDV20" s="198"/>
      <c r="NDW20" s="198"/>
      <c r="NDX20" s="198"/>
      <c r="NDY20" s="198"/>
      <c r="NDZ20" s="198"/>
      <c r="NEA20" s="198"/>
      <c r="NEB20" s="198"/>
      <c r="NEC20" s="198"/>
      <c r="NED20" s="198"/>
      <c r="NEE20" s="198"/>
      <c r="NEF20" s="198"/>
      <c r="NEG20" s="198"/>
      <c r="NEH20" s="198"/>
      <c r="NEI20" s="198"/>
      <c r="NEJ20" s="198"/>
      <c r="NEK20" s="198"/>
      <c r="NEL20" s="198"/>
      <c r="NEM20" s="198"/>
      <c r="NEN20" s="198"/>
      <c r="NEO20" s="198"/>
      <c r="NEP20" s="198"/>
      <c r="NEQ20" s="198"/>
      <c r="NER20" s="198"/>
      <c r="NES20" s="198"/>
      <c r="NET20" s="198"/>
      <c r="NEU20" s="198"/>
      <c r="NEV20" s="198"/>
      <c r="NEW20" s="198"/>
      <c r="NEX20" s="198"/>
      <c r="NEY20" s="198"/>
      <c r="NEZ20" s="198"/>
      <c r="NFA20" s="198"/>
      <c r="NFB20" s="198"/>
      <c r="NFC20" s="198"/>
      <c r="NFD20" s="198"/>
      <c r="NFE20" s="198"/>
      <c r="NFF20" s="198"/>
      <c r="NFG20" s="198"/>
      <c r="NFH20" s="198"/>
      <c r="NFI20" s="198"/>
      <c r="NFJ20" s="198"/>
      <c r="NFK20" s="198"/>
      <c r="NFL20" s="198"/>
      <c r="NFM20" s="198"/>
      <c r="NFN20" s="198"/>
      <c r="NFO20" s="198"/>
      <c r="NFP20" s="198"/>
      <c r="NFQ20" s="198"/>
      <c r="NFR20" s="198"/>
      <c r="NFS20" s="198"/>
      <c r="NFT20" s="198"/>
      <c r="NFU20" s="198"/>
      <c r="NFV20" s="198"/>
      <c r="NFW20" s="198"/>
      <c r="NFX20" s="198"/>
      <c r="NFY20" s="198"/>
      <c r="NFZ20" s="198"/>
      <c r="NGA20" s="198"/>
      <c r="NGB20" s="198"/>
      <c r="NGC20" s="198"/>
      <c r="NGD20" s="198"/>
      <c r="NGE20" s="198"/>
      <c r="NGF20" s="198"/>
      <c r="NGG20" s="198"/>
      <c r="NGH20" s="198"/>
      <c r="NGI20" s="198"/>
      <c r="NGJ20" s="198"/>
      <c r="NGK20" s="198"/>
      <c r="NGL20" s="198"/>
      <c r="NGM20" s="198"/>
      <c r="NGN20" s="198"/>
      <c r="NGO20" s="198"/>
      <c r="NGP20" s="198"/>
      <c r="NGQ20" s="198"/>
      <c r="NGR20" s="198"/>
      <c r="NGS20" s="198"/>
      <c r="NGT20" s="198"/>
      <c r="NGU20" s="198"/>
      <c r="NGV20" s="198"/>
      <c r="NGW20" s="198"/>
      <c r="NGX20" s="198"/>
      <c r="NGY20" s="198"/>
      <c r="NGZ20" s="198"/>
      <c r="NHA20" s="198"/>
      <c r="NHB20" s="198"/>
      <c r="NHC20" s="198"/>
      <c r="NHD20" s="198"/>
      <c r="NHE20" s="198"/>
      <c r="NHF20" s="198"/>
      <c r="NHG20" s="198"/>
      <c r="NHH20" s="198"/>
      <c r="NHI20" s="198"/>
      <c r="NHJ20" s="198"/>
      <c r="NHK20" s="198"/>
      <c r="NHL20" s="198"/>
      <c r="NHM20" s="198"/>
      <c r="NHN20" s="198"/>
      <c r="NHO20" s="198"/>
      <c r="NHP20" s="198"/>
      <c r="NHQ20" s="198"/>
      <c r="NHR20" s="198"/>
      <c r="NHS20" s="198"/>
      <c r="NHT20" s="198"/>
      <c r="NHU20" s="198"/>
      <c r="NHV20" s="198"/>
      <c r="NHW20" s="198"/>
      <c r="NHX20" s="198"/>
      <c r="NHY20" s="198"/>
      <c r="NHZ20" s="198"/>
      <c r="NIA20" s="198"/>
      <c r="NIB20" s="198"/>
      <c r="NIC20" s="198"/>
      <c r="NID20" s="198"/>
      <c r="NIE20" s="198"/>
      <c r="NIF20" s="198"/>
      <c r="NIG20" s="198"/>
      <c r="NIH20" s="198"/>
      <c r="NII20" s="198"/>
      <c r="NIJ20" s="198"/>
      <c r="NIK20" s="198"/>
      <c r="NIL20" s="198"/>
      <c r="NIM20" s="198"/>
      <c r="NIN20" s="198"/>
      <c r="NIO20" s="198"/>
      <c r="NIP20" s="198"/>
      <c r="NIQ20" s="198"/>
      <c r="NIR20" s="198"/>
      <c r="NIS20" s="198"/>
      <c r="NIT20" s="198"/>
      <c r="NIU20" s="198"/>
      <c r="NIV20" s="198"/>
      <c r="NIW20" s="198"/>
      <c r="NIX20" s="198"/>
      <c r="NIY20" s="198"/>
      <c r="NIZ20" s="198"/>
      <c r="NJA20" s="198"/>
      <c r="NJB20" s="198"/>
      <c r="NJC20" s="198"/>
      <c r="NJD20" s="198"/>
      <c r="NJE20" s="198"/>
      <c r="NJF20" s="198"/>
      <c r="NJG20" s="198"/>
      <c r="NJH20" s="198"/>
      <c r="NJI20" s="198"/>
      <c r="NJJ20" s="198"/>
      <c r="NJK20" s="198"/>
      <c r="NJL20" s="198"/>
      <c r="NJM20" s="198"/>
      <c r="NJN20" s="198"/>
      <c r="NJO20" s="198"/>
      <c r="NJP20" s="198"/>
      <c r="NJQ20" s="198"/>
      <c r="NJR20" s="198"/>
      <c r="NJS20" s="198"/>
      <c r="NJT20" s="198"/>
      <c r="NJU20" s="198"/>
      <c r="NJV20" s="198"/>
      <c r="NJW20" s="198"/>
      <c r="NJX20" s="198"/>
      <c r="NJY20" s="198"/>
      <c r="NJZ20" s="198"/>
      <c r="NKA20" s="198"/>
      <c r="NKB20" s="198"/>
      <c r="NKC20" s="198"/>
      <c r="NKD20" s="198"/>
      <c r="NKE20" s="198"/>
      <c r="NKF20" s="198"/>
      <c r="NKG20" s="198"/>
      <c r="NKH20" s="198"/>
      <c r="NKI20" s="198"/>
      <c r="NKJ20" s="198"/>
      <c r="NKK20" s="198"/>
      <c r="NKL20" s="198"/>
      <c r="NKM20" s="198"/>
      <c r="NKN20" s="198"/>
      <c r="NKO20" s="198"/>
      <c r="NKP20" s="198"/>
      <c r="NKQ20" s="198"/>
      <c r="NKR20" s="198"/>
      <c r="NKS20" s="198"/>
      <c r="NKT20" s="198"/>
      <c r="NKU20" s="198"/>
      <c r="NKV20" s="198"/>
      <c r="NKW20" s="198"/>
      <c r="NKX20" s="198"/>
      <c r="NKY20" s="198"/>
      <c r="NKZ20" s="198"/>
      <c r="NLA20" s="198"/>
      <c r="NLB20" s="198"/>
      <c r="NLC20" s="198"/>
      <c r="NLD20" s="198"/>
      <c r="NLE20" s="198"/>
      <c r="NLF20" s="198"/>
      <c r="NLG20" s="198"/>
      <c r="NLH20" s="198"/>
      <c r="NLI20" s="198"/>
      <c r="NLJ20" s="198"/>
      <c r="NLK20" s="198"/>
      <c r="NLL20" s="198"/>
      <c r="NLM20" s="198"/>
      <c r="NLN20" s="198"/>
      <c r="NLO20" s="198"/>
      <c r="NLP20" s="198"/>
      <c r="NLQ20" s="198"/>
      <c r="NLR20" s="198"/>
      <c r="NLS20" s="198"/>
      <c r="NLT20" s="198"/>
      <c r="NLU20" s="198"/>
      <c r="NLV20" s="198"/>
      <c r="NLW20" s="198"/>
      <c r="NLX20" s="198"/>
      <c r="NLY20" s="198"/>
      <c r="NLZ20" s="198"/>
      <c r="NMA20" s="198"/>
      <c r="NMB20" s="198"/>
      <c r="NMC20" s="198"/>
      <c r="NMD20" s="198"/>
      <c r="NME20" s="198"/>
      <c r="NMF20" s="198"/>
      <c r="NMG20" s="198"/>
      <c r="NMH20" s="198"/>
      <c r="NMI20" s="198"/>
      <c r="NMJ20" s="198"/>
      <c r="NMK20" s="198"/>
      <c r="NML20" s="198"/>
      <c r="NMM20" s="198"/>
      <c r="NMN20" s="198"/>
      <c r="NMO20" s="198"/>
      <c r="NMP20" s="198"/>
      <c r="NMQ20" s="198"/>
      <c r="NMR20" s="198"/>
      <c r="NMS20" s="198"/>
      <c r="NMT20" s="198"/>
      <c r="NMU20" s="198"/>
      <c r="NMV20" s="198"/>
      <c r="NMW20" s="198"/>
      <c r="NMX20" s="198"/>
      <c r="NMY20" s="198"/>
      <c r="NMZ20" s="198"/>
      <c r="NNA20" s="198"/>
      <c r="NNB20" s="198"/>
      <c r="NNC20" s="198"/>
      <c r="NND20" s="198"/>
      <c r="NNE20" s="198"/>
      <c r="NNF20" s="198"/>
      <c r="NNG20" s="198"/>
      <c r="NNH20" s="198"/>
      <c r="NNI20" s="198"/>
      <c r="NNJ20" s="198"/>
      <c r="NNK20" s="198"/>
      <c r="NNL20" s="198"/>
      <c r="NNM20" s="198"/>
      <c r="NNN20" s="198"/>
      <c r="NNO20" s="198"/>
      <c r="NNP20" s="198"/>
      <c r="NNQ20" s="198"/>
      <c r="NNR20" s="198"/>
      <c r="NNS20" s="198"/>
      <c r="NNT20" s="198"/>
      <c r="NNU20" s="198"/>
      <c r="NNV20" s="198"/>
      <c r="NNW20" s="198"/>
      <c r="NNX20" s="198"/>
      <c r="NNY20" s="198"/>
      <c r="NNZ20" s="198"/>
      <c r="NOA20" s="198"/>
      <c r="NOB20" s="198"/>
      <c r="NOC20" s="198"/>
      <c r="NOD20" s="198"/>
      <c r="NOE20" s="198"/>
      <c r="NOF20" s="198"/>
      <c r="NOG20" s="198"/>
      <c r="NOH20" s="198"/>
      <c r="NOI20" s="198"/>
      <c r="NOJ20" s="198"/>
      <c r="NOK20" s="198"/>
      <c r="NOL20" s="198"/>
      <c r="NOM20" s="198"/>
      <c r="NON20" s="198"/>
      <c r="NOO20" s="198"/>
      <c r="NOP20" s="198"/>
      <c r="NOQ20" s="198"/>
      <c r="NOR20" s="198"/>
      <c r="NOS20" s="198"/>
      <c r="NOT20" s="198"/>
      <c r="NOU20" s="198"/>
      <c r="NOV20" s="198"/>
      <c r="NOW20" s="198"/>
      <c r="NOX20" s="198"/>
      <c r="NOY20" s="198"/>
      <c r="NOZ20" s="198"/>
      <c r="NPA20" s="198"/>
      <c r="NPB20" s="198"/>
      <c r="NPC20" s="198"/>
      <c r="NPD20" s="198"/>
      <c r="NPE20" s="198"/>
      <c r="NPF20" s="198"/>
      <c r="NPG20" s="198"/>
      <c r="NPH20" s="198"/>
      <c r="NPI20" s="198"/>
      <c r="NPJ20" s="198"/>
      <c r="NPK20" s="198"/>
      <c r="NPL20" s="198"/>
      <c r="NPM20" s="198"/>
      <c r="NPN20" s="198"/>
      <c r="NPO20" s="198"/>
      <c r="NPP20" s="198"/>
      <c r="NPQ20" s="198"/>
      <c r="NPR20" s="198"/>
      <c r="NPS20" s="198"/>
      <c r="NPT20" s="198"/>
      <c r="NPU20" s="198"/>
      <c r="NPV20" s="198"/>
      <c r="NPW20" s="198"/>
      <c r="NPX20" s="198"/>
      <c r="NPY20" s="198"/>
      <c r="NPZ20" s="198"/>
      <c r="NQA20" s="198"/>
      <c r="NQB20" s="198"/>
      <c r="NQC20" s="198"/>
      <c r="NQD20" s="198"/>
      <c r="NQE20" s="198"/>
      <c r="NQF20" s="198"/>
      <c r="NQG20" s="198"/>
      <c r="NQH20" s="198"/>
      <c r="NQI20" s="198"/>
      <c r="NQJ20" s="198"/>
      <c r="NQK20" s="198"/>
      <c r="NQL20" s="198"/>
      <c r="NQM20" s="198"/>
      <c r="NQN20" s="198"/>
      <c r="NQO20" s="198"/>
      <c r="NQP20" s="198"/>
      <c r="NQQ20" s="198"/>
      <c r="NQR20" s="198"/>
      <c r="NQS20" s="198"/>
      <c r="NQT20" s="198"/>
      <c r="NQU20" s="198"/>
      <c r="NQV20" s="198"/>
      <c r="NQW20" s="198"/>
      <c r="NQX20" s="198"/>
      <c r="NQY20" s="198"/>
      <c r="NQZ20" s="198"/>
      <c r="NRA20" s="198"/>
      <c r="NRB20" s="198"/>
      <c r="NRC20" s="198"/>
      <c r="NRD20" s="198"/>
      <c r="NRE20" s="198"/>
      <c r="NRF20" s="198"/>
      <c r="NRG20" s="198"/>
      <c r="NRH20" s="198"/>
      <c r="NRI20" s="198"/>
      <c r="NRJ20" s="198"/>
      <c r="NRK20" s="198"/>
      <c r="NRL20" s="198"/>
      <c r="NRM20" s="198"/>
      <c r="NRN20" s="198"/>
      <c r="NRO20" s="198"/>
      <c r="NRP20" s="198"/>
      <c r="NRQ20" s="198"/>
      <c r="NRR20" s="198"/>
      <c r="NRS20" s="198"/>
      <c r="NRT20" s="198"/>
      <c r="NRU20" s="198"/>
      <c r="NRV20" s="198"/>
      <c r="NRW20" s="198"/>
      <c r="NRX20" s="198"/>
      <c r="NRY20" s="198"/>
      <c r="NRZ20" s="198"/>
      <c r="NSA20" s="198"/>
      <c r="NSB20" s="198"/>
      <c r="NSC20" s="198"/>
      <c r="NSD20" s="198"/>
      <c r="NSE20" s="198"/>
      <c r="NSF20" s="198"/>
      <c r="NSG20" s="198"/>
      <c r="NSH20" s="198"/>
      <c r="NSI20" s="198"/>
      <c r="NSJ20" s="198"/>
      <c r="NSK20" s="198"/>
      <c r="NSL20" s="198"/>
      <c r="NSM20" s="198"/>
      <c r="NSN20" s="198"/>
      <c r="NSO20" s="198"/>
      <c r="NSP20" s="198"/>
      <c r="NSQ20" s="198"/>
      <c r="NSR20" s="198"/>
      <c r="NSS20" s="198"/>
      <c r="NST20" s="198"/>
      <c r="NSU20" s="198"/>
      <c r="NSV20" s="198"/>
      <c r="NSW20" s="198"/>
      <c r="NSX20" s="198"/>
      <c r="NSY20" s="198"/>
      <c r="NSZ20" s="198"/>
      <c r="NTA20" s="198"/>
      <c r="NTB20" s="198"/>
      <c r="NTC20" s="198"/>
      <c r="NTD20" s="198"/>
      <c r="NTE20" s="198"/>
      <c r="NTF20" s="198"/>
      <c r="NTG20" s="198"/>
      <c r="NTH20" s="198"/>
      <c r="NTI20" s="198"/>
      <c r="NTJ20" s="198"/>
      <c r="NTK20" s="198"/>
      <c r="NTL20" s="198"/>
      <c r="NTM20" s="198"/>
      <c r="NTN20" s="198"/>
      <c r="NTO20" s="198"/>
      <c r="NTP20" s="198"/>
      <c r="NTQ20" s="198"/>
      <c r="NTR20" s="198"/>
      <c r="NTS20" s="198"/>
      <c r="NTT20" s="198"/>
      <c r="NTU20" s="198"/>
      <c r="NTV20" s="198"/>
      <c r="NTW20" s="198"/>
      <c r="NTX20" s="198"/>
      <c r="NTY20" s="198"/>
      <c r="NTZ20" s="198"/>
      <c r="NUA20" s="198"/>
      <c r="NUB20" s="198"/>
      <c r="NUC20" s="198"/>
      <c r="NUD20" s="198"/>
      <c r="NUE20" s="198"/>
      <c r="NUF20" s="198"/>
      <c r="NUG20" s="198"/>
      <c r="NUH20" s="198"/>
      <c r="NUI20" s="198"/>
      <c r="NUJ20" s="198"/>
      <c r="NUK20" s="198"/>
      <c r="NUL20" s="198"/>
      <c r="NUM20" s="198"/>
      <c r="NUN20" s="198"/>
      <c r="NUO20" s="198"/>
      <c r="NUP20" s="198"/>
      <c r="NUQ20" s="198"/>
      <c r="NUR20" s="198"/>
      <c r="NUS20" s="198"/>
      <c r="NUT20" s="198"/>
      <c r="NUU20" s="198"/>
      <c r="NUV20" s="198"/>
      <c r="NUW20" s="198"/>
      <c r="NUX20" s="198"/>
      <c r="NUY20" s="198"/>
      <c r="NUZ20" s="198"/>
      <c r="NVA20" s="198"/>
      <c r="NVB20" s="198"/>
      <c r="NVC20" s="198"/>
      <c r="NVD20" s="198"/>
      <c r="NVE20" s="198"/>
      <c r="NVF20" s="198"/>
      <c r="NVG20" s="198"/>
      <c r="NVH20" s="198"/>
      <c r="NVI20" s="198"/>
      <c r="NVJ20" s="198"/>
      <c r="NVK20" s="198"/>
      <c r="NVL20" s="198"/>
      <c r="NVM20" s="198"/>
      <c r="NVN20" s="198"/>
      <c r="NVO20" s="198"/>
      <c r="NVP20" s="198"/>
      <c r="NVQ20" s="198"/>
      <c r="NVR20" s="198"/>
      <c r="NVS20" s="198"/>
      <c r="NVT20" s="198"/>
      <c r="NVU20" s="198"/>
      <c r="NVV20" s="198"/>
      <c r="NVW20" s="198"/>
      <c r="NVX20" s="198"/>
      <c r="NVY20" s="198"/>
      <c r="NVZ20" s="198"/>
      <c r="NWA20" s="198"/>
      <c r="NWB20" s="198"/>
      <c r="NWC20" s="198"/>
      <c r="NWD20" s="198"/>
      <c r="NWE20" s="198"/>
      <c r="NWF20" s="198"/>
      <c r="NWG20" s="198"/>
      <c r="NWH20" s="198"/>
      <c r="NWI20" s="198"/>
      <c r="NWJ20" s="198"/>
      <c r="NWK20" s="198"/>
      <c r="NWL20" s="198"/>
      <c r="NWM20" s="198"/>
      <c r="NWN20" s="198"/>
      <c r="NWO20" s="198"/>
      <c r="NWP20" s="198"/>
      <c r="NWQ20" s="198"/>
      <c r="NWR20" s="198"/>
      <c r="NWS20" s="198"/>
      <c r="NWT20" s="198"/>
      <c r="NWU20" s="198"/>
      <c r="NWV20" s="198"/>
      <c r="NWW20" s="198"/>
      <c r="NWX20" s="198"/>
      <c r="NWY20" s="198"/>
      <c r="NWZ20" s="198"/>
      <c r="NXA20" s="198"/>
      <c r="NXB20" s="198"/>
      <c r="NXC20" s="198"/>
      <c r="NXD20" s="198"/>
      <c r="NXE20" s="198"/>
      <c r="NXF20" s="198"/>
      <c r="NXG20" s="198"/>
      <c r="NXH20" s="198"/>
      <c r="NXI20" s="198"/>
      <c r="NXJ20" s="198"/>
      <c r="NXK20" s="198"/>
      <c r="NXL20" s="198"/>
      <c r="NXM20" s="198"/>
      <c r="NXN20" s="198"/>
      <c r="NXO20" s="198"/>
      <c r="NXP20" s="198"/>
      <c r="NXQ20" s="198"/>
      <c r="NXR20" s="198"/>
      <c r="NXS20" s="198"/>
      <c r="NXT20" s="198"/>
      <c r="NXU20" s="198"/>
      <c r="NXV20" s="198"/>
      <c r="NXW20" s="198"/>
      <c r="NXX20" s="198"/>
      <c r="NXY20" s="198"/>
      <c r="NXZ20" s="198"/>
      <c r="NYA20" s="198"/>
      <c r="NYB20" s="198"/>
      <c r="NYC20" s="198"/>
      <c r="NYD20" s="198"/>
      <c r="NYE20" s="198"/>
      <c r="NYF20" s="198"/>
      <c r="NYG20" s="198"/>
      <c r="NYH20" s="198"/>
      <c r="NYI20" s="198"/>
      <c r="NYJ20" s="198"/>
      <c r="NYK20" s="198"/>
      <c r="NYL20" s="198"/>
      <c r="NYM20" s="198"/>
      <c r="NYN20" s="198"/>
      <c r="NYO20" s="198"/>
      <c r="NYP20" s="198"/>
      <c r="NYQ20" s="198"/>
      <c r="NYR20" s="198"/>
      <c r="NYS20" s="198"/>
      <c r="NYT20" s="198"/>
      <c r="NYU20" s="198"/>
      <c r="NYV20" s="198"/>
      <c r="NYW20" s="198"/>
      <c r="NYX20" s="198"/>
      <c r="NYY20" s="198"/>
      <c r="NYZ20" s="198"/>
      <c r="NZA20" s="198"/>
      <c r="NZB20" s="198"/>
      <c r="NZC20" s="198"/>
      <c r="NZD20" s="198"/>
      <c r="NZE20" s="198"/>
      <c r="NZF20" s="198"/>
      <c r="NZG20" s="198"/>
      <c r="NZH20" s="198"/>
      <c r="NZI20" s="198"/>
      <c r="NZJ20" s="198"/>
      <c r="NZK20" s="198"/>
      <c r="NZL20" s="198"/>
      <c r="NZM20" s="198"/>
      <c r="NZN20" s="198"/>
      <c r="NZO20" s="198"/>
      <c r="NZP20" s="198"/>
      <c r="NZQ20" s="198"/>
      <c r="NZR20" s="198"/>
      <c r="NZS20" s="198"/>
      <c r="NZT20" s="198"/>
      <c r="NZU20" s="198"/>
      <c r="NZV20" s="198"/>
      <c r="NZW20" s="198"/>
      <c r="NZX20" s="198"/>
      <c r="NZY20" s="198"/>
      <c r="NZZ20" s="198"/>
      <c r="OAA20" s="198"/>
      <c r="OAB20" s="198"/>
      <c r="OAC20" s="198"/>
      <c r="OAD20" s="198"/>
      <c r="OAE20" s="198"/>
      <c r="OAF20" s="198"/>
      <c r="OAG20" s="198"/>
      <c r="OAH20" s="198"/>
      <c r="OAI20" s="198"/>
      <c r="OAJ20" s="198"/>
      <c r="OAK20" s="198"/>
      <c r="OAL20" s="198"/>
      <c r="OAM20" s="198"/>
      <c r="OAN20" s="198"/>
      <c r="OAO20" s="198"/>
      <c r="OAP20" s="198"/>
      <c r="OAQ20" s="198"/>
      <c r="OAR20" s="198"/>
      <c r="OAS20" s="198"/>
      <c r="OAT20" s="198"/>
      <c r="OAU20" s="198"/>
      <c r="OAV20" s="198"/>
      <c r="OAW20" s="198"/>
      <c r="OAX20" s="198"/>
      <c r="OAY20" s="198"/>
      <c r="OAZ20" s="198"/>
      <c r="OBA20" s="198"/>
      <c r="OBB20" s="198"/>
      <c r="OBC20" s="198"/>
      <c r="OBD20" s="198"/>
      <c r="OBE20" s="198"/>
      <c r="OBF20" s="198"/>
      <c r="OBG20" s="198"/>
      <c r="OBH20" s="198"/>
      <c r="OBI20" s="198"/>
      <c r="OBJ20" s="198"/>
      <c r="OBK20" s="198"/>
      <c r="OBL20" s="198"/>
      <c r="OBM20" s="198"/>
      <c r="OBN20" s="198"/>
      <c r="OBO20" s="198"/>
      <c r="OBP20" s="198"/>
      <c r="OBQ20" s="198"/>
      <c r="OBR20" s="198"/>
      <c r="OBS20" s="198"/>
      <c r="OBT20" s="198"/>
      <c r="OBU20" s="198"/>
      <c r="OBV20" s="198"/>
      <c r="OBW20" s="198"/>
      <c r="OBX20" s="198"/>
      <c r="OBY20" s="198"/>
      <c r="OBZ20" s="198"/>
      <c r="OCA20" s="198"/>
      <c r="OCB20" s="198"/>
      <c r="OCC20" s="198"/>
      <c r="OCD20" s="198"/>
      <c r="OCE20" s="198"/>
      <c r="OCF20" s="198"/>
      <c r="OCG20" s="198"/>
      <c r="OCH20" s="198"/>
      <c r="OCI20" s="198"/>
      <c r="OCJ20" s="198"/>
      <c r="OCK20" s="198"/>
      <c r="OCL20" s="198"/>
      <c r="OCM20" s="198"/>
      <c r="OCN20" s="198"/>
      <c r="OCO20" s="198"/>
      <c r="OCP20" s="198"/>
      <c r="OCQ20" s="198"/>
      <c r="OCR20" s="198"/>
      <c r="OCS20" s="198"/>
      <c r="OCT20" s="198"/>
      <c r="OCU20" s="198"/>
      <c r="OCV20" s="198"/>
      <c r="OCW20" s="198"/>
      <c r="OCX20" s="198"/>
      <c r="OCY20" s="198"/>
      <c r="OCZ20" s="198"/>
      <c r="ODA20" s="198"/>
      <c r="ODB20" s="198"/>
      <c r="ODC20" s="198"/>
      <c r="ODD20" s="198"/>
      <c r="ODE20" s="198"/>
      <c r="ODF20" s="198"/>
      <c r="ODG20" s="198"/>
      <c r="ODH20" s="198"/>
      <c r="ODI20" s="198"/>
      <c r="ODJ20" s="198"/>
      <c r="ODK20" s="198"/>
      <c r="ODL20" s="198"/>
      <c r="ODM20" s="198"/>
      <c r="ODN20" s="198"/>
      <c r="ODO20" s="198"/>
      <c r="ODP20" s="198"/>
      <c r="ODQ20" s="198"/>
      <c r="ODR20" s="198"/>
      <c r="ODS20" s="198"/>
      <c r="ODT20" s="198"/>
      <c r="ODU20" s="198"/>
      <c r="ODV20" s="198"/>
      <c r="ODW20" s="198"/>
      <c r="ODX20" s="198"/>
      <c r="ODY20" s="198"/>
      <c r="ODZ20" s="198"/>
      <c r="OEA20" s="198"/>
      <c r="OEB20" s="198"/>
      <c r="OEC20" s="198"/>
      <c r="OED20" s="198"/>
      <c r="OEE20" s="198"/>
      <c r="OEF20" s="198"/>
      <c r="OEG20" s="198"/>
      <c r="OEH20" s="198"/>
      <c r="OEI20" s="198"/>
      <c r="OEJ20" s="198"/>
      <c r="OEK20" s="198"/>
      <c r="OEL20" s="198"/>
      <c r="OEM20" s="198"/>
      <c r="OEN20" s="198"/>
      <c r="OEO20" s="198"/>
      <c r="OEP20" s="198"/>
      <c r="OEQ20" s="198"/>
      <c r="OER20" s="198"/>
      <c r="OES20" s="198"/>
      <c r="OET20" s="198"/>
      <c r="OEU20" s="198"/>
      <c r="OEV20" s="198"/>
      <c r="OEW20" s="198"/>
      <c r="OEX20" s="198"/>
      <c r="OEY20" s="198"/>
      <c r="OEZ20" s="198"/>
      <c r="OFA20" s="198"/>
      <c r="OFB20" s="198"/>
      <c r="OFC20" s="198"/>
      <c r="OFD20" s="198"/>
      <c r="OFE20" s="198"/>
      <c r="OFF20" s="198"/>
      <c r="OFG20" s="198"/>
      <c r="OFH20" s="198"/>
      <c r="OFI20" s="198"/>
      <c r="OFJ20" s="198"/>
      <c r="OFK20" s="198"/>
      <c r="OFL20" s="198"/>
      <c r="OFM20" s="198"/>
      <c r="OFN20" s="198"/>
      <c r="OFO20" s="198"/>
      <c r="OFP20" s="198"/>
      <c r="OFQ20" s="198"/>
      <c r="OFR20" s="198"/>
      <c r="OFS20" s="198"/>
      <c r="OFT20" s="198"/>
      <c r="OFU20" s="198"/>
      <c r="OFV20" s="198"/>
      <c r="OFW20" s="198"/>
      <c r="OFX20" s="198"/>
      <c r="OFY20" s="198"/>
      <c r="OFZ20" s="198"/>
      <c r="OGA20" s="198"/>
      <c r="OGB20" s="198"/>
      <c r="OGC20" s="198"/>
      <c r="OGD20" s="198"/>
      <c r="OGE20" s="198"/>
      <c r="OGF20" s="198"/>
      <c r="OGG20" s="198"/>
      <c r="OGH20" s="198"/>
      <c r="OGI20" s="198"/>
      <c r="OGJ20" s="198"/>
      <c r="OGK20" s="198"/>
      <c r="OGL20" s="198"/>
      <c r="OGM20" s="198"/>
      <c r="OGN20" s="198"/>
      <c r="OGO20" s="198"/>
      <c r="OGP20" s="198"/>
      <c r="OGQ20" s="198"/>
      <c r="OGR20" s="198"/>
      <c r="OGS20" s="198"/>
      <c r="OGT20" s="198"/>
      <c r="OGU20" s="198"/>
      <c r="OGV20" s="198"/>
      <c r="OGW20" s="198"/>
      <c r="OGX20" s="198"/>
      <c r="OGY20" s="198"/>
      <c r="OGZ20" s="198"/>
      <c r="OHA20" s="198"/>
      <c r="OHB20" s="198"/>
      <c r="OHC20" s="198"/>
      <c r="OHD20" s="198"/>
      <c r="OHE20" s="198"/>
      <c r="OHF20" s="198"/>
      <c r="OHG20" s="198"/>
      <c r="OHH20" s="198"/>
      <c r="OHI20" s="198"/>
      <c r="OHJ20" s="198"/>
      <c r="OHK20" s="198"/>
      <c r="OHL20" s="198"/>
      <c r="OHM20" s="198"/>
      <c r="OHN20" s="198"/>
      <c r="OHO20" s="198"/>
      <c r="OHP20" s="198"/>
      <c r="OHQ20" s="198"/>
      <c r="OHR20" s="198"/>
      <c r="OHS20" s="198"/>
      <c r="OHT20" s="198"/>
      <c r="OHU20" s="198"/>
      <c r="OHV20" s="198"/>
      <c r="OHW20" s="198"/>
      <c r="OHX20" s="198"/>
      <c r="OHY20" s="198"/>
      <c r="OHZ20" s="198"/>
      <c r="OIA20" s="198"/>
      <c r="OIB20" s="198"/>
      <c r="OIC20" s="198"/>
      <c r="OID20" s="198"/>
      <c r="OIE20" s="198"/>
      <c r="OIF20" s="198"/>
      <c r="OIG20" s="198"/>
      <c r="OIH20" s="198"/>
      <c r="OII20" s="198"/>
      <c r="OIJ20" s="198"/>
      <c r="OIK20" s="198"/>
      <c r="OIL20" s="198"/>
      <c r="OIM20" s="198"/>
      <c r="OIN20" s="198"/>
      <c r="OIO20" s="198"/>
      <c r="OIP20" s="198"/>
      <c r="OIQ20" s="198"/>
      <c r="OIR20" s="198"/>
      <c r="OIS20" s="198"/>
      <c r="OIT20" s="198"/>
      <c r="OIU20" s="198"/>
      <c r="OIV20" s="198"/>
      <c r="OIW20" s="198"/>
      <c r="OIX20" s="198"/>
      <c r="OIY20" s="198"/>
      <c r="OIZ20" s="198"/>
      <c r="OJA20" s="198"/>
      <c r="OJB20" s="198"/>
      <c r="OJC20" s="198"/>
      <c r="OJD20" s="198"/>
      <c r="OJE20" s="198"/>
      <c r="OJF20" s="198"/>
      <c r="OJG20" s="198"/>
      <c r="OJH20" s="198"/>
      <c r="OJI20" s="198"/>
      <c r="OJJ20" s="198"/>
      <c r="OJK20" s="198"/>
      <c r="OJL20" s="198"/>
      <c r="OJM20" s="198"/>
      <c r="OJN20" s="198"/>
      <c r="OJO20" s="198"/>
      <c r="OJP20" s="198"/>
      <c r="OJQ20" s="198"/>
      <c r="OJR20" s="198"/>
      <c r="OJS20" s="198"/>
      <c r="OJT20" s="198"/>
      <c r="OJU20" s="198"/>
      <c r="OJV20" s="198"/>
      <c r="OJW20" s="198"/>
      <c r="OJX20" s="198"/>
      <c r="OJY20" s="198"/>
      <c r="OJZ20" s="198"/>
      <c r="OKA20" s="198"/>
      <c r="OKB20" s="198"/>
      <c r="OKC20" s="198"/>
      <c r="OKD20" s="198"/>
      <c r="OKE20" s="198"/>
      <c r="OKF20" s="198"/>
      <c r="OKG20" s="198"/>
      <c r="OKH20" s="198"/>
      <c r="OKI20" s="198"/>
      <c r="OKJ20" s="198"/>
      <c r="OKK20" s="198"/>
      <c r="OKL20" s="198"/>
      <c r="OKM20" s="198"/>
      <c r="OKN20" s="198"/>
      <c r="OKO20" s="198"/>
      <c r="OKP20" s="198"/>
      <c r="OKQ20" s="198"/>
      <c r="OKR20" s="198"/>
      <c r="OKS20" s="198"/>
      <c r="OKT20" s="198"/>
      <c r="OKU20" s="198"/>
      <c r="OKV20" s="198"/>
      <c r="OKW20" s="198"/>
      <c r="OKX20" s="198"/>
      <c r="OKY20" s="198"/>
      <c r="OKZ20" s="198"/>
      <c r="OLA20" s="198"/>
      <c r="OLB20" s="198"/>
      <c r="OLC20" s="198"/>
      <c r="OLD20" s="198"/>
      <c r="OLE20" s="198"/>
      <c r="OLF20" s="198"/>
      <c r="OLG20" s="198"/>
      <c r="OLH20" s="198"/>
      <c r="OLI20" s="198"/>
      <c r="OLJ20" s="198"/>
      <c r="OLK20" s="198"/>
      <c r="OLL20" s="198"/>
      <c r="OLM20" s="198"/>
      <c r="OLN20" s="198"/>
      <c r="OLO20" s="198"/>
      <c r="OLP20" s="198"/>
      <c r="OLQ20" s="198"/>
      <c r="OLR20" s="198"/>
      <c r="OLS20" s="198"/>
      <c r="OLT20" s="198"/>
      <c r="OLU20" s="198"/>
      <c r="OLV20" s="198"/>
      <c r="OLW20" s="198"/>
      <c r="OLX20" s="198"/>
      <c r="OLY20" s="198"/>
      <c r="OLZ20" s="198"/>
      <c r="OMA20" s="198"/>
      <c r="OMB20" s="198"/>
      <c r="OMC20" s="198"/>
      <c r="OMD20" s="198"/>
      <c r="OME20" s="198"/>
      <c r="OMF20" s="198"/>
      <c r="OMG20" s="198"/>
      <c r="OMH20" s="198"/>
      <c r="OMI20" s="198"/>
      <c r="OMJ20" s="198"/>
      <c r="OMK20" s="198"/>
      <c r="OML20" s="198"/>
      <c r="OMM20" s="198"/>
      <c r="OMN20" s="198"/>
      <c r="OMO20" s="198"/>
      <c r="OMP20" s="198"/>
      <c r="OMQ20" s="198"/>
      <c r="OMR20" s="198"/>
      <c r="OMS20" s="198"/>
      <c r="OMT20" s="198"/>
      <c r="OMU20" s="198"/>
      <c r="OMV20" s="198"/>
      <c r="OMW20" s="198"/>
      <c r="OMX20" s="198"/>
      <c r="OMY20" s="198"/>
      <c r="OMZ20" s="198"/>
      <c r="ONA20" s="198"/>
      <c r="ONB20" s="198"/>
      <c r="ONC20" s="198"/>
      <c r="OND20" s="198"/>
      <c r="ONE20" s="198"/>
      <c r="ONF20" s="198"/>
      <c r="ONG20" s="198"/>
      <c r="ONH20" s="198"/>
      <c r="ONI20" s="198"/>
      <c r="ONJ20" s="198"/>
      <c r="ONK20" s="198"/>
      <c r="ONL20" s="198"/>
      <c r="ONM20" s="198"/>
      <c r="ONN20" s="198"/>
      <c r="ONO20" s="198"/>
      <c r="ONP20" s="198"/>
      <c r="ONQ20" s="198"/>
      <c r="ONR20" s="198"/>
      <c r="ONS20" s="198"/>
      <c r="ONT20" s="198"/>
      <c r="ONU20" s="198"/>
      <c r="ONV20" s="198"/>
      <c r="ONW20" s="198"/>
      <c r="ONX20" s="198"/>
      <c r="ONY20" s="198"/>
      <c r="ONZ20" s="198"/>
      <c r="OOA20" s="198"/>
      <c r="OOB20" s="198"/>
      <c r="OOC20" s="198"/>
      <c r="OOD20" s="198"/>
      <c r="OOE20" s="198"/>
      <c r="OOF20" s="198"/>
      <c r="OOG20" s="198"/>
      <c r="OOH20" s="198"/>
      <c r="OOI20" s="198"/>
      <c r="OOJ20" s="198"/>
      <c r="OOK20" s="198"/>
      <c r="OOL20" s="198"/>
      <c r="OOM20" s="198"/>
      <c r="OON20" s="198"/>
      <c r="OOO20" s="198"/>
      <c r="OOP20" s="198"/>
      <c r="OOQ20" s="198"/>
      <c r="OOR20" s="198"/>
      <c r="OOS20" s="198"/>
      <c r="OOT20" s="198"/>
      <c r="OOU20" s="198"/>
      <c r="OOV20" s="198"/>
      <c r="OOW20" s="198"/>
      <c r="OOX20" s="198"/>
      <c r="OOY20" s="198"/>
      <c r="OOZ20" s="198"/>
      <c r="OPA20" s="198"/>
      <c r="OPB20" s="198"/>
      <c r="OPC20" s="198"/>
      <c r="OPD20" s="198"/>
      <c r="OPE20" s="198"/>
      <c r="OPF20" s="198"/>
      <c r="OPG20" s="198"/>
      <c r="OPH20" s="198"/>
      <c r="OPI20" s="198"/>
      <c r="OPJ20" s="198"/>
      <c r="OPK20" s="198"/>
      <c r="OPL20" s="198"/>
      <c r="OPM20" s="198"/>
      <c r="OPN20" s="198"/>
      <c r="OPO20" s="198"/>
      <c r="OPP20" s="198"/>
      <c r="OPQ20" s="198"/>
      <c r="OPR20" s="198"/>
      <c r="OPS20" s="198"/>
      <c r="OPT20" s="198"/>
      <c r="OPU20" s="198"/>
      <c r="OPV20" s="198"/>
      <c r="OPW20" s="198"/>
      <c r="OPX20" s="198"/>
      <c r="OPY20" s="198"/>
      <c r="OPZ20" s="198"/>
      <c r="OQA20" s="198"/>
      <c r="OQB20" s="198"/>
      <c r="OQC20" s="198"/>
      <c r="OQD20" s="198"/>
      <c r="OQE20" s="198"/>
      <c r="OQF20" s="198"/>
      <c r="OQG20" s="198"/>
      <c r="OQH20" s="198"/>
      <c r="OQI20" s="198"/>
      <c r="OQJ20" s="198"/>
      <c r="OQK20" s="198"/>
      <c r="OQL20" s="198"/>
      <c r="OQM20" s="198"/>
      <c r="OQN20" s="198"/>
      <c r="OQO20" s="198"/>
      <c r="OQP20" s="198"/>
      <c r="OQQ20" s="198"/>
      <c r="OQR20" s="198"/>
      <c r="OQS20" s="198"/>
      <c r="OQT20" s="198"/>
      <c r="OQU20" s="198"/>
      <c r="OQV20" s="198"/>
      <c r="OQW20" s="198"/>
      <c r="OQX20" s="198"/>
      <c r="OQY20" s="198"/>
      <c r="OQZ20" s="198"/>
      <c r="ORA20" s="198"/>
      <c r="ORB20" s="198"/>
      <c r="ORC20" s="198"/>
      <c r="ORD20" s="198"/>
      <c r="ORE20" s="198"/>
      <c r="ORF20" s="198"/>
      <c r="ORG20" s="198"/>
      <c r="ORH20" s="198"/>
      <c r="ORI20" s="198"/>
      <c r="ORJ20" s="198"/>
      <c r="ORK20" s="198"/>
      <c r="ORL20" s="198"/>
      <c r="ORM20" s="198"/>
      <c r="ORN20" s="198"/>
      <c r="ORO20" s="198"/>
      <c r="ORP20" s="198"/>
      <c r="ORQ20" s="198"/>
      <c r="ORR20" s="198"/>
      <c r="ORS20" s="198"/>
      <c r="ORT20" s="198"/>
      <c r="ORU20" s="198"/>
      <c r="ORV20" s="198"/>
      <c r="ORW20" s="198"/>
      <c r="ORX20" s="198"/>
      <c r="ORY20" s="198"/>
      <c r="ORZ20" s="198"/>
      <c r="OSA20" s="198"/>
      <c r="OSB20" s="198"/>
      <c r="OSC20" s="198"/>
      <c r="OSD20" s="198"/>
      <c r="OSE20" s="198"/>
      <c r="OSF20" s="198"/>
      <c r="OSG20" s="198"/>
      <c r="OSH20" s="198"/>
      <c r="OSI20" s="198"/>
      <c r="OSJ20" s="198"/>
      <c r="OSK20" s="198"/>
      <c r="OSL20" s="198"/>
      <c r="OSM20" s="198"/>
      <c r="OSN20" s="198"/>
      <c r="OSO20" s="198"/>
      <c r="OSP20" s="198"/>
      <c r="OSQ20" s="198"/>
      <c r="OSR20" s="198"/>
      <c r="OSS20" s="198"/>
      <c r="OST20" s="198"/>
      <c r="OSU20" s="198"/>
      <c r="OSV20" s="198"/>
      <c r="OSW20" s="198"/>
      <c r="OSX20" s="198"/>
      <c r="OSY20" s="198"/>
      <c r="OSZ20" s="198"/>
      <c r="OTA20" s="198"/>
      <c r="OTB20" s="198"/>
      <c r="OTC20" s="198"/>
      <c r="OTD20" s="198"/>
      <c r="OTE20" s="198"/>
      <c r="OTF20" s="198"/>
      <c r="OTG20" s="198"/>
      <c r="OTH20" s="198"/>
      <c r="OTI20" s="198"/>
      <c r="OTJ20" s="198"/>
      <c r="OTK20" s="198"/>
      <c r="OTL20" s="198"/>
      <c r="OTM20" s="198"/>
      <c r="OTN20" s="198"/>
      <c r="OTO20" s="198"/>
      <c r="OTP20" s="198"/>
      <c r="OTQ20" s="198"/>
      <c r="OTR20" s="198"/>
      <c r="OTS20" s="198"/>
      <c r="OTT20" s="198"/>
      <c r="OTU20" s="198"/>
      <c r="OTV20" s="198"/>
      <c r="OTW20" s="198"/>
      <c r="OTX20" s="198"/>
      <c r="OTY20" s="198"/>
      <c r="OTZ20" s="198"/>
      <c r="OUA20" s="198"/>
      <c r="OUB20" s="198"/>
      <c r="OUC20" s="198"/>
      <c r="OUD20" s="198"/>
      <c r="OUE20" s="198"/>
      <c r="OUF20" s="198"/>
      <c r="OUG20" s="198"/>
      <c r="OUH20" s="198"/>
      <c r="OUI20" s="198"/>
      <c r="OUJ20" s="198"/>
      <c r="OUK20" s="198"/>
      <c r="OUL20" s="198"/>
      <c r="OUM20" s="198"/>
      <c r="OUN20" s="198"/>
      <c r="OUO20" s="198"/>
      <c r="OUP20" s="198"/>
      <c r="OUQ20" s="198"/>
      <c r="OUR20" s="198"/>
      <c r="OUS20" s="198"/>
      <c r="OUT20" s="198"/>
      <c r="OUU20" s="198"/>
      <c r="OUV20" s="198"/>
      <c r="OUW20" s="198"/>
      <c r="OUX20" s="198"/>
      <c r="OUY20" s="198"/>
      <c r="OUZ20" s="198"/>
      <c r="OVA20" s="198"/>
      <c r="OVB20" s="198"/>
      <c r="OVC20" s="198"/>
      <c r="OVD20" s="198"/>
      <c r="OVE20" s="198"/>
      <c r="OVF20" s="198"/>
      <c r="OVG20" s="198"/>
      <c r="OVH20" s="198"/>
      <c r="OVI20" s="198"/>
      <c r="OVJ20" s="198"/>
      <c r="OVK20" s="198"/>
      <c r="OVL20" s="198"/>
      <c r="OVM20" s="198"/>
      <c r="OVN20" s="198"/>
      <c r="OVO20" s="198"/>
      <c r="OVP20" s="198"/>
      <c r="OVQ20" s="198"/>
      <c r="OVR20" s="198"/>
      <c r="OVS20" s="198"/>
      <c r="OVT20" s="198"/>
      <c r="OVU20" s="198"/>
      <c r="OVV20" s="198"/>
      <c r="OVW20" s="198"/>
      <c r="OVX20" s="198"/>
      <c r="OVY20" s="198"/>
      <c r="OVZ20" s="198"/>
      <c r="OWA20" s="198"/>
      <c r="OWB20" s="198"/>
      <c r="OWC20" s="198"/>
      <c r="OWD20" s="198"/>
      <c r="OWE20" s="198"/>
      <c r="OWF20" s="198"/>
      <c r="OWG20" s="198"/>
      <c r="OWH20" s="198"/>
      <c r="OWI20" s="198"/>
      <c r="OWJ20" s="198"/>
      <c r="OWK20" s="198"/>
      <c r="OWL20" s="198"/>
      <c r="OWM20" s="198"/>
      <c r="OWN20" s="198"/>
      <c r="OWO20" s="198"/>
      <c r="OWP20" s="198"/>
      <c r="OWQ20" s="198"/>
      <c r="OWR20" s="198"/>
      <c r="OWS20" s="198"/>
      <c r="OWT20" s="198"/>
      <c r="OWU20" s="198"/>
      <c r="OWV20" s="198"/>
      <c r="OWW20" s="198"/>
      <c r="OWX20" s="198"/>
      <c r="OWY20" s="198"/>
      <c r="OWZ20" s="198"/>
      <c r="OXA20" s="198"/>
      <c r="OXB20" s="198"/>
      <c r="OXC20" s="198"/>
      <c r="OXD20" s="198"/>
      <c r="OXE20" s="198"/>
      <c r="OXF20" s="198"/>
      <c r="OXG20" s="198"/>
      <c r="OXH20" s="198"/>
      <c r="OXI20" s="198"/>
      <c r="OXJ20" s="198"/>
      <c r="OXK20" s="198"/>
      <c r="OXL20" s="198"/>
      <c r="OXM20" s="198"/>
      <c r="OXN20" s="198"/>
      <c r="OXO20" s="198"/>
      <c r="OXP20" s="198"/>
      <c r="OXQ20" s="198"/>
      <c r="OXR20" s="198"/>
      <c r="OXS20" s="198"/>
      <c r="OXT20" s="198"/>
      <c r="OXU20" s="198"/>
      <c r="OXV20" s="198"/>
      <c r="OXW20" s="198"/>
      <c r="OXX20" s="198"/>
      <c r="OXY20" s="198"/>
      <c r="OXZ20" s="198"/>
      <c r="OYA20" s="198"/>
      <c r="OYB20" s="198"/>
      <c r="OYC20" s="198"/>
      <c r="OYD20" s="198"/>
      <c r="OYE20" s="198"/>
      <c r="OYF20" s="198"/>
      <c r="OYG20" s="198"/>
      <c r="OYH20" s="198"/>
      <c r="OYI20" s="198"/>
      <c r="OYJ20" s="198"/>
      <c r="OYK20" s="198"/>
      <c r="OYL20" s="198"/>
      <c r="OYM20" s="198"/>
      <c r="OYN20" s="198"/>
      <c r="OYO20" s="198"/>
      <c r="OYP20" s="198"/>
      <c r="OYQ20" s="198"/>
      <c r="OYR20" s="198"/>
      <c r="OYS20" s="198"/>
      <c r="OYT20" s="198"/>
      <c r="OYU20" s="198"/>
      <c r="OYV20" s="198"/>
      <c r="OYW20" s="198"/>
      <c r="OYX20" s="198"/>
      <c r="OYY20" s="198"/>
      <c r="OYZ20" s="198"/>
      <c r="OZA20" s="198"/>
      <c r="OZB20" s="198"/>
      <c r="OZC20" s="198"/>
      <c r="OZD20" s="198"/>
      <c r="OZE20" s="198"/>
      <c r="OZF20" s="198"/>
      <c r="OZG20" s="198"/>
      <c r="OZH20" s="198"/>
      <c r="OZI20" s="198"/>
      <c r="OZJ20" s="198"/>
      <c r="OZK20" s="198"/>
      <c r="OZL20" s="198"/>
      <c r="OZM20" s="198"/>
      <c r="OZN20" s="198"/>
      <c r="OZO20" s="198"/>
      <c r="OZP20" s="198"/>
      <c r="OZQ20" s="198"/>
      <c r="OZR20" s="198"/>
      <c r="OZS20" s="198"/>
      <c r="OZT20" s="198"/>
      <c r="OZU20" s="198"/>
      <c r="OZV20" s="198"/>
      <c r="OZW20" s="198"/>
      <c r="OZX20" s="198"/>
      <c r="OZY20" s="198"/>
      <c r="OZZ20" s="198"/>
      <c r="PAA20" s="198"/>
      <c r="PAB20" s="198"/>
      <c r="PAC20" s="198"/>
      <c r="PAD20" s="198"/>
      <c r="PAE20" s="198"/>
      <c r="PAF20" s="198"/>
      <c r="PAG20" s="198"/>
      <c r="PAH20" s="198"/>
      <c r="PAI20" s="198"/>
      <c r="PAJ20" s="198"/>
      <c r="PAK20" s="198"/>
      <c r="PAL20" s="198"/>
      <c r="PAM20" s="198"/>
      <c r="PAN20" s="198"/>
      <c r="PAO20" s="198"/>
      <c r="PAP20" s="198"/>
      <c r="PAQ20" s="198"/>
      <c r="PAR20" s="198"/>
      <c r="PAS20" s="198"/>
      <c r="PAT20" s="198"/>
      <c r="PAU20" s="198"/>
      <c r="PAV20" s="198"/>
      <c r="PAW20" s="198"/>
      <c r="PAX20" s="198"/>
      <c r="PAY20" s="198"/>
      <c r="PAZ20" s="198"/>
      <c r="PBA20" s="198"/>
      <c r="PBB20" s="198"/>
      <c r="PBC20" s="198"/>
      <c r="PBD20" s="198"/>
      <c r="PBE20" s="198"/>
      <c r="PBF20" s="198"/>
      <c r="PBG20" s="198"/>
      <c r="PBH20" s="198"/>
      <c r="PBI20" s="198"/>
      <c r="PBJ20" s="198"/>
      <c r="PBK20" s="198"/>
      <c r="PBL20" s="198"/>
      <c r="PBM20" s="198"/>
      <c r="PBN20" s="198"/>
      <c r="PBO20" s="198"/>
      <c r="PBP20" s="198"/>
      <c r="PBQ20" s="198"/>
      <c r="PBR20" s="198"/>
      <c r="PBS20" s="198"/>
      <c r="PBT20" s="198"/>
      <c r="PBU20" s="198"/>
      <c r="PBV20" s="198"/>
      <c r="PBW20" s="198"/>
      <c r="PBX20" s="198"/>
      <c r="PBY20" s="198"/>
      <c r="PBZ20" s="198"/>
      <c r="PCA20" s="198"/>
      <c r="PCB20" s="198"/>
      <c r="PCC20" s="198"/>
      <c r="PCD20" s="198"/>
      <c r="PCE20" s="198"/>
      <c r="PCF20" s="198"/>
      <c r="PCG20" s="198"/>
      <c r="PCH20" s="198"/>
      <c r="PCI20" s="198"/>
      <c r="PCJ20" s="198"/>
      <c r="PCK20" s="198"/>
      <c r="PCL20" s="198"/>
      <c r="PCM20" s="198"/>
      <c r="PCN20" s="198"/>
      <c r="PCO20" s="198"/>
      <c r="PCP20" s="198"/>
      <c r="PCQ20" s="198"/>
      <c r="PCR20" s="198"/>
      <c r="PCS20" s="198"/>
      <c r="PCT20" s="198"/>
      <c r="PCU20" s="198"/>
      <c r="PCV20" s="198"/>
      <c r="PCW20" s="198"/>
      <c r="PCX20" s="198"/>
      <c r="PCY20" s="198"/>
      <c r="PCZ20" s="198"/>
      <c r="PDA20" s="198"/>
      <c r="PDB20" s="198"/>
      <c r="PDC20" s="198"/>
      <c r="PDD20" s="198"/>
      <c r="PDE20" s="198"/>
      <c r="PDF20" s="198"/>
      <c r="PDG20" s="198"/>
      <c r="PDH20" s="198"/>
      <c r="PDI20" s="198"/>
      <c r="PDJ20" s="198"/>
      <c r="PDK20" s="198"/>
      <c r="PDL20" s="198"/>
      <c r="PDM20" s="198"/>
      <c r="PDN20" s="198"/>
      <c r="PDO20" s="198"/>
      <c r="PDP20" s="198"/>
      <c r="PDQ20" s="198"/>
      <c r="PDR20" s="198"/>
      <c r="PDS20" s="198"/>
      <c r="PDT20" s="198"/>
      <c r="PDU20" s="198"/>
      <c r="PDV20" s="198"/>
      <c r="PDW20" s="198"/>
      <c r="PDX20" s="198"/>
      <c r="PDY20" s="198"/>
      <c r="PDZ20" s="198"/>
      <c r="PEA20" s="198"/>
      <c r="PEB20" s="198"/>
      <c r="PEC20" s="198"/>
      <c r="PED20" s="198"/>
      <c r="PEE20" s="198"/>
      <c r="PEF20" s="198"/>
      <c r="PEG20" s="198"/>
      <c r="PEH20" s="198"/>
      <c r="PEI20" s="198"/>
      <c r="PEJ20" s="198"/>
      <c r="PEK20" s="198"/>
      <c r="PEL20" s="198"/>
      <c r="PEM20" s="198"/>
      <c r="PEN20" s="198"/>
      <c r="PEO20" s="198"/>
      <c r="PEP20" s="198"/>
      <c r="PEQ20" s="198"/>
      <c r="PER20" s="198"/>
      <c r="PES20" s="198"/>
      <c r="PET20" s="198"/>
      <c r="PEU20" s="198"/>
      <c r="PEV20" s="198"/>
      <c r="PEW20" s="198"/>
      <c r="PEX20" s="198"/>
      <c r="PEY20" s="198"/>
      <c r="PEZ20" s="198"/>
      <c r="PFA20" s="198"/>
      <c r="PFB20" s="198"/>
      <c r="PFC20" s="198"/>
      <c r="PFD20" s="198"/>
      <c r="PFE20" s="198"/>
      <c r="PFF20" s="198"/>
      <c r="PFG20" s="198"/>
      <c r="PFH20" s="198"/>
      <c r="PFI20" s="198"/>
      <c r="PFJ20" s="198"/>
      <c r="PFK20" s="198"/>
      <c r="PFL20" s="198"/>
      <c r="PFM20" s="198"/>
      <c r="PFN20" s="198"/>
      <c r="PFO20" s="198"/>
      <c r="PFP20" s="198"/>
      <c r="PFQ20" s="198"/>
      <c r="PFR20" s="198"/>
      <c r="PFS20" s="198"/>
      <c r="PFT20" s="198"/>
      <c r="PFU20" s="198"/>
      <c r="PFV20" s="198"/>
      <c r="PFW20" s="198"/>
      <c r="PFX20" s="198"/>
      <c r="PFY20" s="198"/>
      <c r="PFZ20" s="198"/>
      <c r="PGA20" s="198"/>
      <c r="PGB20" s="198"/>
      <c r="PGC20" s="198"/>
      <c r="PGD20" s="198"/>
      <c r="PGE20" s="198"/>
      <c r="PGF20" s="198"/>
      <c r="PGG20" s="198"/>
      <c r="PGH20" s="198"/>
      <c r="PGI20" s="198"/>
      <c r="PGJ20" s="198"/>
      <c r="PGK20" s="198"/>
      <c r="PGL20" s="198"/>
      <c r="PGM20" s="198"/>
      <c r="PGN20" s="198"/>
      <c r="PGO20" s="198"/>
      <c r="PGP20" s="198"/>
      <c r="PGQ20" s="198"/>
      <c r="PGR20" s="198"/>
      <c r="PGS20" s="198"/>
      <c r="PGT20" s="198"/>
      <c r="PGU20" s="198"/>
      <c r="PGV20" s="198"/>
      <c r="PGW20" s="198"/>
      <c r="PGX20" s="198"/>
      <c r="PGY20" s="198"/>
      <c r="PGZ20" s="198"/>
      <c r="PHA20" s="198"/>
      <c r="PHB20" s="198"/>
      <c r="PHC20" s="198"/>
      <c r="PHD20" s="198"/>
      <c r="PHE20" s="198"/>
      <c r="PHF20" s="198"/>
      <c r="PHG20" s="198"/>
      <c r="PHH20" s="198"/>
      <c r="PHI20" s="198"/>
      <c r="PHJ20" s="198"/>
      <c r="PHK20" s="198"/>
      <c r="PHL20" s="198"/>
      <c r="PHM20" s="198"/>
      <c r="PHN20" s="198"/>
      <c r="PHO20" s="198"/>
      <c r="PHP20" s="198"/>
      <c r="PHQ20" s="198"/>
      <c r="PHR20" s="198"/>
      <c r="PHS20" s="198"/>
      <c r="PHT20" s="198"/>
      <c r="PHU20" s="198"/>
      <c r="PHV20" s="198"/>
      <c r="PHW20" s="198"/>
      <c r="PHX20" s="198"/>
      <c r="PHY20" s="198"/>
      <c r="PHZ20" s="198"/>
      <c r="PIA20" s="198"/>
      <c r="PIB20" s="198"/>
      <c r="PIC20" s="198"/>
      <c r="PID20" s="198"/>
      <c r="PIE20" s="198"/>
      <c r="PIF20" s="198"/>
      <c r="PIG20" s="198"/>
      <c r="PIH20" s="198"/>
      <c r="PII20" s="198"/>
      <c r="PIJ20" s="198"/>
      <c r="PIK20" s="198"/>
      <c r="PIL20" s="198"/>
      <c r="PIM20" s="198"/>
      <c r="PIN20" s="198"/>
      <c r="PIO20" s="198"/>
      <c r="PIP20" s="198"/>
      <c r="PIQ20" s="198"/>
      <c r="PIR20" s="198"/>
      <c r="PIS20" s="198"/>
      <c r="PIT20" s="198"/>
      <c r="PIU20" s="198"/>
      <c r="PIV20" s="198"/>
      <c r="PIW20" s="198"/>
      <c r="PIX20" s="198"/>
      <c r="PIY20" s="198"/>
      <c r="PIZ20" s="198"/>
      <c r="PJA20" s="198"/>
      <c r="PJB20" s="198"/>
      <c r="PJC20" s="198"/>
      <c r="PJD20" s="198"/>
      <c r="PJE20" s="198"/>
      <c r="PJF20" s="198"/>
      <c r="PJG20" s="198"/>
      <c r="PJH20" s="198"/>
      <c r="PJI20" s="198"/>
      <c r="PJJ20" s="198"/>
      <c r="PJK20" s="198"/>
      <c r="PJL20" s="198"/>
      <c r="PJM20" s="198"/>
      <c r="PJN20" s="198"/>
      <c r="PJO20" s="198"/>
      <c r="PJP20" s="198"/>
      <c r="PJQ20" s="198"/>
      <c r="PJR20" s="198"/>
      <c r="PJS20" s="198"/>
      <c r="PJT20" s="198"/>
      <c r="PJU20" s="198"/>
      <c r="PJV20" s="198"/>
      <c r="PJW20" s="198"/>
      <c r="PJX20" s="198"/>
      <c r="PJY20" s="198"/>
      <c r="PJZ20" s="198"/>
      <c r="PKA20" s="198"/>
      <c r="PKB20" s="198"/>
      <c r="PKC20" s="198"/>
      <c r="PKD20" s="198"/>
      <c r="PKE20" s="198"/>
      <c r="PKF20" s="198"/>
      <c r="PKG20" s="198"/>
      <c r="PKH20" s="198"/>
      <c r="PKI20" s="198"/>
      <c r="PKJ20" s="198"/>
      <c r="PKK20" s="198"/>
      <c r="PKL20" s="198"/>
      <c r="PKM20" s="198"/>
      <c r="PKN20" s="198"/>
      <c r="PKO20" s="198"/>
      <c r="PKP20" s="198"/>
      <c r="PKQ20" s="198"/>
      <c r="PKR20" s="198"/>
      <c r="PKS20" s="198"/>
      <c r="PKT20" s="198"/>
      <c r="PKU20" s="198"/>
      <c r="PKV20" s="198"/>
      <c r="PKW20" s="198"/>
      <c r="PKX20" s="198"/>
      <c r="PKY20" s="198"/>
      <c r="PKZ20" s="198"/>
      <c r="PLA20" s="198"/>
      <c r="PLB20" s="198"/>
      <c r="PLC20" s="198"/>
      <c r="PLD20" s="198"/>
      <c r="PLE20" s="198"/>
      <c r="PLF20" s="198"/>
      <c r="PLG20" s="198"/>
      <c r="PLH20" s="198"/>
      <c r="PLI20" s="198"/>
      <c r="PLJ20" s="198"/>
      <c r="PLK20" s="198"/>
      <c r="PLL20" s="198"/>
      <c r="PLM20" s="198"/>
      <c r="PLN20" s="198"/>
      <c r="PLO20" s="198"/>
      <c r="PLP20" s="198"/>
      <c r="PLQ20" s="198"/>
      <c r="PLR20" s="198"/>
      <c r="PLS20" s="198"/>
      <c r="PLT20" s="198"/>
      <c r="PLU20" s="198"/>
      <c r="PLV20" s="198"/>
      <c r="PLW20" s="198"/>
      <c r="PLX20" s="198"/>
      <c r="PLY20" s="198"/>
      <c r="PLZ20" s="198"/>
      <c r="PMA20" s="198"/>
      <c r="PMB20" s="198"/>
      <c r="PMC20" s="198"/>
      <c r="PMD20" s="198"/>
      <c r="PME20" s="198"/>
      <c r="PMF20" s="198"/>
      <c r="PMG20" s="198"/>
      <c r="PMH20" s="198"/>
      <c r="PMI20" s="198"/>
      <c r="PMJ20" s="198"/>
      <c r="PMK20" s="198"/>
      <c r="PML20" s="198"/>
      <c r="PMM20" s="198"/>
      <c r="PMN20" s="198"/>
      <c r="PMO20" s="198"/>
      <c r="PMP20" s="198"/>
      <c r="PMQ20" s="198"/>
      <c r="PMR20" s="198"/>
      <c r="PMS20" s="198"/>
      <c r="PMT20" s="198"/>
      <c r="PMU20" s="198"/>
      <c r="PMV20" s="198"/>
      <c r="PMW20" s="198"/>
      <c r="PMX20" s="198"/>
      <c r="PMY20" s="198"/>
      <c r="PMZ20" s="198"/>
      <c r="PNA20" s="198"/>
      <c r="PNB20" s="198"/>
      <c r="PNC20" s="198"/>
      <c r="PND20" s="198"/>
      <c r="PNE20" s="198"/>
      <c r="PNF20" s="198"/>
      <c r="PNG20" s="198"/>
      <c r="PNH20" s="198"/>
      <c r="PNI20" s="198"/>
      <c r="PNJ20" s="198"/>
      <c r="PNK20" s="198"/>
      <c r="PNL20" s="198"/>
      <c r="PNM20" s="198"/>
      <c r="PNN20" s="198"/>
      <c r="PNO20" s="198"/>
      <c r="PNP20" s="198"/>
      <c r="PNQ20" s="198"/>
      <c r="PNR20" s="198"/>
      <c r="PNS20" s="198"/>
      <c r="PNT20" s="198"/>
      <c r="PNU20" s="198"/>
      <c r="PNV20" s="198"/>
      <c r="PNW20" s="198"/>
      <c r="PNX20" s="198"/>
      <c r="PNY20" s="198"/>
      <c r="PNZ20" s="198"/>
      <c r="POA20" s="198"/>
      <c r="POB20" s="198"/>
      <c r="POC20" s="198"/>
      <c r="POD20" s="198"/>
      <c r="POE20" s="198"/>
      <c r="POF20" s="198"/>
      <c r="POG20" s="198"/>
      <c r="POH20" s="198"/>
      <c r="POI20" s="198"/>
      <c r="POJ20" s="198"/>
      <c r="POK20" s="198"/>
      <c r="POL20" s="198"/>
      <c r="POM20" s="198"/>
      <c r="PON20" s="198"/>
      <c r="POO20" s="198"/>
      <c r="POP20" s="198"/>
      <c r="POQ20" s="198"/>
      <c r="POR20" s="198"/>
      <c r="POS20" s="198"/>
      <c r="POT20" s="198"/>
      <c r="POU20" s="198"/>
      <c r="POV20" s="198"/>
      <c r="POW20" s="198"/>
      <c r="POX20" s="198"/>
      <c r="POY20" s="198"/>
      <c r="POZ20" s="198"/>
      <c r="PPA20" s="198"/>
      <c r="PPB20" s="198"/>
      <c r="PPC20" s="198"/>
      <c r="PPD20" s="198"/>
      <c r="PPE20" s="198"/>
      <c r="PPF20" s="198"/>
      <c r="PPG20" s="198"/>
      <c r="PPH20" s="198"/>
      <c r="PPI20" s="198"/>
      <c r="PPJ20" s="198"/>
      <c r="PPK20" s="198"/>
      <c r="PPL20" s="198"/>
      <c r="PPM20" s="198"/>
      <c r="PPN20" s="198"/>
      <c r="PPO20" s="198"/>
      <c r="PPP20" s="198"/>
      <c r="PPQ20" s="198"/>
      <c r="PPR20" s="198"/>
      <c r="PPS20" s="198"/>
      <c r="PPT20" s="198"/>
      <c r="PPU20" s="198"/>
      <c r="PPV20" s="198"/>
      <c r="PPW20" s="198"/>
      <c r="PPX20" s="198"/>
      <c r="PPY20" s="198"/>
      <c r="PPZ20" s="198"/>
      <c r="PQA20" s="198"/>
      <c r="PQB20" s="198"/>
      <c r="PQC20" s="198"/>
      <c r="PQD20" s="198"/>
      <c r="PQE20" s="198"/>
      <c r="PQF20" s="198"/>
      <c r="PQG20" s="198"/>
      <c r="PQH20" s="198"/>
      <c r="PQI20" s="198"/>
      <c r="PQJ20" s="198"/>
      <c r="PQK20" s="198"/>
      <c r="PQL20" s="198"/>
      <c r="PQM20" s="198"/>
      <c r="PQN20" s="198"/>
      <c r="PQO20" s="198"/>
      <c r="PQP20" s="198"/>
      <c r="PQQ20" s="198"/>
      <c r="PQR20" s="198"/>
      <c r="PQS20" s="198"/>
      <c r="PQT20" s="198"/>
      <c r="PQU20" s="198"/>
      <c r="PQV20" s="198"/>
      <c r="PQW20" s="198"/>
      <c r="PQX20" s="198"/>
      <c r="PQY20" s="198"/>
      <c r="PQZ20" s="198"/>
      <c r="PRA20" s="198"/>
      <c r="PRB20" s="198"/>
      <c r="PRC20" s="198"/>
      <c r="PRD20" s="198"/>
      <c r="PRE20" s="198"/>
      <c r="PRF20" s="198"/>
      <c r="PRG20" s="198"/>
      <c r="PRH20" s="198"/>
      <c r="PRI20" s="198"/>
      <c r="PRJ20" s="198"/>
      <c r="PRK20" s="198"/>
      <c r="PRL20" s="198"/>
      <c r="PRM20" s="198"/>
      <c r="PRN20" s="198"/>
      <c r="PRO20" s="198"/>
      <c r="PRP20" s="198"/>
      <c r="PRQ20" s="198"/>
      <c r="PRR20" s="198"/>
      <c r="PRS20" s="198"/>
      <c r="PRT20" s="198"/>
      <c r="PRU20" s="198"/>
      <c r="PRV20" s="198"/>
      <c r="PRW20" s="198"/>
      <c r="PRX20" s="198"/>
      <c r="PRY20" s="198"/>
      <c r="PRZ20" s="198"/>
      <c r="PSA20" s="198"/>
      <c r="PSB20" s="198"/>
      <c r="PSC20" s="198"/>
      <c r="PSD20" s="198"/>
      <c r="PSE20" s="198"/>
      <c r="PSF20" s="198"/>
      <c r="PSG20" s="198"/>
      <c r="PSH20" s="198"/>
      <c r="PSI20" s="198"/>
      <c r="PSJ20" s="198"/>
      <c r="PSK20" s="198"/>
      <c r="PSL20" s="198"/>
      <c r="PSM20" s="198"/>
      <c r="PSN20" s="198"/>
      <c r="PSO20" s="198"/>
      <c r="PSP20" s="198"/>
      <c r="PSQ20" s="198"/>
      <c r="PSR20" s="198"/>
      <c r="PSS20" s="198"/>
      <c r="PST20" s="198"/>
      <c r="PSU20" s="198"/>
      <c r="PSV20" s="198"/>
      <c r="PSW20" s="198"/>
      <c r="PSX20" s="198"/>
      <c r="PSY20" s="198"/>
      <c r="PSZ20" s="198"/>
      <c r="PTA20" s="198"/>
      <c r="PTB20" s="198"/>
      <c r="PTC20" s="198"/>
      <c r="PTD20" s="198"/>
      <c r="PTE20" s="198"/>
      <c r="PTF20" s="198"/>
      <c r="PTG20" s="198"/>
      <c r="PTH20" s="198"/>
      <c r="PTI20" s="198"/>
      <c r="PTJ20" s="198"/>
      <c r="PTK20" s="198"/>
      <c r="PTL20" s="198"/>
      <c r="PTM20" s="198"/>
      <c r="PTN20" s="198"/>
      <c r="PTO20" s="198"/>
      <c r="PTP20" s="198"/>
      <c r="PTQ20" s="198"/>
      <c r="PTR20" s="198"/>
      <c r="PTS20" s="198"/>
      <c r="PTT20" s="198"/>
      <c r="PTU20" s="198"/>
      <c r="PTV20" s="198"/>
      <c r="PTW20" s="198"/>
      <c r="PTX20" s="198"/>
      <c r="PTY20" s="198"/>
      <c r="PTZ20" s="198"/>
      <c r="PUA20" s="198"/>
      <c r="PUB20" s="198"/>
      <c r="PUC20" s="198"/>
      <c r="PUD20" s="198"/>
      <c r="PUE20" s="198"/>
      <c r="PUF20" s="198"/>
      <c r="PUG20" s="198"/>
      <c r="PUH20" s="198"/>
      <c r="PUI20" s="198"/>
      <c r="PUJ20" s="198"/>
      <c r="PUK20" s="198"/>
      <c r="PUL20" s="198"/>
      <c r="PUM20" s="198"/>
      <c r="PUN20" s="198"/>
      <c r="PUO20" s="198"/>
      <c r="PUP20" s="198"/>
      <c r="PUQ20" s="198"/>
      <c r="PUR20" s="198"/>
      <c r="PUS20" s="198"/>
      <c r="PUT20" s="198"/>
      <c r="PUU20" s="198"/>
      <c r="PUV20" s="198"/>
      <c r="PUW20" s="198"/>
      <c r="PUX20" s="198"/>
      <c r="PUY20" s="198"/>
      <c r="PUZ20" s="198"/>
      <c r="PVA20" s="198"/>
      <c r="PVB20" s="198"/>
      <c r="PVC20" s="198"/>
      <c r="PVD20" s="198"/>
      <c r="PVE20" s="198"/>
      <c r="PVF20" s="198"/>
      <c r="PVG20" s="198"/>
      <c r="PVH20" s="198"/>
      <c r="PVI20" s="198"/>
      <c r="PVJ20" s="198"/>
      <c r="PVK20" s="198"/>
      <c r="PVL20" s="198"/>
      <c r="PVM20" s="198"/>
      <c r="PVN20" s="198"/>
      <c r="PVO20" s="198"/>
      <c r="PVP20" s="198"/>
      <c r="PVQ20" s="198"/>
      <c r="PVR20" s="198"/>
      <c r="PVS20" s="198"/>
      <c r="PVT20" s="198"/>
      <c r="PVU20" s="198"/>
      <c r="PVV20" s="198"/>
      <c r="PVW20" s="198"/>
      <c r="PVX20" s="198"/>
      <c r="PVY20" s="198"/>
      <c r="PVZ20" s="198"/>
      <c r="PWA20" s="198"/>
      <c r="PWB20" s="198"/>
      <c r="PWC20" s="198"/>
      <c r="PWD20" s="198"/>
      <c r="PWE20" s="198"/>
      <c r="PWF20" s="198"/>
      <c r="PWG20" s="198"/>
      <c r="PWH20" s="198"/>
      <c r="PWI20" s="198"/>
      <c r="PWJ20" s="198"/>
      <c r="PWK20" s="198"/>
      <c r="PWL20" s="198"/>
      <c r="PWM20" s="198"/>
      <c r="PWN20" s="198"/>
      <c r="PWO20" s="198"/>
      <c r="PWP20" s="198"/>
      <c r="PWQ20" s="198"/>
      <c r="PWR20" s="198"/>
      <c r="PWS20" s="198"/>
      <c r="PWT20" s="198"/>
      <c r="PWU20" s="198"/>
      <c r="PWV20" s="198"/>
      <c r="PWW20" s="198"/>
      <c r="PWX20" s="198"/>
      <c r="PWY20" s="198"/>
      <c r="PWZ20" s="198"/>
      <c r="PXA20" s="198"/>
      <c r="PXB20" s="198"/>
      <c r="PXC20" s="198"/>
      <c r="PXD20" s="198"/>
      <c r="PXE20" s="198"/>
      <c r="PXF20" s="198"/>
      <c r="PXG20" s="198"/>
      <c r="PXH20" s="198"/>
      <c r="PXI20" s="198"/>
      <c r="PXJ20" s="198"/>
      <c r="PXK20" s="198"/>
      <c r="PXL20" s="198"/>
      <c r="PXM20" s="198"/>
      <c r="PXN20" s="198"/>
      <c r="PXO20" s="198"/>
      <c r="PXP20" s="198"/>
      <c r="PXQ20" s="198"/>
      <c r="PXR20" s="198"/>
      <c r="PXS20" s="198"/>
      <c r="PXT20" s="198"/>
      <c r="PXU20" s="198"/>
      <c r="PXV20" s="198"/>
      <c r="PXW20" s="198"/>
      <c r="PXX20" s="198"/>
      <c r="PXY20" s="198"/>
      <c r="PXZ20" s="198"/>
      <c r="PYA20" s="198"/>
      <c r="PYB20" s="198"/>
      <c r="PYC20" s="198"/>
      <c r="PYD20" s="198"/>
      <c r="PYE20" s="198"/>
      <c r="PYF20" s="198"/>
      <c r="PYG20" s="198"/>
      <c r="PYH20" s="198"/>
      <c r="PYI20" s="198"/>
      <c r="PYJ20" s="198"/>
      <c r="PYK20" s="198"/>
      <c r="PYL20" s="198"/>
      <c r="PYM20" s="198"/>
      <c r="PYN20" s="198"/>
      <c r="PYO20" s="198"/>
      <c r="PYP20" s="198"/>
      <c r="PYQ20" s="198"/>
      <c r="PYR20" s="198"/>
      <c r="PYS20" s="198"/>
      <c r="PYT20" s="198"/>
      <c r="PYU20" s="198"/>
      <c r="PYV20" s="198"/>
      <c r="PYW20" s="198"/>
      <c r="PYX20" s="198"/>
      <c r="PYY20" s="198"/>
      <c r="PYZ20" s="198"/>
      <c r="PZA20" s="198"/>
      <c r="PZB20" s="198"/>
      <c r="PZC20" s="198"/>
      <c r="PZD20" s="198"/>
      <c r="PZE20" s="198"/>
      <c r="PZF20" s="198"/>
      <c r="PZG20" s="198"/>
      <c r="PZH20" s="198"/>
      <c r="PZI20" s="198"/>
      <c r="PZJ20" s="198"/>
      <c r="PZK20" s="198"/>
      <c r="PZL20" s="198"/>
      <c r="PZM20" s="198"/>
      <c r="PZN20" s="198"/>
      <c r="PZO20" s="198"/>
      <c r="PZP20" s="198"/>
      <c r="PZQ20" s="198"/>
      <c r="PZR20" s="198"/>
      <c r="PZS20" s="198"/>
      <c r="PZT20" s="198"/>
      <c r="PZU20" s="198"/>
      <c r="PZV20" s="198"/>
      <c r="PZW20" s="198"/>
      <c r="PZX20" s="198"/>
      <c r="PZY20" s="198"/>
      <c r="PZZ20" s="198"/>
      <c r="QAA20" s="198"/>
      <c r="QAB20" s="198"/>
      <c r="QAC20" s="198"/>
      <c r="QAD20" s="198"/>
      <c r="QAE20" s="198"/>
      <c r="QAF20" s="198"/>
      <c r="QAG20" s="198"/>
      <c r="QAH20" s="198"/>
      <c r="QAI20" s="198"/>
      <c r="QAJ20" s="198"/>
      <c r="QAK20" s="198"/>
      <c r="QAL20" s="198"/>
      <c r="QAM20" s="198"/>
      <c r="QAN20" s="198"/>
      <c r="QAO20" s="198"/>
      <c r="QAP20" s="198"/>
      <c r="QAQ20" s="198"/>
      <c r="QAR20" s="198"/>
      <c r="QAS20" s="198"/>
      <c r="QAT20" s="198"/>
      <c r="QAU20" s="198"/>
      <c r="QAV20" s="198"/>
      <c r="QAW20" s="198"/>
      <c r="QAX20" s="198"/>
      <c r="QAY20" s="198"/>
      <c r="QAZ20" s="198"/>
      <c r="QBA20" s="198"/>
      <c r="QBB20" s="198"/>
      <c r="QBC20" s="198"/>
      <c r="QBD20" s="198"/>
      <c r="QBE20" s="198"/>
      <c r="QBF20" s="198"/>
      <c r="QBG20" s="198"/>
      <c r="QBH20" s="198"/>
      <c r="QBI20" s="198"/>
      <c r="QBJ20" s="198"/>
      <c r="QBK20" s="198"/>
      <c r="QBL20" s="198"/>
      <c r="QBM20" s="198"/>
      <c r="QBN20" s="198"/>
      <c r="QBO20" s="198"/>
      <c r="QBP20" s="198"/>
      <c r="QBQ20" s="198"/>
      <c r="QBR20" s="198"/>
      <c r="QBS20" s="198"/>
      <c r="QBT20" s="198"/>
      <c r="QBU20" s="198"/>
      <c r="QBV20" s="198"/>
      <c r="QBW20" s="198"/>
      <c r="QBX20" s="198"/>
      <c r="QBY20" s="198"/>
      <c r="QBZ20" s="198"/>
      <c r="QCA20" s="198"/>
      <c r="QCB20" s="198"/>
      <c r="QCC20" s="198"/>
      <c r="QCD20" s="198"/>
      <c r="QCE20" s="198"/>
      <c r="QCF20" s="198"/>
      <c r="QCG20" s="198"/>
      <c r="QCH20" s="198"/>
      <c r="QCI20" s="198"/>
      <c r="QCJ20" s="198"/>
      <c r="QCK20" s="198"/>
      <c r="QCL20" s="198"/>
      <c r="QCM20" s="198"/>
      <c r="QCN20" s="198"/>
      <c r="QCO20" s="198"/>
      <c r="QCP20" s="198"/>
      <c r="QCQ20" s="198"/>
      <c r="QCR20" s="198"/>
      <c r="QCS20" s="198"/>
      <c r="QCT20" s="198"/>
      <c r="QCU20" s="198"/>
      <c r="QCV20" s="198"/>
      <c r="QCW20" s="198"/>
      <c r="QCX20" s="198"/>
      <c r="QCY20" s="198"/>
      <c r="QCZ20" s="198"/>
      <c r="QDA20" s="198"/>
      <c r="QDB20" s="198"/>
      <c r="QDC20" s="198"/>
      <c r="QDD20" s="198"/>
      <c r="QDE20" s="198"/>
      <c r="QDF20" s="198"/>
      <c r="QDG20" s="198"/>
      <c r="QDH20" s="198"/>
      <c r="QDI20" s="198"/>
      <c r="QDJ20" s="198"/>
      <c r="QDK20" s="198"/>
      <c r="QDL20" s="198"/>
      <c r="QDM20" s="198"/>
      <c r="QDN20" s="198"/>
      <c r="QDO20" s="198"/>
      <c r="QDP20" s="198"/>
      <c r="QDQ20" s="198"/>
      <c r="QDR20" s="198"/>
      <c r="QDS20" s="198"/>
      <c r="QDT20" s="198"/>
      <c r="QDU20" s="198"/>
      <c r="QDV20" s="198"/>
      <c r="QDW20" s="198"/>
      <c r="QDX20" s="198"/>
      <c r="QDY20" s="198"/>
      <c r="QDZ20" s="198"/>
      <c r="QEA20" s="198"/>
      <c r="QEB20" s="198"/>
      <c r="QEC20" s="198"/>
      <c r="QED20" s="198"/>
      <c r="QEE20" s="198"/>
      <c r="QEF20" s="198"/>
      <c r="QEG20" s="198"/>
      <c r="QEH20" s="198"/>
      <c r="QEI20" s="198"/>
      <c r="QEJ20" s="198"/>
      <c r="QEK20" s="198"/>
      <c r="QEL20" s="198"/>
      <c r="QEM20" s="198"/>
      <c r="QEN20" s="198"/>
      <c r="QEO20" s="198"/>
      <c r="QEP20" s="198"/>
      <c r="QEQ20" s="198"/>
      <c r="QER20" s="198"/>
      <c r="QES20" s="198"/>
      <c r="QET20" s="198"/>
      <c r="QEU20" s="198"/>
      <c r="QEV20" s="198"/>
      <c r="QEW20" s="198"/>
      <c r="QEX20" s="198"/>
      <c r="QEY20" s="198"/>
      <c r="QEZ20" s="198"/>
      <c r="QFA20" s="198"/>
      <c r="QFB20" s="198"/>
      <c r="QFC20" s="198"/>
      <c r="QFD20" s="198"/>
      <c r="QFE20" s="198"/>
      <c r="QFF20" s="198"/>
      <c r="QFG20" s="198"/>
      <c r="QFH20" s="198"/>
      <c r="QFI20" s="198"/>
      <c r="QFJ20" s="198"/>
      <c r="QFK20" s="198"/>
      <c r="QFL20" s="198"/>
      <c r="QFM20" s="198"/>
      <c r="QFN20" s="198"/>
      <c r="QFO20" s="198"/>
      <c r="QFP20" s="198"/>
      <c r="QFQ20" s="198"/>
      <c r="QFR20" s="198"/>
      <c r="QFS20" s="198"/>
      <c r="QFT20" s="198"/>
      <c r="QFU20" s="198"/>
      <c r="QFV20" s="198"/>
      <c r="QFW20" s="198"/>
      <c r="QFX20" s="198"/>
      <c r="QFY20" s="198"/>
      <c r="QFZ20" s="198"/>
      <c r="QGA20" s="198"/>
      <c r="QGB20" s="198"/>
      <c r="QGC20" s="198"/>
      <c r="QGD20" s="198"/>
      <c r="QGE20" s="198"/>
      <c r="QGF20" s="198"/>
      <c r="QGG20" s="198"/>
      <c r="QGH20" s="198"/>
      <c r="QGI20" s="198"/>
      <c r="QGJ20" s="198"/>
      <c r="QGK20" s="198"/>
      <c r="QGL20" s="198"/>
      <c r="QGM20" s="198"/>
      <c r="QGN20" s="198"/>
      <c r="QGO20" s="198"/>
      <c r="QGP20" s="198"/>
      <c r="QGQ20" s="198"/>
      <c r="QGR20" s="198"/>
      <c r="QGS20" s="198"/>
      <c r="QGT20" s="198"/>
      <c r="QGU20" s="198"/>
      <c r="QGV20" s="198"/>
      <c r="QGW20" s="198"/>
      <c r="QGX20" s="198"/>
      <c r="QGY20" s="198"/>
      <c r="QGZ20" s="198"/>
      <c r="QHA20" s="198"/>
      <c r="QHB20" s="198"/>
      <c r="QHC20" s="198"/>
      <c r="QHD20" s="198"/>
      <c r="QHE20" s="198"/>
      <c r="QHF20" s="198"/>
      <c r="QHG20" s="198"/>
      <c r="QHH20" s="198"/>
      <c r="QHI20" s="198"/>
      <c r="QHJ20" s="198"/>
      <c r="QHK20" s="198"/>
      <c r="QHL20" s="198"/>
      <c r="QHM20" s="198"/>
      <c r="QHN20" s="198"/>
      <c r="QHO20" s="198"/>
      <c r="QHP20" s="198"/>
      <c r="QHQ20" s="198"/>
      <c r="QHR20" s="198"/>
      <c r="QHS20" s="198"/>
      <c r="QHT20" s="198"/>
      <c r="QHU20" s="198"/>
      <c r="QHV20" s="198"/>
      <c r="QHW20" s="198"/>
      <c r="QHX20" s="198"/>
      <c r="QHY20" s="198"/>
      <c r="QHZ20" s="198"/>
      <c r="QIA20" s="198"/>
      <c r="QIB20" s="198"/>
      <c r="QIC20" s="198"/>
      <c r="QID20" s="198"/>
      <c r="QIE20" s="198"/>
      <c r="QIF20" s="198"/>
      <c r="QIG20" s="198"/>
      <c r="QIH20" s="198"/>
      <c r="QII20" s="198"/>
      <c r="QIJ20" s="198"/>
      <c r="QIK20" s="198"/>
      <c r="QIL20" s="198"/>
      <c r="QIM20" s="198"/>
      <c r="QIN20" s="198"/>
      <c r="QIO20" s="198"/>
      <c r="QIP20" s="198"/>
      <c r="QIQ20" s="198"/>
      <c r="QIR20" s="198"/>
      <c r="QIS20" s="198"/>
      <c r="QIT20" s="198"/>
      <c r="QIU20" s="198"/>
      <c r="QIV20" s="198"/>
      <c r="QIW20" s="198"/>
      <c r="QIX20" s="198"/>
      <c r="QIY20" s="198"/>
      <c r="QIZ20" s="198"/>
      <c r="QJA20" s="198"/>
      <c r="QJB20" s="198"/>
      <c r="QJC20" s="198"/>
      <c r="QJD20" s="198"/>
      <c r="QJE20" s="198"/>
      <c r="QJF20" s="198"/>
      <c r="QJG20" s="198"/>
      <c r="QJH20" s="198"/>
      <c r="QJI20" s="198"/>
      <c r="QJJ20" s="198"/>
      <c r="QJK20" s="198"/>
      <c r="QJL20" s="198"/>
      <c r="QJM20" s="198"/>
      <c r="QJN20" s="198"/>
      <c r="QJO20" s="198"/>
      <c r="QJP20" s="198"/>
      <c r="QJQ20" s="198"/>
      <c r="QJR20" s="198"/>
      <c r="QJS20" s="198"/>
      <c r="QJT20" s="198"/>
      <c r="QJU20" s="198"/>
      <c r="QJV20" s="198"/>
      <c r="QJW20" s="198"/>
      <c r="QJX20" s="198"/>
      <c r="QJY20" s="198"/>
      <c r="QJZ20" s="198"/>
      <c r="QKA20" s="198"/>
      <c r="QKB20" s="198"/>
      <c r="QKC20" s="198"/>
      <c r="QKD20" s="198"/>
      <c r="QKE20" s="198"/>
      <c r="QKF20" s="198"/>
      <c r="QKG20" s="198"/>
      <c r="QKH20" s="198"/>
      <c r="QKI20" s="198"/>
      <c r="QKJ20" s="198"/>
      <c r="QKK20" s="198"/>
      <c r="QKL20" s="198"/>
      <c r="QKM20" s="198"/>
      <c r="QKN20" s="198"/>
      <c r="QKO20" s="198"/>
      <c r="QKP20" s="198"/>
      <c r="QKQ20" s="198"/>
      <c r="QKR20" s="198"/>
      <c r="QKS20" s="198"/>
      <c r="QKT20" s="198"/>
      <c r="QKU20" s="198"/>
      <c r="QKV20" s="198"/>
      <c r="QKW20" s="198"/>
      <c r="QKX20" s="198"/>
      <c r="QKY20" s="198"/>
      <c r="QKZ20" s="198"/>
      <c r="QLA20" s="198"/>
      <c r="QLB20" s="198"/>
      <c r="QLC20" s="198"/>
      <c r="QLD20" s="198"/>
      <c r="QLE20" s="198"/>
      <c r="QLF20" s="198"/>
      <c r="QLG20" s="198"/>
      <c r="QLH20" s="198"/>
      <c r="QLI20" s="198"/>
      <c r="QLJ20" s="198"/>
      <c r="QLK20" s="198"/>
      <c r="QLL20" s="198"/>
      <c r="QLM20" s="198"/>
      <c r="QLN20" s="198"/>
      <c r="QLO20" s="198"/>
      <c r="QLP20" s="198"/>
      <c r="QLQ20" s="198"/>
      <c r="QLR20" s="198"/>
      <c r="QLS20" s="198"/>
      <c r="QLT20" s="198"/>
      <c r="QLU20" s="198"/>
      <c r="QLV20" s="198"/>
      <c r="QLW20" s="198"/>
      <c r="QLX20" s="198"/>
      <c r="QLY20" s="198"/>
      <c r="QLZ20" s="198"/>
      <c r="QMA20" s="198"/>
      <c r="QMB20" s="198"/>
      <c r="QMC20" s="198"/>
      <c r="QMD20" s="198"/>
      <c r="QME20" s="198"/>
      <c r="QMF20" s="198"/>
      <c r="QMG20" s="198"/>
      <c r="QMH20" s="198"/>
      <c r="QMI20" s="198"/>
      <c r="QMJ20" s="198"/>
      <c r="QMK20" s="198"/>
      <c r="QML20" s="198"/>
      <c r="QMM20" s="198"/>
      <c r="QMN20" s="198"/>
      <c r="QMO20" s="198"/>
      <c r="QMP20" s="198"/>
      <c r="QMQ20" s="198"/>
      <c r="QMR20" s="198"/>
      <c r="QMS20" s="198"/>
      <c r="QMT20" s="198"/>
      <c r="QMU20" s="198"/>
      <c r="QMV20" s="198"/>
      <c r="QMW20" s="198"/>
      <c r="QMX20" s="198"/>
      <c r="QMY20" s="198"/>
      <c r="QMZ20" s="198"/>
      <c r="QNA20" s="198"/>
      <c r="QNB20" s="198"/>
      <c r="QNC20" s="198"/>
      <c r="QND20" s="198"/>
      <c r="QNE20" s="198"/>
      <c r="QNF20" s="198"/>
      <c r="QNG20" s="198"/>
      <c r="QNH20" s="198"/>
      <c r="QNI20" s="198"/>
      <c r="QNJ20" s="198"/>
      <c r="QNK20" s="198"/>
      <c r="QNL20" s="198"/>
      <c r="QNM20" s="198"/>
      <c r="QNN20" s="198"/>
      <c r="QNO20" s="198"/>
      <c r="QNP20" s="198"/>
      <c r="QNQ20" s="198"/>
      <c r="QNR20" s="198"/>
      <c r="QNS20" s="198"/>
      <c r="QNT20" s="198"/>
      <c r="QNU20" s="198"/>
      <c r="QNV20" s="198"/>
      <c r="QNW20" s="198"/>
      <c r="QNX20" s="198"/>
      <c r="QNY20" s="198"/>
      <c r="QNZ20" s="198"/>
      <c r="QOA20" s="198"/>
      <c r="QOB20" s="198"/>
      <c r="QOC20" s="198"/>
      <c r="QOD20" s="198"/>
      <c r="QOE20" s="198"/>
      <c r="QOF20" s="198"/>
      <c r="QOG20" s="198"/>
      <c r="QOH20" s="198"/>
      <c r="QOI20" s="198"/>
      <c r="QOJ20" s="198"/>
      <c r="QOK20" s="198"/>
      <c r="QOL20" s="198"/>
      <c r="QOM20" s="198"/>
      <c r="QON20" s="198"/>
      <c r="QOO20" s="198"/>
      <c r="QOP20" s="198"/>
      <c r="QOQ20" s="198"/>
      <c r="QOR20" s="198"/>
      <c r="QOS20" s="198"/>
      <c r="QOT20" s="198"/>
      <c r="QOU20" s="198"/>
      <c r="QOV20" s="198"/>
      <c r="QOW20" s="198"/>
      <c r="QOX20" s="198"/>
      <c r="QOY20" s="198"/>
      <c r="QOZ20" s="198"/>
      <c r="QPA20" s="198"/>
      <c r="QPB20" s="198"/>
      <c r="QPC20" s="198"/>
      <c r="QPD20" s="198"/>
      <c r="QPE20" s="198"/>
      <c r="QPF20" s="198"/>
      <c r="QPG20" s="198"/>
      <c r="QPH20" s="198"/>
      <c r="QPI20" s="198"/>
      <c r="QPJ20" s="198"/>
      <c r="QPK20" s="198"/>
      <c r="QPL20" s="198"/>
      <c r="QPM20" s="198"/>
      <c r="QPN20" s="198"/>
      <c r="QPO20" s="198"/>
      <c r="QPP20" s="198"/>
      <c r="QPQ20" s="198"/>
      <c r="QPR20" s="198"/>
      <c r="QPS20" s="198"/>
      <c r="QPT20" s="198"/>
      <c r="QPU20" s="198"/>
      <c r="QPV20" s="198"/>
      <c r="QPW20" s="198"/>
      <c r="QPX20" s="198"/>
      <c r="QPY20" s="198"/>
      <c r="QPZ20" s="198"/>
      <c r="QQA20" s="198"/>
      <c r="QQB20" s="198"/>
      <c r="QQC20" s="198"/>
      <c r="QQD20" s="198"/>
      <c r="QQE20" s="198"/>
      <c r="QQF20" s="198"/>
      <c r="QQG20" s="198"/>
      <c r="QQH20" s="198"/>
      <c r="QQI20" s="198"/>
      <c r="QQJ20" s="198"/>
      <c r="QQK20" s="198"/>
      <c r="QQL20" s="198"/>
      <c r="QQM20" s="198"/>
      <c r="QQN20" s="198"/>
      <c r="QQO20" s="198"/>
      <c r="QQP20" s="198"/>
      <c r="QQQ20" s="198"/>
      <c r="QQR20" s="198"/>
      <c r="QQS20" s="198"/>
      <c r="QQT20" s="198"/>
      <c r="QQU20" s="198"/>
      <c r="QQV20" s="198"/>
      <c r="QQW20" s="198"/>
      <c r="QQX20" s="198"/>
      <c r="QQY20" s="198"/>
      <c r="QQZ20" s="198"/>
      <c r="QRA20" s="198"/>
      <c r="QRB20" s="198"/>
      <c r="QRC20" s="198"/>
      <c r="QRD20" s="198"/>
      <c r="QRE20" s="198"/>
      <c r="QRF20" s="198"/>
      <c r="QRG20" s="198"/>
      <c r="QRH20" s="198"/>
      <c r="QRI20" s="198"/>
      <c r="QRJ20" s="198"/>
      <c r="QRK20" s="198"/>
      <c r="QRL20" s="198"/>
      <c r="QRM20" s="198"/>
      <c r="QRN20" s="198"/>
      <c r="QRO20" s="198"/>
      <c r="QRP20" s="198"/>
      <c r="QRQ20" s="198"/>
      <c r="QRR20" s="198"/>
      <c r="QRS20" s="198"/>
      <c r="QRT20" s="198"/>
      <c r="QRU20" s="198"/>
      <c r="QRV20" s="198"/>
      <c r="QRW20" s="198"/>
      <c r="QRX20" s="198"/>
      <c r="QRY20" s="198"/>
      <c r="QRZ20" s="198"/>
      <c r="QSA20" s="198"/>
      <c r="QSB20" s="198"/>
      <c r="QSC20" s="198"/>
      <c r="QSD20" s="198"/>
      <c r="QSE20" s="198"/>
      <c r="QSF20" s="198"/>
      <c r="QSG20" s="198"/>
      <c r="QSH20" s="198"/>
      <c r="QSI20" s="198"/>
      <c r="QSJ20" s="198"/>
      <c r="QSK20" s="198"/>
      <c r="QSL20" s="198"/>
      <c r="QSM20" s="198"/>
      <c r="QSN20" s="198"/>
      <c r="QSO20" s="198"/>
      <c r="QSP20" s="198"/>
      <c r="QSQ20" s="198"/>
      <c r="QSR20" s="198"/>
      <c r="QSS20" s="198"/>
      <c r="QST20" s="198"/>
      <c r="QSU20" s="198"/>
      <c r="QSV20" s="198"/>
      <c r="QSW20" s="198"/>
      <c r="QSX20" s="198"/>
      <c r="QSY20" s="198"/>
      <c r="QSZ20" s="198"/>
      <c r="QTA20" s="198"/>
      <c r="QTB20" s="198"/>
      <c r="QTC20" s="198"/>
      <c r="QTD20" s="198"/>
      <c r="QTE20" s="198"/>
      <c r="QTF20" s="198"/>
      <c r="QTG20" s="198"/>
      <c r="QTH20" s="198"/>
      <c r="QTI20" s="198"/>
      <c r="QTJ20" s="198"/>
      <c r="QTK20" s="198"/>
      <c r="QTL20" s="198"/>
      <c r="QTM20" s="198"/>
      <c r="QTN20" s="198"/>
      <c r="QTO20" s="198"/>
      <c r="QTP20" s="198"/>
      <c r="QTQ20" s="198"/>
      <c r="QTR20" s="198"/>
      <c r="QTS20" s="198"/>
      <c r="QTT20" s="198"/>
      <c r="QTU20" s="198"/>
      <c r="QTV20" s="198"/>
      <c r="QTW20" s="198"/>
      <c r="QTX20" s="198"/>
      <c r="QTY20" s="198"/>
      <c r="QTZ20" s="198"/>
      <c r="QUA20" s="198"/>
      <c r="QUB20" s="198"/>
      <c r="QUC20" s="198"/>
      <c r="QUD20" s="198"/>
      <c r="QUE20" s="198"/>
      <c r="QUF20" s="198"/>
      <c r="QUG20" s="198"/>
      <c r="QUH20" s="198"/>
      <c r="QUI20" s="198"/>
      <c r="QUJ20" s="198"/>
      <c r="QUK20" s="198"/>
      <c r="QUL20" s="198"/>
      <c r="QUM20" s="198"/>
      <c r="QUN20" s="198"/>
      <c r="QUO20" s="198"/>
      <c r="QUP20" s="198"/>
      <c r="QUQ20" s="198"/>
      <c r="QUR20" s="198"/>
      <c r="QUS20" s="198"/>
      <c r="QUT20" s="198"/>
      <c r="QUU20" s="198"/>
      <c r="QUV20" s="198"/>
      <c r="QUW20" s="198"/>
      <c r="QUX20" s="198"/>
      <c r="QUY20" s="198"/>
      <c r="QUZ20" s="198"/>
      <c r="QVA20" s="198"/>
      <c r="QVB20" s="198"/>
      <c r="QVC20" s="198"/>
      <c r="QVD20" s="198"/>
      <c r="QVE20" s="198"/>
      <c r="QVF20" s="198"/>
      <c r="QVG20" s="198"/>
      <c r="QVH20" s="198"/>
      <c r="QVI20" s="198"/>
      <c r="QVJ20" s="198"/>
      <c r="QVK20" s="198"/>
      <c r="QVL20" s="198"/>
      <c r="QVM20" s="198"/>
      <c r="QVN20" s="198"/>
      <c r="QVO20" s="198"/>
      <c r="QVP20" s="198"/>
      <c r="QVQ20" s="198"/>
      <c r="QVR20" s="198"/>
      <c r="QVS20" s="198"/>
      <c r="QVT20" s="198"/>
      <c r="QVU20" s="198"/>
      <c r="QVV20" s="198"/>
      <c r="QVW20" s="198"/>
      <c r="QVX20" s="198"/>
      <c r="QVY20" s="198"/>
      <c r="QVZ20" s="198"/>
      <c r="QWA20" s="198"/>
      <c r="QWB20" s="198"/>
      <c r="QWC20" s="198"/>
      <c r="QWD20" s="198"/>
      <c r="QWE20" s="198"/>
      <c r="QWF20" s="198"/>
      <c r="QWG20" s="198"/>
      <c r="QWH20" s="198"/>
      <c r="QWI20" s="198"/>
      <c r="QWJ20" s="198"/>
      <c r="QWK20" s="198"/>
      <c r="QWL20" s="198"/>
      <c r="QWM20" s="198"/>
      <c r="QWN20" s="198"/>
      <c r="QWO20" s="198"/>
      <c r="QWP20" s="198"/>
      <c r="QWQ20" s="198"/>
      <c r="QWR20" s="198"/>
      <c r="QWS20" s="198"/>
      <c r="QWT20" s="198"/>
      <c r="QWU20" s="198"/>
      <c r="QWV20" s="198"/>
      <c r="QWW20" s="198"/>
      <c r="QWX20" s="198"/>
      <c r="QWY20" s="198"/>
      <c r="QWZ20" s="198"/>
      <c r="QXA20" s="198"/>
      <c r="QXB20" s="198"/>
      <c r="QXC20" s="198"/>
      <c r="QXD20" s="198"/>
      <c r="QXE20" s="198"/>
      <c r="QXF20" s="198"/>
      <c r="QXG20" s="198"/>
      <c r="QXH20" s="198"/>
      <c r="QXI20" s="198"/>
      <c r="QXJ20" s="198"/>
      <c r="QXK20" s="198"/>
      <c r="QXL20" s="198"/>
      <c r="QXM20" s="198"/>
      <c r="QXN20" s="198"/>
      <c r="QXO20" s="198"/>
      <c r="QXP20" s="198"/>
      <c r="QXQ20" s="198"/>
      <c r="QXR20" s="198"/>
      <c r="QXS20" s="198"/>
      <c r="QXT20" s="198"/>
      <c r="QXU20" s="198"/>
      <c r="QXV20" s="198"/>
      <c r="QXW20" s="198"/>
      <c r="QXX20" s="198"/>
      <c r="QXY20" s="198"/>
      <c r="QXZ20" s="198"/>
      <c r="QYA20" s="198"/>
      <c r="QYB20" s="198"/>
      <c r="QYC20" s="198"/>
      <c r="QYD20" s="198"/>
      <c r="QYE20" s="198"/>
      <c r="QYF20" s="198"/>
      <c r="QYG20" s="198"/>
      <c r="QYH20" s="198"/>
      <c r="QYI20" s="198"/>
      <c r="QYJ20" s="198"/>
      <c r="QYK20" s="198"/>
      <c r="QYL20" s="198"/>
      <c r="QYM20" s="198"/>
      <c r="QYN20" s="198"/>
      <c r="QYO20" s="198"/>
      <c r="QYP20" s="198"/>
      <c r="QYQ20" s="198"/>
      <c r="QYR20" s="198"/>
      <c r="QYS20" s="198"/>
      <c r="QYT20" s="198"/>
      <c r="QYU20" s="198"/>
      <c r="QYV20" s="198"/>
      <c r="QYW20" s="198"/>
      <c r="QYX20" s="198"/>
      <c r="QYY20" s="198"/>
      <c r="QYZ20" s="198"/>
      <c r="QZA20" s="198"/>
      <c r="QZB20" s="198"/>
      <c r="QZC20" s="198"/>
      <c r="QZD20" s="198"/>
      <c r="QZE20" s="198"/>
      <c r="QZF20" s="198"/>
      <c r="QZG20" s="198"/>
      <c r="QZH20" s="198"/>
      <c r="QZI20" s="198"/>
      <c r="QZJ20" s="198"/>
      <c r="QZK20" s="198"/>
      <c r="QZL20" s="198"/>
      <c r="QZM20" s="198"/>
      <c r="QZN20" s="198"/>
      <c r="QZO20" s="198"/>
      <c r="QZP20" s="198"/>
      <c r="QZQ20" s="198"/>
      <c r="QZR20" s="198"/>
      <c r="QZS20" s="198"/>
      <c r="QZT20" s="198"/>
      <c r="QZU20" s="198"/>
      <c r="QZV20" s="198"/>
      <c r="QZW20" s="198"/>
      <c r="QZX20" s="198"/>
      <c r="QZY20" s="198"/>
      <c r="QZZ20" s="198"/>
      <c r="RAA20" s="198"/>
      <c r="RAB20" s="198"/>
      <c r="RAC20" s="198"/>
      <c r="RAD20" s="198"/>
      <c r="RAE20" s="198"/>
      <c r="RAF20" s="198"/>
      <c r="RAG20" s="198"/>
      <c r="RAH20" s="198"/>
      <c r="RAI20" s="198"/>
      <c r="RAJ20" s="198"/>
      <c r="RAK20" s="198"/>
      <c r="RAL20" s="198"/>
      <c r="RAM20" s="198"/>
      <c r="RAN20" s="198"/>
      <c r="RAO20" s="198"/>
      <c r="RAP20" s="198"/>
      <c r="RAQ20" s="198"/>
      <c r="RAR20" s="198"/>
      <c r="RAS20" s="198"/>
      <c r="RAT20" s="198"/>
      <c r="RAU20" s="198"/>
      <c r="RAV20" s="198"/>
      <c r="RAW20" s="198"/>
      <c r="RAX20" s="198"/>
      <c r="RAY20" s="198"/>
      <c r="RAZ20" s="198"/>
      <c r="RBA20" s="198"/>
      <c r="RBB20" s="198"/>
      <c r="RBC20" s="198"/>
      <c r="RBD20" s="198"/>
      <c r="RBE20" s="198"/>
      <c r="RBF20" s="198"/>
      <c r="RBG20" s="198"/>
      <c r="RBH20" s="198"/>
      <c r="RBI20" s="198"/>
      <c r="RBJ20" s="198"/>
      <c r="RBK20" s="198"/>
      <c r="RBL20" s="198"/>
      <c r="RBM20" s="198"/>
      <c r="RBN20" s="198"/>
      <c r="RBO20" s="198"/>
      <c r="RBP20" s="198"/>
      <c r="RBQ20" s="198"/>
      <c r="RBR20" s="198"/>
      <c r="RBS20" s="198"/>
      <c r="RBT20" s="198"/>
      <c r="RBU20" s="198"/>
      <c r="RBV20" s="198"/>
      <c r="RBW20" s="198"/>
      <c r="RBX20" s="198"/>
      <c r="RBY20" s="198"/>
      <c r="RBZ20" s="198"/>
      <c r="RCA20" s="198"/>
      <c r="RCB20" s="198"/>
      <c r="RCC20" s="198"/>
      <c r="RCD20" s="198"/>
      <c r="RCE20" s="198"/>
      <c r="RCF20" s="198"/>
      <c r="RCG20" s="198"/>
      <c r="RCH20" s="198"/>
      <c r="RCI20" s="198"/>
      <c r="RCJ20" s="198"/>
      <c r="RCK20" s="198"/>
      <c r="RCL20" s="198"/>
      <c r="RCM20" s="198"/>
      <c r="RCN20" s="198"/>
      <c r="RCO20" s="198"/>
      <c r="RCP20" s="198"/>
      <c r="RCQ20" s="198"/>
      <c r="RCR20" s="198"/>
      <c r="RCS20" s="198"/>
      <c r="RCT20" s="198"/>
      <c r="RCU20" s="198"/>
      <c r="RCV20" s="198"/>
      <c r="RCW20" s="198"/>
      <c r="RCX20" s="198"/>
      <c r="RCY20" s="198"/>
      <c r="RCZ20" s="198"/>
      <c r="RDA20" s="198"/>
      <c r="RDB20" s="198"/>
      <c r="RDC20" s="198"/>
      <c r="RDD20" s="198"/>
      <c r="RDE20" s="198"/>
      <c r="RDF20" s="198"/>
      <c r="RDG20" s="198"/>
      <c r="RDH20" s="198"/>
      <c r="RDI20" s="198"/>
      <c r="RDJ20" s="198"/>
      <c r="RDK20" s="198"/>
      <c r="RDL20" s="198"/>
      <c r="RDM20" s="198"/>
      <c r="RDN20" s="198"/>
      <c r="RDO20" s="198"/>
      <c r="RDP20" s="198"/>
      <c r="RDQ20" s="198"/>
      <c r="RDR20" s="198"/>
      <c r="RDS20" s="198"/>
      <c r="RDT20" s="198"/>
      <c r="RDU20" s="198"/>
      <c r="RDV20" s="198"/>
      <c r="RDW20" s="198"/>
      <c r="RDX20" s="198"/>
      <c r="RDY20" s="198"/>
      <c r="RDZ20" s="198"/>
      <c r="REA20" s="198"/>
      <c r="REB20" s="198"/>
      <c r="REC20" s="198"/>
      <c r="RED20" s="198"/>
      <c r="REE20" s="198"/>
      <c r="REF20" s="198"/>
      <c r="REG20" s="198"/>
      <c r="REH20" s="198"/>
      <c r="REI20" s="198"/>
      <c r="REJ20" s="198"/>
      <c r="REK20" s="198"/>
      <c r="REL20" s="198"/>
      <c r="REM20" s="198"/>
      <c r="REN20" s="198"/>
      <c r="REO20" s="198"/>
      <c r="REP20" s="198"/>
      <c r="REQ20" s="198"/>
      <c r="RER20" s="198"/>
      <c r="RES20" s="198"/>
      <c r="RET20" s="198"/>
      <c r="REU20" s="198"/>
      <c r="REV20" s="198"/>
      <c r="REW20" s="198"/>
      <c r="REX20" s="198"/>
      <c r="REY20" s="198"/>
      <c r="REZ20" s="198"/>
      <c r="RFA20" s="198"/>
      <c r="RFB20" s="198"/>
      <c r="RFC20" s="198"/>
      <c r="RFD20" s="198"/>
      <c r="RFE20" s="198"/>
      <c r="RFF20" s="198"/>
      <c r="RFG20" s="198"/>
      <c r="RFH20" s="198"/>
      <c r="RFI20" s="198"/>
      <c r="RFJ20" s="198"/>
      <c r="RFK20" s="198"/>
      <c r="RFL20" s="198"/>
      <c r="RFM20" s="198"/>
      <c r="RFN20" s="198"/>
      <c r="RFO20" s="198"/>
      <c r="RFP20" s="198"/>
      <c r="RFQ20" s="198"/>
      <c r="RFR20" s="198"/>
      <c r="RFS20" s="198"/>
      <c r="RFT20" s="198"/>
      <c r="RFU20" s="198"/>
      <c r="RFV20" s="198"/>
      <c r="RFW20" s="198"/>
      <c r="RFX20" s="198"/>
      <c r="RFY20" s="198"/>
      <c r="RFZ20" s="198"/>
      <c r="RGA20" s="198"/>
      <c r="RGB20" s="198"/>
      <c r="RGC20" s="198"/>
      <c r="RGD20" s="198"/>
      <c r="RGE20" s="198"/>
      <c r="RGF20" s="198"/>
      <c r="RGG20" s="198"/>
      <c r="RGH20" s="198"/>
      <c r="RGI20" s="198"/>
      <c r="RGJ20" s="198"/>
      <c r="RGK20" s="198"/>
      <c r="RGL20" s="198"/>
      <c r="RGM20" s="198"/>
      <c r="RGN20" s="198"/>
      <c r="RGO20" s="198"/>
      <c r="RGP20" s="198"/>
      <c r="RGQ20" s="198"/>
      <c r="RGR20" s="198"/>
      <c r="RGS20" s="198"/>
      <c r="RGT20" s="198"/>
      <c r="RGU20" s="198"/>
      <c r="RGV20" s="198"/>
      <c r="RGW20" s="198"/>
      <c r="RGX20" s="198"/>
      <c r="RGY20" s="198"/>
      <c r="RGZ20" s="198"/>
      <c r="RHA20" s="198"/>
      <c r="RHB20" s="198"/>
      <c r="RHC20" s="198"/>
      <c r="RHD20" s="198"/>
      <c r="RHE20" s="198"/>
      <c r="RHF20" s="198"/>
      <c r="RHG20" s="198"/>
      <c r="RHH20" s="198"/>
      <c r="RHI20" s="198"/>
      <c r="RHJ20" s="198"/>
      <c r="RHK20" s="198"/>
      <c r="RHL20" s="198"/>
      <c r="RHM20" s="198"/>
      <c r="RHN20" s="198"/>
      <c r="RHO20" s="198"/>
      <c r="RHP20" s="198"/>
      <c r="RHQ20" s="198"/>
      <c r="RHR20" s="198"/>
      <c r="RHS20" s="198"/>
      <c r="RHT20" s="198"/>
      <c r="RHU20" s="198"/>
      <c r="RHV20" s="198"/>
      <c r="RHW20" s="198"/>
      <c r="RHX20" s="198"/>
      <c r="RHY20" s="198"/>
      <c r="RHZ20" s="198"/>
      <c r="RIA20" s="198"/>
      <c r="RIB20" s="198"/>
      <c r="RIC20" s="198"/>
      <c r="RID20" s="198"/>
      <c r="RIE20" s="198"/>
      <c r="RIF20" s="198"/>
      <c r="RIG20" s="198"/>
      <c r="RIH20" s="198"/>
      <c r="RII20" s="198"/>
      <c r="RIJ20" s="198"/>
      <c r="RIK20" s="198"/>
      <c r="RIL20" s="198"/>
      <c r="RIM20" s="198"/>
      <c r="RIN20" s="198"/>
      <c r="RIO20" s="198"/>
      <c r="RIP20" s="198"/>
      <c r="RIQ20" s="198"/>
      <c r="RIR20" s="198"/>
      <c r="RIS20" s="198"/>
      <c r="RIT20" s="198"/>
      <c r="RIU20" s="198"/>
      <c r="RIV20" s="198"/>
      <c r="RIW20" s="198"/>
      <c r="RIX20" s="198"/>
      <c r="RIY20" s="198"/>
      <c r="RIZ20" s="198"/>
      <c r="RJA20" s="198"/>
      <c r="RJB20" s="198"/>
      <c r="RJC20" s="198"/>
      <c r="RJD20" s="198"/>
      <c r="RJE20" s="198"/>
      <c r="RJF20" s="198"/>
      <c r="RJG20" s="198"/>
      <c r="RJH20" s="198"/>
      <c r="RJI20" s="198"/>
      <c r="RJJ20" s="198"/>
      <c r="RJK20" s="198"/>
      <c r="RJL20" s="198"/>
      <c r="RJM20" s="198"/>
      <c r="RJN20" s="198"/>
      <c r="RJO20" s="198"/>
      <c r="RJP20" s="198"/>
      <c r="RJQ20" s="198"/>
      <c r="RJR20" s="198"/>
      <c r="RJS20" s="198"/>
      <c r="RJT20" s="198"/>
      <c r="RJU20" s="198"/>
      <c r="RJV20" s="198"/>
      <c r="RJW20" s="198"/>
      <c r="RJX20" s="198"/>
      <c r="RJY20" s="198"/>
      <c r="RJZ20" s="198"/>
      <c r="RKA20" s="198"/>
      <c r="RKB20" s="198"/>
      <c r="RKC20" s="198"/>
      <c r="RKD20" s="198"/>
      <c r="RKE20" s="198"/>
      <c r="RKF20" s="198"/>
      <c r="RKG20" s="198"/>
      <c r="RKH20" s="198"/>
      <c r="RKI20" s="198"/>
      <c r="RKJ20" s="198"/>
      <c r="RKK20" s="198"/>
      <c r="RKL20" s="198"/>
      <c r="RKM20" s="198"/>
      <c r="RKN20" s="198"/>
      <c r="RKO20" s="198"/>
      <c r="RKP20" s="198"/>
      <c r="RKQ20" s="198"/>
      <c r="RKR20" s="198"/>
      <c r="RKS20" s="198"/>
      <c r="RKT20" s="198"/>
      <c r="RKU20" s="198"/>
      <c r="RKV20" s="198"/>
      <c r="RKW20" s="198"/>
      <c r="RKX20" s="198"/>
      <c r="RKY20" s="198"/>
      <c r="RKZ20" s="198"/>
      <c r="RLA20" s="198"/>
      <c r="RLB20" s="198"/>
      <c r="RLC20" s="198"/>
      <c r="RLD20" s="198"/>
      <c r="RLE20" s="198"/>
      <c r="RLF20" s="198"/>
      <c r="RLG20" s="198"/>
      <c r="RLH20" s="198"/>
      <c r="RLI20" s="198"/>
      <c r="RLJ20" s="198"/>
      <c r="RLK20" s="198"/>
      <c r="RLL20" s="198"/>
      <c r="RLM20" s="198"/>
      <c r="RLN20" s="198"/>
      <c r="RLO20" s="198"/>
      <c r="RLP20" s="198"/>
      <c r="RLQ20" s="198"/>
      <c r="RLR20" s="198"/>
      <c r="RLS20" s="198"/>
      <c r="RLT20" s="198"/>
      <c r="RLU20" s="198"/>
      <c r="RLV20" s="198"/>
      <c r="RLW20" s="198"/>
      <c r="RLX20" s="198"/>
      <c r="RLY20" s="198"/>
      <c r="RLZ20" s="198"/>
      <c r="RMA20" s="198"/>
      <c r="RMB20" s="198"/>
      <c r="RMC20" s="198"/>
      <c r="RMD20" s="198"/>
      <c r="RME20" s="198"/>
      <c r="RMF20" s="198"/>
      <c r="RMG20" s="198"/>
      <c r="RMH20" s="198"/>
      <c r="RMI20" s="198"/>
      <c r="RMJ20" s="198"/>
      <c r="RMK20" s="198"/>
      <c r="RML20" s="198"/>
      <c r="RMM20" s="198"/>
      <c r="RMN20" s="198"/>
      <c r="RMO20" s="198"/>
      <c r="RMP20" s="198"/>
      <c r="RMQ20" s="198"/>
      <c r="RMR20" s="198"/>
      <c r="RMS20" s="198"/>
      <c r="RMT20" s="198"/>
      <c r="RMU20" s="198"/>
      <c r="RMV20" s="198"/>
      <c r="RMW20" s="198"/>
      <c r="RMX20" s="198"/>
      <c r="RMY20" s="198"/>
      <c r="RMZ20" s="198"/>
      <c r="RNA20" s="198"/>
      <c r="RNB20" s="198"/>
      <c r="RNC20" s="198"/>
      <c r="RND20" s="198"/>
      <c r="RNE20" s="198"/>
      <c r="RNF20" s="198"/>
      <c r="RNG20" s="198"/>
      <c r="RNH20" s="198"/>
      <c r="RNI20" s="198"/>
      <c r="RNJ20" s="198"/>
      <c r="RNK20" s="198"/>
      <c r="RNL20" s="198"/>
      <c r="RNM20" s="198"/>
      <c r="RNN20" s="198"/>
      <c r="RNO20" s="198"/>
      <c r="RNP20" s="198"/>
      <c r="RNQ20" s="198"/>
      <c r="RNR20" s="198"/>
      <c r="RNS20" s="198"/>
      <c r="RNT20" s="198"/>
      <c r="RNU20" s="198"/>
      <c r="RNV20" s="198"/>
      <c r="RNW20" s="198"/>
      <c r="RNX20" s="198"/>
      <c r="RNY20" s="198"/>
      <c r="RNZ20" s="198"/>
      <c r="ROA20" s="198"/>
      <c r="ROB20" s="198"/>
      <c r="ROC20" s="198"/>
      <c r="ROD20" s="198"/>
      <c r="ROE20" s="198"/>
      <c r="ROF20" s="198"/>
      <c r="ROG20" s="198"/>
      <c r="ROH20" s="198"/>
      <c r="ROI20" s="198"/>
      <c r="ROJ20" s="198"/>
      <c r="ROK20" s="198"/>
      <c r="ROL20" s="198"/>
      <c r="ROM20" s="198"/>
      <c r="RON20" s="198"/>
      <c r="ROO20" s="198"/>
      <c r="ROP20" s="198"/>
      <c r="ROQ20" s="198"/>
      <c r="ROR20" s="198"/>
      <c r="ROS20" s="198"/>
      <c r="ROT20" s="198"/>
      <c r="ROU20" s="198"/>
      <c r="ROV20" s="198"/>
      <c r="ROW20" s="198"/>
      <c r="ROX20" s="198"/>
      <c r="ROY20" s="198"/>
      <c r="ROZ20" s="198"/>
      <c r="RPA20" s="198"/>
      <c r="RPB20" s="198"/>
      <c r="RPC20" s="198"/>
      <c r="RPD20" s="198"/>
      <c r="RPE20" s="198"/>
      <c r="RPF20" s="198"/>
      <c r="RPG20" s="198"/>
      <c r="RPH20" s="198"/>
      <c r="RPI20" s="198"/>
      <c r="RPJ20" s="198"/>
      <c r="RPK20" s="198"/>
      <c r="RPL20" s="198"/>
      <c r="RPM20" s="198"/>
      <c r="RPN20" s="198"/>
      <c r="RPO20" s="198"/>
      <c r="RPP20" s="198"/>
      <c r="RPQ20" s="198"/>
      <c r="RPR20" s="198"/>
      <c r="RPS20" s="198"/>
      <c r="RPT20" s="198"/>
      <c r="RPU20" s="198"/>
      <c r="RPV20" s="198"/>
      <c r="RPW20" s="198"/>
      <c r="RPX20" s="198"/>
      <c r="RPY20" s="198"/>
      <c r="RPZ20" s="198"/>
      <c r="RQA20" s="198"/>
      <c r="RQB20" s="198"/>
      <c r="RQC20" s="198"/>
      <c r="RQD20" s="198"/>
      <c r="RQE20" s="198"/>
      <c r="RQF20" s="198"/>
      <c r="RQG20" s="198"/>
      <c r="RQH20" s="198"/>
      <c r="RQI20" s="198"/>
      <c r="RQJ20" s="198"/>
      <c r="RQK20" s="198"/>
      <c r="RQL20" s="198"/>
      <c r="RQM20" s="198"/>
      <c r="RQN20" s="198"/>
      <c r="RQO20" s="198"/>
      <c r="RQP20" s="198"/>
      <c r="RQQ20" s="198"/>
      <c r="RQR20" s="198"/>
      <c r="RQS20" s="198"/>
      <c r="RQT20" s="198"/>
      <c r="RQU20" s="198"/>
      <c r="RQV20" s="198"/>
      <c r="RQW20" s="198"/>
      <c r="RQX20" s="198"/>
      <c r="RQY20" s="198"/>
      <c r="RQZ20" s="198"/>
      <c r="RRA20" s="198"/>
      <c r="RRB20" s="198"/>
      <c r="RRC20" s="198"/>
      <c r="RRD20" s="198"/>
      <c r="RRE20" s="198"/>
      <c r="RRF20" s="198"/>
      <c r="RRG20" s="198"/>
      <c r="RRH20" s="198"/>
      <c r="RRI20" s="198"/>
      <c r="RRJ20" s="198"/>
      <c r="RRK20" s="198"/>
      <c r="RRL20" s="198"/>
      <c r="RRM20" s="198"/>
      <c r="RRN20" s="198"/>
      <c r="RRO20" s="198"/>
      <c r="RRP20" s="198"/>
      <c r="RRQ20" s="198"/>
      <c r="RRR20" s="198"/>
      <c r="RRS20" s="198"/>
      <c r="RRT20" s="198"/>
      <c r="RRU20" s="198"/>
      <c r="RRV20" s="198"/>
      <c r="RRW20" s="198"/>
      <c r="RRX20" s="198"/>
      <c r="RRY20" s="198"/>
      <c r="RRZ20" s="198"/>
      <c r="RSA20" s="198"/>
      <c r="RSB20" s="198"/>
      <c r="RSC20" s="198"/>
      <c r="RSD20" s="198"/>
      <c r="RSE20" s="198"/>
      <c r="RSF20" s="198"/>
      <c r="RSG20" s="198"/>
      <c r="RSH20" s="198"/>
      <c r="RSI20" s="198"/>
      <c r="RSJ20" s="198"/>
      <c r="RSK20" s="198"/>
      <c r="RSL20" s="198"/>
      <c r="RSM20" s="198"/>
      <c r="RSN20" s="198"/>
      <c r="RSO20" s="198"/>
      <c r="RSP20" s="198"/>
      <c r="RSQ20" s="198"/>
      <c r="RSR20" s="198"/>
      <c r="RSS20" s="198"/>
      <c r="RST20" s="198"/>
      <c r="RSU20" s="198"/>
      <c r="RSV20" s="198"/>
      <c r="RSW20" s="198"/>
      <c r="RSX20" s="198"/>
      <c r="RSY20" s="198"/>
      <c r="RSZ20" s="198"/>
      <c r="RTA20" s="198"/>
      <c r="RTB20" s="198"/>
      <c r="RTC20" s="198"/>
      <c r="RTD20" s="198"/>
      <c r="RTE20" s="198"/>
      <c r="RTF20" s="198"/>
      <c r="RTG20" s="198"/>
      <c r="RTH20" s="198"/>
      <c r="RTI20" s="198"/>
      <c r="RTJ20" s="198"/>
      <c r="RTK20" s="198"/>
      <c r="RTL20" s="198"/>
      <c r="RTM20" s="198"/>
      <c r="RTN20" s="198"/>
      <c r="RTO20" s="198"/>
      <c r="RTP20" s="198"/>
      <c r="RTQ20" s="198"/>
      <c r="RTR20" s="198"/>
      <c r="RTS20" s="198"/>
      <c r="RTT20" s="198"/>
      <c r="RTU20" s="198"/>
      <c r="RTV20" s="198"/>
      <c r="RTW20" s="198"/>
      <c r="RTX20" s="198"/>
      <c r="RTY20" s="198"/>
      <c r="RTZ20" s="198"/>
      <c r="RUA20" s="198"/>
      <c r="RUB20" s="198"/>
      <c r="RUC20" s="198"/>
      <c r="RUD20" s="198"/>
      <c r="RUE20" s="198"/>
      <c r="RUF20" s="198"/>
      <c r="RUG20" s="198"/>
      <c r="RUH20" s="198"/>
      <c r="RUI20" s="198"/>
      <c r="RUJ20" s="198"/>
      <c r="RUK20" s="198"/>
      <c r="RUL20" s="198"/>
      <c r="RUM20" s="198"/>
      <c r="RUN20" s="198"/>
      <c r="RUO20" s="198"/>
      <c r="RUP20" s="198"/>
      <c r="RUQ20" s="198"/>
      <c r="RUR20" s="198"/>
      <c r="RUS20" s="198"/>
      <c r="RUT20" s="198"/>
      <c r="RUU20" s="198"/>
      <c r="RUV20" s="198"/>
      <c r="RUW20" s="198"/>
      <c r="RUX20" s="198"/>
      <c r="RUY20" s="198"/>
      <c r="RUZ20" s="198"/>
      <c r="RVA20" s="198"/>
      <c r="RVB20" s="198"/>
      <c r="RVC20" s="198"/>
      <c r="RVD20" s="198"/>
      <c r="RVE20" s="198"/>
      <c r="RVF20" s="198"/>
      <c r="RVG20" s="198"/>
      <c r="RVH20" s="198"/>
      <c r="RVI20" s="198"/>
      <c r="RVJ20" s="198"/>
      <c r="RVK20" s="198"/>
      <c r="RVL20" s="198"/>
      <c r="RVM20" s="198"/>
      <c r="RVN20" s="198"/>
      <c r="RVO20" s="198"/>
      <c r="RVP20" s="198"/>
      <c r="RVQ20" s="198"/>
      <c r="RVR20" s="198"/>
      <c r="RVS20" s="198"/>
      <c r="RVT20" s="198"/>
      <c r="RVU20" s="198"/>
      <c r="RVV20" s="198"/>
      <c r="RVW20" s="198"/>
      <c r="RVX20" s="198"/>
      <c r="RVY20" s="198"/>
      <c r="RVZ20" s="198"/>
      <c r="RWA20" s="198"/>
      <c r="RWB20" s="198"/>
      <c r="RWC20" s="198"/>
      <c r="RWD20" s="198"/>
      <c r="RWE20" s="198"/>
      <c r="RWF20" s="198"/>
      <c r="RWG20" s="198"/>
      <c r="RWH20" s="198"/>
      <c r="RWI20" s="198"/>
      <c r="RWJ20" s="198"/>
      <c r="RWK20" s="198"/>
      <c r="RWL20" s="198"/>
      <c r="RWM20" s="198"/>
      <c r="RWN20" s="198"/>
      <c r="RWO20" s="198"/>
      <c r="RWP20" s="198"/>
      <c r="RWQ20" s="198"/>
      <c r="RWR20" s="198"/>
      <c r="RWS20" s="198"/>
      <c r="RWT20" s="198"/>
      <c r="RWU20" s="198"/>
      <c r="RWV20" s="198"/>
      <c r="RWW20" s="198"/>
      <c r="RWX20" s="198"/>
      <c r="RWY20" s="198"/>
      <c r="RWZ20" s="198"/>
      <c r="RXA20" s="198"/>
      <c r="RXB20" s="198"/>
      <c r="RXC20" s="198"/>
      <c r="RXD20" s="198"/>
      <c r="RXE20" s="198"/>
      <c r="RXF20" s="198"/>
      <c r="RXG20" s="198"/>
      <c r="RXH20" s="198"/>
      <c r="RXI20" s="198"/>
      <c r="RXJ20" s="198"/>
      <c r="RXK20" s="198"/>
      <c r="RXL20" s="198"/>
      <c r="RXM20" s="198"/>
      <c r="RXN20" s="198"/>
      <c r="RXO20" s="198"/>
      <c r="RXP20" s="198"/>
      <c r="RXQ20" s="198"/>
      <c r="RXR20" s="198"/>
      <c r="RXS20" s="198"/>
      <c r="RXT20" s="198"/>
      <c r="RXU20" s="198"/>
      <c r="RXV20" s="198"/>
      <c r="RXW20" s="198"/>
      <c r="RXX20" s="198"/>
      <c r="RXY20" s="198"/>
      <c r="RXZ20" s="198"/>
      <c r="RYA20" s="198"/>
      <c r="RYB20" s="198"/>
      <c r="RYC20" s="198"/>
      <c r="RYD20" s="198"/>
      <c r="RYE20" s="198"/>
      <c r="RYF20" s="198"/>
      <c r="RYG20" s="198"/>
      <c r="RYH20" s="198"/>
      <c r="RYI20" s="198"/>
      <c r="RYJ20" s="198"/>
      <c r="RYK20" s="198"/>
      <c r="RYL20" s="198"/>
      <c r="RYM20" s="198"/>
      <c r="RYN20" s="198"/>
      <c r="RYO20" s="198"/>
      <c r="RYP20" s="198"/>
      <c r="RYQ20" s="198"/>
      <c r="RYR20" s="198"/>
      <c r="RYS20" s="198"/>
      <c r="RYT20" s="198"/>
      <c r="RYU20" s="198"/>
      <c r="RYV20" s="198"/>
      <c r="RYW20" s="198"/>
      <c r="RYX20" s="198"/>
      <c r="RYY20" s="198"/>
      <c r="RYZ20" s="198"/>
      <c r="RZA20" s="198"/>
      <c r="RZB20" s="198"/>
      <c r="RZC20" s="198"/>
      <c r="RZD20" s="198"/>
      <c r="RZE20" s="198"/>
      <c r="RZF20" s="198"/>
      <c r="RZG20" s="198"/>
      <c r="RZH20" s="198"/>
      <c r="RZI20" s="198"/>
      <c r="RZJ20" s="198"/>
      <c r="RZK20" s="198"/>
      <c r="RZL20" s="198"/>
      <c r="RZM20" s="198"/>
      <c r="RZN20" s="198"/>
      <c r="RZO20" s="198"/>
      <c r="RZP20" s="198"/>
      <c r="RZQ20" s="198"/>
      <c r="RZR20" s="198"/>
      <c r="RZS20" s="198"/>
      <c r="RZT20" s="198"/>
      <c r="RZU20" s="198"/>
      <c r="RZV20" s="198"/>
      <c r="RZW20" s="198"/>
      <c r="RZX20" s="198"/>
      <c r="RZY20" s="198"/>
      <c r="RZZ20" s="198"/>
      <c r="SAA20" s="198"/>
      <c r="SAB20" s="198"/>
      <c r="SAC20" s="198"/>
      <c r="SAD20" s="198"/>
      <c r="SAE20" s="198"/>
      <c r="SAF20" s="198"/>
      <c r="SAG20" s="198"/>
      <c r="SAH20" s="198"/>
      <c r="SAI20" s="198"/>
      <c r="SAJ20" s="198"/>
      <c r="SAK20" s="198"/>
      <c r="SAL20" s="198"/>
      <c r="SAM20" s="198"/>
      <c r="SAN20" s="198"/>
      <c r="SAO20" s="198"/>
      <c r="SAP20" s="198"/>
      <c r="SAQ20" s="198"/>
      <c r="SAR20" s="198"/>
      <c r="SAS20" s="198"/>
      <c r="SAT20" s="198"/>
      <c r="SAU20" s="198"/>
      <c r="SAV20" s="198"/>
      <c r="SAW20" s="198"/>
      <c r="SAX20" s="198"/>
      <c r="SAY20" s="198"/>
      <c r="SAZ20" s="198"/>
      <c r="SBA20" s="198"/>
      <c r="SBB20" s="198"/>
      <c r="SBC20" s="198"/>
      <c r="SBD20" s="198"/>
      <c r="SBE20" s="198"/>
      <c r="SBF20" s="198"/>
      <c r="SBG20" s="198"/>
      <c r="SBH20" s="198"/>
      <c r="SBI20" s="198"/>
      <c r="SBJ20" s="198"/>
      <c r="SBK20" s="198"/>
      <c r="SBL20" s="198"/>
      <c r="SBM20" s="198"/>
      <c r="SBN20" s="198"/>
      <c r="SBO20" s="198"/>
      <c r="SBP20" s="198"/>
      <c r="SBQ20" s="198"/>
      <c r="SBR20" s="198"/>
      <c r="SBS20" s="198"/>
      <c r="SBT20" s="198"/>
      <c r="SBU20" s="198"/>
      <c r="SBV20" s="198"/>
      <c r="SBW20" s="198"/>
      <c r="SBX20" s="198"/>
      <c r="SBY20" s="198"/>
      <c r="SBZ20" s="198"/>
      <c r="SCA20" s="198"/>
      <c r="SCB20" s="198"/>
      <c r="SCC20" s="198"/>
      <c r="SCD20" s="198"/>
      <c r="SCE20" s="198"/>
      <c r="SCF20" s="198"/>
      <c r="SCG20" s="198"/>
      <c r="SCH20" s="198"/>
      <c r="SCI20" s="198"/>
      <c r="SCJ20" s="198"/>
      <c r="SCK20" s="198"/>
      <c r="SCL20" s="198"/>
      <c r="SCM20" s="198"/>
      <c r="SCN20" s="198"/>
      <c r="SCO20" s="198"/>
      <c r="SCP20" s="198"/>
      <c r="SCQ20" s="198"/>
      <c r="SCR20" s="198"/>
      <c r="SCS20" s="198"/>
      <c r="SCT20" s="198"/>
      <c r="SCU20" s="198"/>
      <c r="SCV20" s="198"/>
      <c r="SCW20" s="198"/>
      <c r="SCX20" s="198"/>
      <c r="SCY20" s="198"/>
      <c r="SCZ20" s="198"/>
      <c r="SDA20" s="198"/>
      <c r="SDB20" s="198"/>
      <c r="SDC20" s="198"/>
      <c r="SDD20" s="198"/>
      <c r="SDE20" s="198"/>
      <c r="SDF20" s="198"/>
      <c r="SDG20" s="198"/>
      <c r="SDH20" s="198"/>
      <c r="SDI20" s="198"/>
      <c r="SDJ20" s="198"/>
      <c r="SDK20" s="198"/>
      <c r="SDL20" s="198"/>
      <c r="SDM20" s="198"/>
      <c r="SDN20" s="198"/>
      <c r="SDO20" s="198"/>
      <c r="SDP20" s="198"/>
      <c r="SDQ20" s="198"/>
      <c r="SDR20" s="198"/>
      <c r="SDS20" s="198"/>
      <c r="SDT20" s="198"/>
      <c r="SDU20" s="198"/>
      <c r="SDV20" s="198"/>
      <c r="SDW20" s="198"/>
      <c r="SDX20" s="198"/>
      <c r="SDY20" s="198"/>
      <c r="SDZ20" s="198"/>
      <c r="SEA20" s="198"/>
      <c r="SEB20" s="198"/>
      <c r="SEC20" s="198"/>
      <c r="SED20" s="198"/>
      <c r="SEE20" s="198"/>
      <c r="SEF20" s="198"/>
      <c r="SEG20" s="198"/>
      <c r="SEH20" s="198"/>
      <c r="SEI20" s="198"/>
      <c r="SEJ20" s="198"/>
      <c r="SEK20" s="198"/>
      <c r="SEL20" s="198"/>
      <c r="SEM20" s="198"/>
      <c r="SEN20" s="198"/>
      <c r="SEO20" s="198"/>
      <c r="SEP20" s="198"/>
      <c r="SEQ20" s="198"/>
      <c r="SER20" s="198"/>
      <c r="SES20" s="198"/>
      <c r="SET20" s="198"/>
      <c r="SEU20" s="198"/>
      <c r="SEV20" s="198"/>
      <c r="SEW20" s="198"/>
      <c r="SEX20" s="198"/>
      <c r="SEY20" s="198"/>
      <c r="SEZ20" s="198"/>
      <c r="SFA20" s="198"/>
      <c r="SFB20" s="198"/>
      <c r="SFC20" s="198"/>
      <c r="SFD20" s="198"/>
      <c r="SFE20" s="198"/>
      <c r="SFF20" s="198"/>
      <c r="SFG20" s="198"/>
      <c r="SFH20" s="198"/>
      <c r="SFI20" s="198"/>
      <c r="SFJ20" s="198"/>
      <c r="SFK20" s="198"/>
      <c r="SFL20" s="198"/>
      <c r="SFM20" s="198"/>
      <c r="SFN20" s="198"/>
      <c r="SFO20" s="198"/>
      <c r="SFP20" s="198"/>
      <c r="SFQ20" s="198"/>
      <c r="SFR20" s="198"/>
      <c r="SFS20" s="198"/>
      <c r="SFT20" s="198"/>
      <c r="SFU20" s="198"/>
      <c r="SFV20" s="198"/>
      <c r="SFW20" s="198"/>
      <c r="SFX20" s="198"/>
      <c r="SFY20" s="198"/>
      <c r="SFZ20" s="198"/>
      <c r="SGA20" s="198"/>
      <c r="SGB20" s="198"/>
      <c r="SGC20" s="198"/>
      <c r="SGD20" s="198"/>
      <c r="SGE20" s="198"/>
      <c r="SGF20" s="198"/>
      <c r="SGG20" s="198"/>
      <c r="SGH20" s="198"/>
      <c r="SGI20" s="198"/>
      <c r="SGJ20" s="198"/>
      <c r="SGK20" s="198"/>
      <c r="SGL20" s="198"/>
      <c r="SGM20" s="198"/>
      <c r="SGN20" s="198"/>
      <c r="SGO20" s="198"/>
      <c r="SGP20" s="198"/>
      <c r="SGQ20" s="198"/>
      <c r="SGR20" s="198"/>
      <c r="SGS20" s="198"/>
      <c r="SGT20" s="198"/>
      <c r="SGU20" s="198"/>
      <c r="SGV20" s="198"/>
      <c r="SGW20" s="198"/>
      <c r="SGX20" s="198"/>
      <c r="SGY20" s="198"/>
      <c r="SGZ20" s="198"/>
      <c r="SHA20" s="198"/>
      <c r="SHB20" s="198"/>
      <c r="SHC20" s="198"/>
      <c r="SHD20" s="198"/>
      <c r="SHE20" s="198"/>
      <c r="SHF20" s="198"/>
      <c r="SHG20" s="198"/>
      <c r="SHH20" s="198"/>
      <c r="SHI20" s="198"/>
      <c r="SHJ20" s="198"/>
      <c r="SHK20" s="198"/>
      <c r="SHL20" s="198"/>
      <c r="SHM20" s="198"/>
      <c r="SHN20" s="198"/>
      <c r="SHO20" s="198"/>
      <c r="SHP20" s="198"/>
      <c r="SHQ20" s="198"/>
      <c r="SHR20" s="198"/>
      <c r="SHS20" s="198"/>
      <c r="SHT20" s="198"/>
      <c r="SHU20" s="198"/>
      <c r="SHV20" s="198"/>
      <c r="SHW20" s="198"/>
      <c r="SHX20" s="198"/>
      <c r="SHY20" s="198"/>
      <c r="SHZ20" s="198"/>
      <c r="SIA20" s="198"/>
      <c r="SIB20" s="198"/>
      <c r="SIC20" s="198"/>
      <c r="SID20" s="198"/>
      <c r="SIE20" s="198"/>
      <c r="SIF20" s="198"/>
      <c r="SIG20" s="198"/>
      <c r="SIH20" s="198"/>
      <c r="SII20" s="198"/>
      <c r="SIJ20" s="198"/>
      <c r="SIK20" s="198"/>
      <c r="SIL20" s="198"/>
      <c r="SIM20" s="198"/>
      <c r="SIN20" s="198"/>
      <c r="SIO20" s="198"/>
      <c r="SIP20" s="198"/>
      <c r="SIQ20" s="198"/>
      <c r="SIR20" s="198"/>
      <c r="SIS20" s="198"/>
      <c r="SIT20" s="198"/>
      <c r="SIU20" s="198"/>
      <c r="SIV20" s="198"/>
      <c r="SIW20" s="198"/>
      <c r="SIX20" s="198"/>
      <c r="SIY20" s="198"/>
      <c r="SIZ20" s="198"/>
      <c r="SJA20" s="198"/>
      <c r="SJB20" s="198"/>
      <c r="SJC20" s="198"/>
      <c r="SJD20" s="198"/>
      <c r="SJE20" s="198"/>
      <c r="SJF20" s="198"/>
      <c r="SJG20" s="198"/>
      <c r="SJH20" s="198"/>
      <c r="SJI20" s="198"/>
      <c r="SJJ20" s="198"/>
      <c r="SJK20" s="198"/>
      <c r="SJL20" s="198"/>
      <c r="SJM20" s="198"/>
      <c r="SJN20" s="198"/>
      <c r="SJO20" s="198"/>
      <c r="SJP20" s="198"/>
      <c r="SJQ20" s="198"/>
      <c r="SJR20" s="198"/>
      <c r="SJS20" s="198"/>
      <c r="SJT20" s="198"/>
      <c r="SJU20" s="198"/>
      <c r="SJV20" s="198"/>
      <c r="SJW20" s="198"/>
      <c r="SJX20" s="198"/>
      <c r="SJY20" s="198"/>
      <c r="SJZ20" s="198"/>
      <c r="SKA20" s="198"/>
      <c r="SKB20" s="198"/>
      <c r="SKC20" s="198"/>
      <c r="SKD20" s="198"/>
      <c r="SKE20" s="198"/>
      <c r="SKF20" s="198"/>
      <c r="SKG20" s="198"/>
      <c r="SKH20" s="198"/>
      <c r="SKI20" s="198"/>
      <c r="SKJ20" s="198"/>
      <c r="SKK20" s="198"/>
      <c r="SKL20" s="198"/>
      <c r="SKM20" s="198"/>
      <c r="SKN20" s="198"/>
      <c r="SKO20" s="198"/>
      <c r="SKP20" s="198"/>
      <c r="SKQ20" s="198"/>
      <c r="SKR20" s="198"/>
      <c r="SKS20" s="198"/>
      <c r="SKT20" s="198"/>
      <c r="SKU20" s="198"/>
      <c r="SKV20" s="198"/>
      <c r="SKW20" s="198"/>
      <c r="SKX20" s="198"/>
      <c r="SKY20" s="198"/>
      <c r="SKZ20" s="198"/>
      <c r="SLA20" s="198"/>
      <c r="SLB20" s="198"/>
      <c r="SLC20" s="198"/>
      <c r="SLD20" s="198"/>
      <c r="SLE20" s="198"/>
      <c r="SLF20" s="198"/>
      <c r="SLG20" s="198"/>
      <c r="SLH20" s="198"/>
      <c r="SLI20" s="198"/>
      <c r="SLJ20" s="198"/>
      <c r="SLK20" s="198"/>
      <c r="SLL20" s="198"/>
      <c r="SLM20" s="198"/>
      <c r="SLN20" s="198"/>
      <c r="SLO20" s="198"/>
      <c r="SLP20" s="198"/>
      <c r="SLQ20" s="198"/>
      <c r="SLR20" s="198"/>
      <c r="SLS20" s="198"/>
      <c r="SLT20" s="198"/>
      <c r="SLU20" s="198"/>
      <c r="SLV20" s="198"/>
      <c r="SLW20" s="198"/>
      <c r="SLX20" s="198"/>
      <c r="SLY20" s="198"/>
      <c r="SLZ20" s="198"/>
      <c r="SMA20" s="198"/>
      <c r="SMB20" s="198"/>
      <c r="SMC20" s="198"/>
      <c r="SMD20" s="198"/>
      <c r="SME20" s="198"/>
      <c r="SMF20" s="198"/>
      <c r="SMG20" s="198"/>
      <c r="SMH20" s="198"/>
      <c r="SMI20" s="198"/>
      <c r="SMJ20" s="198"/>
      <c r="SMK20" s="198"/>
      <c r="SML20" s="198"/>
      <c r="SMM20" s="198"/>
      <c r="SMN20" s="198"/>
      <c r="SMO20" s="198"/>
      <c r="SMP20" s="198"/>
      <c r="SMQ20" s="198"/>
      <c r="SMR20" s="198"/>
      <c r="SMS20" s="198"/>
      <c r="SMT20" s="198"/>
      <c r="SMU20" s="198"/>
      <c r="SMV20" s="198"/>
      <c r="SMW20" s="198"/>
      <c r="SMX20" s="198"/>
      <c r="SMY20" s="198"/>
      <c r="SMZ20" s="198"/>
      <c r="SNA20" s="198"/>
      <c r="SNB20" s="198"/>
      <c r="SNC20" s="198"/>
      <c r="SND20" s="198"/>
      <c r="SNE20" s="198"/>
      <c r="SNF20" s="198"/>
      <c r="SNG20" s="198"/>
      <c r="SNH20" s="198"/>
      <c r="SNI20" s="198"/>
      <c r="SNJ20" s="198"/>
      <c r="SNK20" s="198"/>
      <c r="SNL20" s="198"/>
      <c r="SNM20" s="198"/>
      <c r="SNN20" s="198"/>
      <c r="SNO20" s="198"/>
      <c r="SNP20" s="198"/>
      <c r="SNQ20" s="198"/>
      <c r="SNR20" s="198"/>
      <c r="SNS20" s="198"/>
      <c r="SNT20" s="198"/>
      <c r="SNU20" s="198"/>
      <c r="SNV20" s="198"/>
      <c r="SNW20" s="198"/>
      <c r="SNX20" s="198"/>
      <c r="SNY20" s="198"/>
      <c r="SNZ20" s="198"/>
      <c r="SOA20" s="198"/>
      <c r="SOB20" s="198"/>
      <c r="SOC20" s="198"/>
      <c r="SOD20" s="198"/>
      <c r="SOE20" s="198"/>
      <c r="SOF20" s="198"/>
      <c r="SOG20" s="198"/>
      <c r="SOH20" s="198"/>
      <c r="SOI20" s="198"/>
      <c r="SOJ20" s="198"/>
      <c r="SOK20" s="198"/>
      <c r="SOL20" s="198"/>
      <c r="SOM20" s="198"/>
      <c r="SON20" s="198"/>
      <c r="SOO20" s="198"/>
      <c r="SOP20" s="198"/>
      <c r="SOQ20" s="198"/>
      <c r="SOR20" s="198"/>
      <c r="SOS20" s="198"/>
      <c r="SOT20" s="198"/>
      <c r="SOU20" s="198"/>
      <c r="SOV20" s="198"/>
      <c r="SOW20" s="198"/>
      <c r="SOX20" s="198"/>
      <c r="SOY20" s="198"/>
      <c r="SOZ20" s="198"/>
      <c r="SPA20" s="198"/>
      <c r="SPB20" s="198"/>
      <c r="SPC20" s="198"/>
      <c r="SPD20" s="198"/>
      <c r="SPE20" s="198"/>
      <c r="SPF20" s="198"/>
      <c r="SPG20" s="198"/>
      <c r="SPH20" s="198"/>
      <c r="SPI20" s="198"/>
      <c r="SPJ20" s="198"/>
      <c r="SPK20" s="198"/>
      <c r="SPL20" s="198"/>
      <c r="SPM20" s="198"/>
      <c r="SPN20" s="198"/>
      <c r="SPO20" s="198"/>
      <c r="SPP20" s="198"/>
      <c r="SPQ20" s="198"/>
      <c r="SPR20" s="198"/>
      <c r="SPS20" s="198"/>
      <c r="SPT20" s="198"/>
      <c r="SPU20" s="198"/>
      <c r="SPV20" s="198"/>
      <c r="SPW20" s="198"/>
      <c r="SPX20" s="198"/>
      <c r="SPY20" s="198"/>
      <c r="SPZ20" s="198"/>
      <c r="SQA20" s="198"/>
      <c r="SQB20" s="198"/>
      <c r="SQC20" s="198"/>
      <c r="SQD20" s="198"/>
      <c r="SQE20" s="198"/>
      <c r="SQF20" s="198"/>
      <c r="SQG20" s="198"/>
      <c r="SQH20" s="198"/>
      <c r="SQI20" s="198"/>
      <c r="SQJ20" s="198"/>
      <c r="SQK20" s="198"/>
      <c r="SQL20" s="198"/>
      <c r="SQM20" s="198"/>
      <c r="SQN20" s="198"/>
      <c r="SQO20" s="198"/>
      <c r="SQP20" s="198"/>
      <c r="SQQ20" s="198"/>
      <c r="SQR20" s="198"/>
      <c r="SQS20" s="198"/>
      <c r="SQT20" s="198"/>
      <c r="SQU20" s="198"/>
      <c r="SQV20" s="198"/>
      <c r="SQW20" s="198"/>
      <c r="SQX20" s="198"/>
      <c r="SQY20" s="198"/>
      <c r="SQZ20" s="198"/>
      <c r="SRA20" s="198"/>
      <c r="SRB20" s="198"/>
      <c r="SRC20" s="198"/>
      <c r="SRD20" s="198"/>
      <c r="SRE20" s="198"/>
      <c r="SRF20" s="198"/>
      <c r="SRG20" s="198"/>
      <c r="SRH20" s="198"/>
      <c r="SRI20" s="198"/>
      <c r="SRJ20" s="198"/>
      <c r="SRK20" s="198"/>
      <c r="SRL20" s="198"/>
      <c r="SRM20" s="198"/>
      <c r="SRN20" s="198"/>
      <c r="SRO20" s="198"/>
      <c r="SRP20" s="198"/>
      <c r="SRQ20" s="198"/>
      <c r="SRR20" s="198"/>
      <c r="SRS20" s="198"/>
      <c r="SRT20" s="198"/>
      <c r="SRU20" s="198"/>
      <c r="SRV20" s="198"/>
      <c r="SRW20" s="198"/>
      <c r="SRX20" s="198"/>
      <c r="SRY20" s="198"/>
      <c r="SRZ20" s="198"/>
      <c r="SSA20" s="198"/>
      <c r="SSB20" s="198"/>
      <c r="SSC20" s="198"/>
      <c r="SSD20" s="198"/>
      <c r="SSE20" s="198"/>
      <c r="SSF20" s="198"/>
      <c r="SSG20" s="198"/>
      <c r="SSH20" s="198"/>
      <c r="SSI20" s="198"/>
      <c r="SSJ20" s="198"/>
      <c r="SSK20" s="198"/>
      <c r="SSL20" s="198"/>
      <c r="SSM20" s="198"/>
      <c r="SSN20" s="198"/>
      <c r="SSO20" s="198"/>
      <c r="SSP20" s="198"/>
      <c r="SSQ20" s="198"/>
      <c r="SSR20" s="198"/>
      <c r="SSS20" s="198"/>
      <c r="SST20" s="198"/>
      <c r="SSU20" s="198"/>
      <c r="SSV20" s="198"/>
      <c r="SSW20" s="198"/>
      <c r="SSX20" s="198"/>
      <c r="SSY20" s="198"/>
      <c r="SSZ20" s="198"/>
      <c r="STA20" s="198"/>
      <c r="STB20" s="198"/>
      <c r="STC20" s="198"/>
      <c r="STD20" s="198"/>
      <c r="STE20" s="198"/>
      <c r="STF20" s="198"/>
      <c r="STG20" s="198"/>
      <c r="STH20" s="198"/>
      <c r="STI20" s="198"/>
      <c r="STJ20" s="198"/>
      <c r="STK20" s="198"/>
      <c r="STL20" s="198"/>
      <c r="STM20" s="198"/>
      <c r="STN20" s="198"/>
      <c r="STO20" s="198"/>
      <c r="STP20" s="198"/>
      <c r="STQ20" s="198"/>
      <c r="STR20" s="198"/>
      <c r="STS20" s="198"/>
      <c r="STT20" s="198"/>
      <c r="STU20" s="198"/>
      <c r="STV20" s="198"/>
      <c r="STW20" s="198"/>
      <c r="STX20" s="198"/>
      <c r="STY20" s="198"/>
      <c r="STZ20" s="198"/>
      <c r="SUA20" s="198"/>
      <c r="SUB20" s="198"/>
      <c r="SUC20" s="198"/>
      <c r="SUD20" s="198"/>
      <c r="SUE20" s="198"/>
      <c r="SUF20" s="198"/>
      <c r="SUG20" s="198"/>
      <c r="SUH20" s="198"/>
      <c r="SUI20" s="198"/>
      <c r="SUJ20" s="198"/>
      <c r="SUK20" s="198"/>
      <c r="SUL20" s="198"/>
      <c r="SUM20" s="198"/>
      <c r="SUN20" s="198"/>
      <c r="SUO20" s="198"/>
      <c r="SUP20" s="198"/>
      <c r="SUQ20" s="198"/>
      <c r="SUR20" s="198"/>
      <c r="SUS20" s="198"/>
      <c r="SUT20" s="198"/>
      <c r="SUU20" s="198"/>
      <c r="SUV20" s="198"/>
      <c r="SUW20" s="198"/>
      <c r="SUX20" s="198"/>
      <c r="SUY20" s="198"/>
      <c r="SUZ20" s="198"/>
      <c r="SVA20" s="198"/>
      <c r="SVB20" s="198"/>
      <c r="SVC20" s="198"/>
      <c r="SVD20" s="198"/>
      <c r="SVE20" s="198"/>
      <c r="SVF20" s="198"/>
      <c r="SVG20" s="198"/>
      <c r="SVH20" s="198"/>
      <c r="SVI20" s="198"/>
      <c r="SVJ20" s="198"/>
      <c r="SVK20" s="198"/>
      <c r="SVL20" s="198"/>
      <c r="SVM20" s="198"/>
      <c r="SVN20" s="198"/>
      <c r="SVO20" s="198"/>
      <c r="SVP20" s="198"/>
      <c r="SVQ20" s="198"/>
      <c r="SVR20" s="198"/>
      <c r="SVS20" s="198"/>
      <c r="SVT20" s="198"/>
      <c r="SVU20" s="198"/>
      <c r="SVV20" s="198"/>
      <c r="SVW20" s="198"/>
      <c r="SVX20" s="198"/>
      <c r="SVY20" s="198"/>
      <c r="SVZ20" s="198"/>
      <c r="SWA20" s="198"/>
      <c r="SWB20" s="198"/>
      <c r="SWC20" s="198"/>
      <c r="SWD20" s="198"/>
      <c r="SWE20" s="198"/>
      <c r="SWF20" s="198"/>
      <c r="SWG20" s="198"/>
      <c r="SWH20" s="198"/>
      <c r="SWI20" s="198"/>
      <c r="SWJ20" s="198"/>
      <c r="SWK20" s="198"/>
      <c r="SWL20" s="198"/>
      <c r="SWM20" s="198"/>
      <c r="SWN20" s="198"/>
      <c r="SWO20" s="198"/>
      <c r="SWP20" s="198"/>
      <c r="SWQ20" s="198"/>
      <c r="SWR20" s="198"/>
      <c r="SWS20" s="198"/>
      <c r="SWT20" s="198"/>
      <c r="SWU20" s="198"/>
      <c r="SWV20" s="198"/>
      <c r="SWW20" s="198"/>
      <c r="SWX20" s="198"/>
      <c r="SWY20" s="198"/>
      <c r="SWZ20" s="198"/>
      <c r="SXA20" s="198"/>
      <c r="SXB20" s="198"/>
      <c r="SXC20" s="198"/>
      <c r="SXD20" s="198"/>
      <c r="SXE20" s="198"/>
      <c r="SXF20" s="198"/>
      <c r="SXG20" s="198"/>
      <c r="SXH20" s="198"/>
      <c r="SXI20" s="198"/>
      <c r="SXJ20" s="198"/>
      <c r="SXK20" s="198"/>
      <c r="SXL20" s="198"/>
      <c r="SXM20" s="198"/>
      <c r="SXN20" s="198"/>
      <c r="SXO20" s="198"/>
      <c r="SXP20" s="198"/>
      <c r="SXQ20" s="198"/>
      <c r="SXR20" s="198"/>
      <c r="SXS20" s="198"/>
      <c r="SXT20" s="198"/>
      <c r="SXU20" s="198"/>
      <c r="SXV20" s="198"/>
      <c r="SXW20" s="198"/>
      <c r="SXX20" s="198"/>
      <c r="SXY20" s="198"/>
      <c r="SXZ20" s="198"/>
      <c r="SYA20" s="198"/>
      <c r="SYB20" s="198"/>
      <c r="SYC20" s="198"/>
      <c r="SYD20" s="198"/>
      <c r="SYE20" s="198"/>
      <c r="SYF20" s="198"/>
      <c r="SYG20" s="198"/>
      <c r="SYH20" s="198"/>
      <c r="SYI20" s="198"/>
      <c r="SYJ20" s="198"/>
      <c r="SYK20" s="198"/>
      <c r="SYL20" s="198"/>
      <c r="SYM20" s="198"/>
      <c r="SYN20" s="198"/>
      <c r="SYO20" s="198"/>
      <c r="SYP20" s="198"/>
      <c r="SYQ20" s="198"/>
      <c r="SYR20" s="198"/>
      <c r="SYS20" s="198"/>
      <c r="SYT20" s="198"/>
      <c r="SYU20" s="198"/>
      <c r="SYV20" s="198"/>
      <c r="SYW20" s="198"/>
      <c r="SYX20" s="198"/>
      <c r="SYY20" s="198"/>
      <c r="SYZ20" s="198"/>
      <c r="SZA20" s="198"/>
      <c r="SZB20" s="198"/>
      <c r="SZC20" s="198"/>
      <c r="SZD20" s="198"/>
      <c r="SZE20" s="198"/>
      <c r="SZF20" s="198"/>
      <c r="SZG20" s="198"/>
      <c r="SZH20" s="198"/>
      <c r="SZI20" s="198"/>
      <c r="SZJ20" s="198"/>
      <c r="SZK20" s="198"/>
      <c r="SZL20" s="198"/>
      <c r="SZM20" s="198"/>
      <c r="SZN20" s="198"/>
      <c r="SZO20" s="198"/>
      <c r="SZP20" s="198"/>
      <c r="SZQ20" s="198"/>
      <c r="SZR20" s="198"/>
      <c r="SZS20" s="198"/>
      <c r="SZT20" s="198"/>
      <c r="SZU20" s="198"/>
      <c r="SZV20" s="198"/>
      <c r="SZW20" s="198"/>
      <c r="SZX20" s="198"/>
      <c r="SZY20" s="198"/>
      <c r="SZZ20" s="198"/>
      <c r="TAA20" s="198"/>
      <c r="TAB20" s="198"/>
      <c r="TAC20" s="198"/>
      <c r="TAD20" s="198"/>
      <c r="TAE20" s="198"/>
      <c r="TAF20" s="198"/>
      <c r="TAG20" s="198"/>
      <c r="TAH20" s="198"/>
      <c r="TAI20" s="198"/>
      <c r="TAJ20" s="198"/>
      <c r="TAK20" s="198"/>
      <c r="TAL20" s="198"/>
      <c r="TAM20" s="198"/>
      <c r="TAN20" s="198"/>
      <c r="TAO20" s="198"/>
      <c r="TAP20" s="198"/>
      <c r="TAQ20" s="198"/>
      <c r="TAR20" s="198"/>
      <c r="TAS20" s="198"/>
      <c r="TAT20" s="198"/>
      <c r="TAU20" s="198"/>
      <c r="TAV20" s="198"/>
      <c r="TAW20" s="198"/>
      <c r="TAX20" s="198"/>
      <c r="TAY20" s="198"/>
      <c r="TAZ20" s="198"/>
      <c r="TBA20" s="198"/>
      <c r="TBB20" s="198"/>
      <c r="TBC20" s="198"/>
      <c r="TBD20" s="198"/>
      <c r="TBE20" s="198"/>
      <c r="TBF20" s="198"/>
      <c r="TBG20" s="198"/>
      <c r="TBH20" s="198"/>
      <c r="TBI20" s="198"/>
      <c r="TBJ20" s="198"/>
      <c r="TBK20" s="198"/>
      <c r="TBL20" s="198"/>
      <c r="TBM20" s="198"/>
      <c r="TBN20" s="198"/>
      <c r="TBO20" s="198"/>
      <c r="TBP20" s="198"/>
      <c r="TBQ20" s="198"/>
      <c r="TBR20" s="198"/>
      <c r="TBS20" s="198"/>
      <c r="TBT20" s="198"/>
      <c r="TBU20" s="198"/>
      <c r="TBV20" s="198"/>
      <c r="TBW20" s="198"/>
      <c r="TBX20" s="198"/>
      <c r="TBY20" s="198"/>
      <c r="TBZ20" s="198"/>
      <c r="TCA20" s="198"/>
      <c r="TCB20" s="198"/>
      <c r="TCC20" s="198"/>
      <c r="TCD20" s="198"/>
      <c r="TCE20" s="198"/>
      <c r="TCF20" s="198"/>
      <c r="TCG20" s="198"/>
      <c r="TCH20" s="198"/>
      <c r="TCI20" s="198"/>
      <c r="TCJ20" s="198"/>
      <c r="TCK20" s="198"/>
      <c r="TCL20" s="198"/>
      <c r="TCM20" s="198"/>
      <c r="TCN20" s="198"/>
      <c r="TCO20" s="198"/>
      <c r="TCP20" s="198"/>
      <c r="TCQ20" s="198"/>
      <c r="TCR20" s="198"/>
      <c r="TCS20" s="198"/>
      <c r="TCT20" s="198"/>
      <c r="TCU20" s="198"/>
      <c r="TCV20" s="198"/>
      <c r="TCW20" s="198"/>
      <c r="TCX20" s="198"/>
      <c r="TCY20" s="198"/>
      <c r="TCZ20" s="198"/>
      <c r="TDA20" s="198"/>
      <c r="TDB20" s="198"/>
      <c r="TDC20" s="198"/>
      <c r="TDD20" s="198"/>
      <c r="TDE20" s="198"/>
      <c r="TDF20" s="198"/>
      <c r="TDG20" s="198"/>
      <c r="TDH20" s="198"/>
      <c r="TDI20" s="198"/>
      <c r="TDJ20" s="198"/>
      <c r="TDK20" s="198"/>
      <c r="TDL20" s="198"/>
      <c r="TDM20" s="198"/>
      <c r="TDN20" s="198"/>
      <c r="TDO20" s="198"/>
      <c r="TDP20" s="198"/>
      <c r="TDQ20" s="198"/>
      <c r="TDR20" s="198"/>
      <c r="TDS20" s="198"/>
      <c r="TDT20" s="198"/>
      <c r="TDU20" s="198"/>
      <c r="TDV20" s="198"/>
      <c r="TDW20" s="198"/>
      <c r="TDX20" s="198"/>
      <c r="TDY20" s="198"/>
      <c r="TDZ20" s="198"/>
      <c r="TEA20" s="198"/>
      <c r="TEB20" s="198"/>
      <c r="TEC20" s="198"/>
      <c r="TED20" s="198"/>
      <c r="TEE20" s="198"/>
      <c r="TEF20" s="198"/>
      <c r="TEG20" s="198"/>
      <c r="TEH20" s="198"/>
      <c r="TEI20" s="198"/>
      <c r="TEJ20" s="198"/>
      <c r="TEK20" s="198"/>
      <c r="TEL20" s="198"/>
      <c r="TEM20" s="198"/>
      <c r="TEN20" s="198"/>
      <c r="TEO20" s="198"/>
      <c r="TEP20" s="198"/>
      <c r="TEQ20" s="198"/>
      <c r="TER20" s="198"/>
      <c r="TES20" s="198"/>
      <c r="TET20" s="198"/>
      <c r="TEU20" s="198"/>
      <c r="TEV20" s="198"/>
      <c r="TEW20" s="198"/>
      <c r="TEX20" s="198"/>
      <c r="TEY20" s="198"/>
      <c r="TEZ20" s="198"/>
      <c r="TFA20" s="198"/>
      <c r="TFB20" s="198"/>
      <c r="TFC20" s="198"/>
      <c r="TFD20" s="198"/>
      <c r="TFE20" s="198"/>
      <c r="TFF20" s="198"/>
      <c r="TFG20" s="198"/>
      <c r="TFH20" s="198"/>
      <c r="TFI20" s="198"/>
      <c r="TFJ20" s="198"/>
      <c r="TFK20" s="198"/>
      <c r="TFL20" s="198"/>
      <c r="TFM20" s="198"/>
      <c r="TFN20" s="198"/>
      <c r="TFO20" s="198"/>
      <c r="TFP20" s="198"/>
      <c r="TFQ20" s="198"/>
      <c r="TFR20" s="198"/>
      <c r="TFS20" s="198"/>
      <c r="TFT20" s="198"/>
      <c r="TFU20" s="198"/>
      <c r="TFV20" s="198"/>
      <c r="TFW20" s="198"/>
      <c r="TFX20" s="198"/>
      <c r="TFY20" s="198"/>
      <c r="TFZ20" s="198"/>
      <c r="TGA20" s="198"/>
      <c r="TGB20" s="198"/>
      <c r="TGC20" s="198"/>
      <c r="TGD20" s="198"/>
      <c r="TGE20" s="198"/>
      <c r="TGF20" s="198"/>
      <c r="TGG20" s="198"/>
      <c r="TGH20" s="198"/>
      <c r="TGI20" s="198"/>
      <c r="TGJ20" s="198"/>
      <c r="TGK20" s="198"/>
      <c r="TGL20" s="198"/>
      <c r="TGM20" s="198"/>
      <c r="TGN20" s="198"/>
      <c r="TGO20" s="198"/>
      <c r="TGP20" s="198"/>
      <c r="TGQ20" s="198"/>
      <c r="TGR20" s="198"/>
      <c r="TGS20" s="198"/>
      <c r="TGT20" s="198"/>
      <c r="TGU20" s="198"/>
      <c r="TGV20" s="198"/>
      <c r="TGW20" s="198"/>
      <c r="TGX20" s="198"/>
      <c r="TGY20" s="198"/>
      <c r="TGZ20" s="198"/>
      <c r="THA20" s="198"/>
      <c r="THB20" s="198"/>
      <c r="THC20" s="198"/>
      <c r="THD20" s="198"/>
      <c r="THE20" s="198"/>
      <c r="THF20" s="198"/>
      <c r="THG20" s="198"/>
      <c r="THH20" s="198"/>
      <c r="THI20" s="198"/>
      <c r="THJ20" s="198"/>
      <c r="THK20" s="198"/>
      <c r="THL20" s="198"/>
      <c r="THM20" s="198"/>
      <c r="THN20" s="198"/>
      <c r="THO20" s="198"/>
      <c r="THP20" s="198"/>
      <c r="THQ20" s="198"/>
      <c r="THR20" s="198"/>
      <c r="THS20" s="198"/>
      <c r="THT20" s="198"/>
      <c r="THU20" s="198"/>
      <c r="THV20" s="198"/>
      <c r="THW20" s="198"/>
      <c r="THX20" s="198"/>
      <c r="THY20" s="198"/>
      <c r="THZ20" s="198"/>
      <c r="TIA20" s="198"/>
      <c r="TIB20" s="198"/>
      <c r="TIC20" s="198"/>
      <c r="TID20" s="198"/>
      <c r="TIE20" s="198"/>
      <c r="TIF20" s="198"/>
      <c r="TIG20" s="198"/>
      <c r="TIH20" s="198"/>
      <c r="TII20" s="198"/>
      <c r="TIJ20" s="198"/>
      <c r="TIK20" s="198"/>
      <c r="TIL20" s="198"/>
      <c r="TIM20" s="198"/>
      <c r="TIN20" s="198"/>
      <c r="TIO20" s="198"/>
      <c r="TIP20" s="198"/>
      <c r="TIQ20" s="198"/>
      <c r="TIR20" s="198"/>
      <c r="TIS20" s="198"/>
      <c r="TIT20" s="198"/>
      <c r="TIU20" s="198"/>
      <c r="TIV20" s="198"/>
      <c r="TIW20" s="198"/>
      <c r="TIX20" s="198"/>
      <c r="TIY20" s="198"/>
      <c r="TIZ20" s="198"/>
      <c r="TJA20" s="198"/>
      <c r="TJB20" s="198"/>
      <c r="TJC20" s="198"/>
      <c r="TJD20" s="198"/>
      <c r="TJE20" s="198"/>
      <c r="TJF20" s="198"/>
      <c r="TJG20" s="198"/>
      <c r="TJH20" s="198"/>
      <c r="TJI20" s="198"/>
      <c r="TJJ20" s="198"/>
      <c r="TJK20" s="198"/>
      <c r="TJL20" s="198"/>
      <c r="TJM20" s="198"/>
      <c r="TJN20" s="198"/>
      <c r="TJO20" s="198"/>
      <c r="TJP20" s="198"/>
      <c r="TJQ20" s="198"/>
      <c r="TJR20" s="198"/>
      <c r="TJS20" s="198"/>
      <c r="TJT20" s="198"/>
      <c r="TJU20" s="198"/>
      <c r="TJV20" s="198"/>
      <c r="TJW20" s="198"/>
      <c r="TJX20" s="198"/>
      <c r="TJY20" s="198"/>
      <c r="TJZ20" s="198"/>
      <c r="TKA20" s="198"/>
      <c r="TKB20" s="198"/>
      <c r="TKC20" s="198"/>
      <c r="TKD20" s="198"/>
      <c r="TKE20" s="198"/>
      <c r="TKF20" s="198"/>
      <c r="TKG20" s="198"/>
      <c r="TKH20" s="198"/>
      <c r="TKI20" s="198"/>
      <c r="TKJ20" s="198"/>
      <c r="TKK20" s="198"/>
      <c r="TKL20" s="198"/>
      <c r="TKM20" s="198"/>
      <c r="TKN20" s="198"/>
      <c r="TKO20" s="198"/>
      <c r="TKP20" s="198"/>
      <c r="TKQ20" s="198"/>
      <c r="TKR20" s="198"/>
      <c r="TKS20" s="198"/>
      <c r="TKT20" s="198"/>
      <c r="TKU20" s="198"/>
      <c r="TKV20" s="198"/>
      <c r="TKW20" s="198"/>
      <c r="TKX20" s="198"/>
      <c r="TKY20" s="198"/>
      <c r="TKZ20" s="198"/>
      <c r="TLA20" s="198"/>
      <c r="TLB20" s="198"/>
      <c r="TLC20" s="198"/>
      <c r="TLD20" s="198"/>
      <c r="TLE20" s="198"/>
      <c r="TLF20" s="198"/>
      <c r="TLG20" s="198"/>
      <c r="TLH20" s="198"/>
      <c r="TLI20" s="198"/>
      <c r="TLJ20" s="198"/>
      <c r="TLK20" s="198"/>
      <c r="TLL20" s="198"/>
      <c r="TLM20" s="198"/>
      <c r="TLN20" s="198"/>
      <c r="TLO20" s="198"/>
      <c r="TLP20" s="198"/>
      <c r="TLQ20" s="198"/>
      <c r="TLR20" s="198"/>
      <c r="TLS20" s="198"/>
      <c r="TLT20" s="198"/>
      <c r="TLU20" s="198"/>
      <c r="TLV20" s="198"/>
      <c r="TLW20" s="198"/>
      <c r="TLX20" s="198"/>
      <c r="TLY20" s="198"/>
      <c r="TLZ20" s="198"/>
      <c r="TMA20" s="198"/>
      <c r="TMB20" s="198"/>
      <c r="TMC20" s="198"/>
      <c r="TMD20" s="198"/>
      <c r="TME20" s="198"/>
      <c r="TMF20" s="198"/>
      <c r="TMG20" s="198"/>
      <c r="TMH20" s="198"/>
      <c r="TMI20" s="198"/>
      <c r="TMJ20" s="198"/>
      <c r="TMK20" s="198"/>
      <c r="TML20" s="198"/>
      <c r="TMM20" s="198"/>
      <c r="TMN20" s="198"/>
      <c r="TMO20" s="198"/>
      <c r="TMP20" s="198"/>
      <c r="TMQ20" s="198"/>
      <c r="TMR20" s="198"/>
      <c r="TMS20" s="198"/>
      <c r="TMT20" s="198"/>
      <c r="TMU20" s="198"/>
      <c r="TMV20" s="198"/>
      <c r="TMW20" s="198"/>
      <c r="TMX20" s="198"/>
      <c r="TMY20" s="198"/>
      <c r="TMZ20" s="198"/>
      <c r="TNA20" s="198"/>
      <c r="TNB20" s="198"/>
      <c r="TNC20" s="198"/>
      <c r="TND20" s="198"/>
      <c r="TNE20" s="198"/>
      <c r="TNF20" s="198"/>
      <c r="TNG20" s="198"/>
      <c r="TNH20" s="198"/>
      <c r="TNI20" s="198"/>
      <c r="TNJ20" s="198"/>
      <c r="TNK20" s="198"/>
      <c r="TNL20" s="198"/>
      <c r="TNM20" s="198"/>
      <c r="TNN20" s="198"/>
      <c r="TNO20" s="198"/>
      <c r="TNP20" s="198"/>
      <c r="TNQ20" s="198"/>
      <c r="TNR20" s="198"/>
      <c r="TNS20" s="198"/>
      <c r="TNT20" s="198"/>
      <c r="TNU20" s="198"/>
      <c r="TNV20" s="198"/>
      <c r="TNW20" s="198"/>
      <c r="TNX20" s="198"/>
      <c r="TNY20" s="198"/>
      <c r="TNZ20" s="198"/>
      <c r="TOA20" s="198"/>
      <c r="TOB20" s="198"/>
      <c r="TOC20" s="198"/>
      <c r="TOD20" s="198"/>
      <c r="TOE20" s="198"/>
      <c r="TOF20" s="198"/>
      <c r="TOG20" s="198"/>
      <c r="TOH20" s="198"/>
      <c r="TOI20" s="198"/>
      <c r="TOJ20" s="198"/>
      <c r="TOK20" s="198"/>
      <c r="TOL20" s="198"/>
      <c r="TOM20" s="198"/>
      <c r="TON20" s="198"/>
      <c r="TOO20" s="198"/>
      <c r="TOP20" s="198"/>
      <c r="TOQ20" s="198"/>
      <c r="TOR20" s="198"/>
      <c r="TOS20" s="198"/>
      <c r="TOT20" s="198"/>
      <c r="TOU20" s="198"/>
      <c r="TOV20" s="198"/>
      <c r="TOW20" s="198"/>
      <c r="TOX20" s="198"/>
      <c r="TOY20" s="198"/>
      <c r="TOZ20" s="198"/>
      <c r="TPA20" s="198"/>
      <c r="TPB20" s="198"/>
      <c r="TPC20" s="198"/>
      <c r="TPD20" s="198"/>
      <c r="TPE20" s="198"/>
      <c r="TPF20" s="198"/>
      <c r="TPG20" s="198"/>
      <c r="TPH20" s="198"/>
      <c r="TPI20" s="198"/>
      <c r="TPJ20" s="198"/>
      <c r="TPK20" s="198"/>
      <c r="TPL20" s="198"/>
      <c r="TPM20" s="198"/>
      <c r="TPN20" s="198"/>
      <c r="TPO20" s="198"/>
      <c r="TPP20" s="198"/>
      <c r="TPQ20" s="198"/>
      <c r="TPR20" s="198"/>
      <c r="TPS20" s="198"/>
      <c r="TPT20" s="198"/>
      <c r="TPU20" s="198"/>
      <c r="TPV20" s="198"/>
      <c r="TPW20" s="198"/>
      <c r="TPX20" s="198"/>
      <c r="TPY20" s="198"/>
      <c r="TPZ20" s="198"/>
      <c r="TQA20" s="198"/>
      <c r="TQB20" s="198"/>
      <c r="TQC20" s="198"/>
      <c r="TQD20" s="198"/>
      <c r="TQE20" s="198"/>
      <c r="TQF20" s="198"/>
      <c r="TQG20" s="198"/>
      <c r="TQH20" s="198"/>
      <c r="TQI20" s="198"/>
      <c r="TQJ20" s="198"/>
      <c r="TQK20" s="198"/>
      <c r="TQL20" s="198"/>
      <c r="TQM20" s="198"/>
      <c r="TQN20" s="198"/>
      <c r="TQO20" s="198"/>
      <c r="TQP20" s="198"/>
      <c r="TQQ20" s="198"/>
      <c r="TQR20" s="198"/>
      <c r="TQS20" s="198"/>
      <c r="TQT20" s="198"/>
      <c r="TQU20" s="198"/>
      <c r="TQV20" s="198"/>
      <c r="TQW20" s="198"/>
      <c r="TQX20" s="198"/>
      <c r="TQY20" s="198"/>
      <c r="TQZ20" s="198"/>
      <c r="TRA20" s="198"/>
      <c r="TRB20" s="198"/>
      <c r="TRC20" s="198"/>
      <c r="TRD20" s="198"/>
      <c r="TRE20" s="198"/>
      <c r="TRF20" s="198"/>
      <c r="TRG20" s="198"/>
      <c r="TRH20" s="198"/>
      <c r="TRI20" s="198"/>
      <c r="TRJ20" s="198"/>
      <c r="TRK20" s="198"/>
      <c r="TRL20" s="198"/>
      <c r="TRM20" s="198"/>
      <c r="TRN20" s="198"/>
      <c r="TRO20" s="198"/>
      <c r="TRP20" s="198"/>
      <c r="TRQ20" s="198"/>
      <c r="TRR20" s="198"/>
      <c r="TRS20" s="198"/>
      <c r="TRT20" s="198"/>
      <c r="TRU20" s="198"/>
      <c r="TRV20" s="198"/>
      <c r="TRW20" s="198"/>
      <c r="TRX20" s="198"/>
      <c r="TRY20" s="198"/>
      <c r="TRZ20" s="198"/>
      <c r="TSA20" s="198"/>
      <c r="TSB20" s="198"/>
      <c r="TSC20" s="198"/>
      <c r="TSD20" s="198"/>
      <c r="TSE20" s="198"/>
      <c r="TSF20" s="198"/>
      <c r="TSG20" s="198"/>
      <c r="TSH20" s="198"/>
      <c r="TSI20" s="198"/>
      <c r="TSJ20" s="198"/>
      <c r="TSK20" s="198"/>
      <c r="TSL20" s="198"/>
      <c r="TSM20" s="198"/>
      <c r="TSN20" s="198"/>
      <c r="TSO20" s="198"/>
      <c r="TSP20" s="198"/>
      <c r="TSQ20" s="198"/>
      <c r="TSR20" s="198"/>
      <c r="TSS20" s="198"/>
      <c r="TST20" s="198"/>
      <c r="TSU20" s="198"/>
      <c r="TSV20" s="198"/>
      <c r="TSW20" s="198"/>
      <c r="TSX20" s="198"/>
      <c r="TSY20" s="198"/>
      <c r="TSZ20" s="198"/>
      <c r="TTA20" s="198"/>
      <c r="TTB20" s="198"/>
      <c r="TTC20" s="198"/>
      <c r="TTD20" s="198"/>
      <c r="TTE20" s="198"/>
      <c r="TTF20" s="198"/>
      <c r="TTG20" s="198"/>
      <c r="TTH20" s="198"/>
      <c r="TTI20" s="198"/>
      <c r="TTJ20" s="198"/>
      <c r="TTK20" s="198"/>
      <c r="TTL20" s="198"/>
      <c r="TTM20" s="198"/>
      <c r="TTN20" s="198"/>
      <c r="TTO20" s="198"/>
      <c r="TTP20" s="198"/>
      <c r="TTQ20" s="198"/>
      <c r="TTR20" s="198"/>
      <c r="TTS20" s="198"/>
      <c r="TTT20" s="198"/>
      <c r="TTU20" s="198"/>
      <c r="TTV20" s="198"/>
      <c r="TTW20" s="198"/>
      <c r="TTX20" s="198"/>
      <c r="TTY20" s="198"/>
      <c r="TTZ20" s="198"/>
      <c r="TUA20" s="198"/>
      <c r="TUB20" s="198"/>
      <c r="TUC20" s="198"/>
      <c r="TUD20" s="198"/>
      <c r="TUE20" s="198"/>
      <c r="TUF20" s="198"/>
      <c r="TUG20" s="198"/>
      <c r="TUH20" s="198"/>
      <c r="TUI20" s="198"/>
      <c r="TUJ20" s="198"/>
      <c r="TUK20" s="198"/>
      <c r="TUL20" s="198"/>
      <c r="TUM20" s="198"/>
      <c r="TUN20" s="198"/>
      <c r="TUO20" s="198"/>
      <c r="TUP20" s="198"/>
      <c r="TUQ20" s="198"/>
      <c r="TUR20" s="198"/>
      <c r="TUS20" s="198"/>
      <c r="TUT20" s="198"/>
      <c r="TUU20" s="198"/>
      <c r="TUV20" s="198"/>
      <c r="TUW20" s="198"/>
      <c r="TUX20" s="198"/>
      <c r="TUY20" s="198"/>
      <c r="TUZ20" s="198"/>
      <c r="TVA20" s="198"/>
      <c r="TVB20" s="198"/>
      <c r="TVC20" s="198"/>
      <c r="TVD20" s="198"/>
      <c r="TVE20" s="198"/>
      <c r="TVF20" s="198"/>
      <c r="TVG20" s="198"/>
      <c r="TVH20" s="198"/>
      <c r="TVI20" s="198"/>
      <c r="TVJ20" s="198"/>
      <c r="TVK20" s="198"/>
      <c r="TVL20" s="198"/>
      <c r="TVM20" s="198"/>
      <c r="TVN20" s="198"/>
      <c r="TVO20" s="198"/>
      <c r="TVP20" s="198"/>
      <c r="TVQ20" s="198"/>
      <c r="TVR20" s="198"/>
      <c r="TVS20" s="198"/>
      <c r="TVT20" s="198"/>
      <c r="TVU20" s="198"/>
      <c r="TVV20" s="198"/>
      <c r="TVW20" s="198"/>
      <c r="TVX20" s="198"/>
      <c r="TVY20" s="198"/>
      <c r="TVZ20" s="198"/>
      <c r="TWA20" s="198"/>
      <c r="TWB20" s="198"/>
      <c r="TWC20" s="198"/>
      <c r="TWD20" s="198"/>
      <c r="TWE20" s="198"/>
      <c r="TWF20" s="198"/>
      <c r="TWG20" s="198"/>
      <c r="TWH20" s="198"/>
      <c r="TWI20" s="198"/>
      <c r="TWJ20" s="198"/>
      <c r="TWK20" s="198"/>
      <c r="TWL20" s="198"/>
      <c r="TWM20" s="198"/>
      <c r="TWN20" s="198"/>
      <c r="TWO20" s="198"/>
      <c r="TWP20" s="198"/>
      <c r="TWQ20" s="198"/>
      <c r="TWR20" s="198"/>
      <c r="TWS20" s="198"/>
      <c r="TWT20" s="198"/>
      <c r="TWU20" s="198"/>
      <c r="TWV20" s="198"/>
      <c r="TWW20" s="198"/>
      <c r="TWX20" s="198"/>
      <c r="TWY20" s="198"/>
      <c r="TWZ20" s="198"/>
      <c r="TXA20" s="198"/>
      <c r="TXB20" s="198"/>
      <c r="TXC20" s="198"/>
      <c r="TXD20" s="198"/>
      <c r="TXE20" s="198"/>
      <c r="TXF20" s="198"/>
      <c r="TXG20" s="198"/>
      <c r="TXH20" s="198"/>
      <c r="TXI20" s="198"/>
      <c r="TXJ20" s="198"/>
      <c r="TXK20" s="198"/>
      <c r="TXL20" s="198"/>
      <c r="TXM20" s="198"/>
      <c r="TXN20" s="198"/>
      <c r="TXO20" s="198"/>
      <c r="TXP20" s="198"/>
      <c r="TXQ20" s="198"/>
      <c r="TXR20" s="198"/>
      <c r="TXS20" s="198"/>
      <c r="TXT20" s="198"/>
      <c r="TXU20" s="198"/>
      <c r="TXV20" s="198"/>
      <c r="TXW20" s="198"/>
      <c r="TXX20" s="198"/>
      <c r="TXY20" s="198"/>
      <c r="TXZ20" s="198"/>
      <c r="TYA20" s="198"/>
      <c r="TYB20" s="198"/>
      <c r="TYC20" s="198"/>
      <c r="TYD20" s="198"/>
      <c r="TYE20" s="198"/>
      <c r="TYF20" s="198"/>
      <c r="TYG20" s="198"/>
      <c r="TYH20" s="198"/>
      <c r="TYI20" s="198"/>
      <c r="TYJ20" s="198"/>
      <c r="TYK20" s="198"/>
      <c r="TYL20" s="198"/>
      <c r="TYM20" s="198"/>
      <c r="TYN20" s="198"/>
      <c r="TYO20" s="198"/>
      <c r="TYP20" s="198"/>
      <c r="TYQ20" s="198"/>
      <c r="TYR20" s="198"/>
      <c r="TYS20" s="198"/>
      <c r="TYT20" s="198"/>
      <c r="TYU20" s="198"/>
      <c r="TYV20" s="198"/>
      <c r="TYW20" s="198"/>
      <c r="TYX20" s="198"/>
      <c r="TYY20" s="198"/>
      <c r="TYZ20" s="198"/>
      <c r="TZA20" s="198"/>
      <c r="TZB20" s="198"/>
      <c r="TZC20" s="198"/>
      <c r="TZD20" s="198"/>
      <c r="TZE20" s="198"/>
      <c r="TZF20" s="198"/>
      <c r="TZG20" s="198"/>
      <c r="TZH20" s="198"/>
      <c r="TZI20" s="198"/>
      <c r="TZJ20" s="198"/>
      <c r="TZK20" s="198"/>
      <c r="TZL20" s="198"/>
      <c r="TZM20" s="198"/>
      <c r="TZN20" s="198"/>
      <c r="TZO20" s="198"/>
      <c r="TZP20" s="198"/>
      <c r="TZQ20" s="198"/>
      <c r="TZR20" s="198"/>
      <c r="TZS20" s="198"/>
      <c r="TZT20" s="198"/>
      <c r="TZU20" s="198"/>
      <c r="TZV20" s="198"/>
      <c r="TZW20" s="198"/>
      <c r="TZX20" s="198"/>
      <c r="TZY20" s="198"/>
      <c r="TZZ20" s="198"/>
      <c r="UAA20" s="198"/>
      <c r="UAB20" s="198"/>
      <c r="UAC20" s="198"/>
      <c r="UAD20" s="198"/>
      <c r="UAE20" s="198"/>
      <c r="UAF20" s="198"/>
      <c r="UAG20" s="198"/>
      <c r="UAH20" s="198"/>
      <c r="UAI20" s="198"/>
      <c r="UAJ20" s="198"/>
      <c r="UAK20" s="198"/>
      <c r="UAL20" s="198"/>
      <c r="UAM20" s="198"/>
      <c r="UAN20" s="198"/>
      <c r="UAO20" s="198"/>
      <c r="UAP20" s="198"/>
      <c r="UAQ20" s="198"/>
      <c r="UAR20" s="198"/>
      <c r="UAS20" s="198"/>
      <c r="UAT20" s="198"/>
      <c r="UAU20" s="198"/>
      <c r="UAV20" s="198"/>
      <c r="UAW20" s="198"/>
      <c r="UAX20" s="198"/>
      <c r="UAY20" s="198"/>
      <c r="UAZ20" s="198"/>
      <c r="UBA20" s="198"/>
      <c r="UBB20" s="198"/>
      <c r="UBC20" s="198"/>
      <c r="UBD20" s="198"/>
      <c r="UBE20" s="198"/>
      <c r="UBF20" s="198"/>
      <c r="UBG20" s="198"/>
      <c r="UBH20" s="198"/>
      <c r="UBI20" s="198"/>
      <c r="UBJ20" s="198"/>
      <c r="UBK20" s="198"/>
      <c r="UBL20" s="198"/>
      <c r="UBM20" s="198"/>
      <c r="UBN20" s="198"/>
      <c r="UBO20" s="198"/>
      <c r="UBP20" s="198"/>
      <c r="UBQ20" s="198"/>
      <c r="UBR20" s="198"/>
      <c r="UBS20" s="198"/>
      <c r="UBT20" s="198"/>
      <c r="UBU20" s="198"/>
      <c r="UBV20" s="198"/>
      <c r="UBW20" s="198"/>
      <c r="UBX20" s="198"/>
      <c r="UBY20" s="198"/>
      <c r="UBZ20" s="198"/>
      <c r="UCA20" s="198"/>
      <c r="UCB20" s="198"/>
      <c r="UCC20" s="198"/>
      <c r="UCD20" s="198"/>
      <c r="UCE20" s="198"/>
      <c r="UCF20" s="198"/>
      <c r="UCG20" s="198"/>
      <c r="UCH20" s="198"/>
      <c r="UCI20" s="198"/>
      <c r="UCJ20" s="198"/>
      <c r="UCK20" s="198"/>
      <c r="UCL20" s="198"/>
      <c r="UCM20" s="198"/>
      <c r="UCN20" s="198"/>
      <c r="UCO20" s="198"/>
      <c r="UCP20" s="198"/>
      <c r="UCQ20" s="198"/>
      <c r="UCR20" s="198"/>
      <c r="UCS20" s="198"/>
      <c r="UCT20" s="198"/>
      <c r="UCU20" s="198"/>
      <c r="UCV20" s="198"/>
      <c r="UCW20" s="198"/>
      <c r="UCX20" s="198"/>
      <c r="UCY20" s="198"/>
      <c r="UCZ20" s="198"/>
      <c r="UDA20" s="198"/>
      <c r="UDB20" s="198"/>
      <c r="UDC20" s="198"/>
      <c r="UDD20" s="198"/>
      <c r="UDE20" s="198"/>
      <c r="UDF20" s="198"/>
      <c r="UDG20" s="198"/>
      <c r="UDH20" s="198"/>
      <c r="UDI20" s="198"/>
      <c r="UDJ20" s="198"/>
      <c r="UDK20" s="198"/>
      <c r="UDL20" s="198"/>
      <c r="UDM20" s="198"/>
      <c r="UDN20" s="198"/>
      <c r="UDO20" s="198"/>
      <c r="UDP20" s="198"/>
      <c r="UDQ20" s="198"/>
      <c r="UDR20" s="198"/>
      <c r="UDS20" s="198"/>
      <c r="UDT20" s="198"/>
      <c r="UDU20" s="198"/>
      <c r="UDV20" s="198"/>
      <c r="UDW20" s="198"/>
      <c r="UDX20" s="198"/>
      <c r="UDY20" s="198"/>
      <c r="UDZ20" s="198"/>
      <c r="UEA20" s="198"/>
      <c r="UEB20" s="198"/>
      <c r="UEC20" s="198"/>
      <c r="UED20" s="198"/>
      <c r="UEE20" s="198"/>
      <c r="UEF20" s="198"/>
      <c r="UEG20" s="198"/>
      <c r="UEH20" s="198"/>
      <c r="UEI20" s="198"/>
      <c r="UEJ20" s="198"/>
      <c r="UEK20" s="198"/>
      <c r="UEL20" s="198"/>
      <c r="UEM20" s="198"/>
      <c r="UEN20" s="198"/>
      <c r="UEO20" s="198"/>
      <c r="UEP20" s="198"/>
      <c r="UEQ20" s="198"/>
      <c r="UER20" s="198"/>
      <c r="UES20" s="198"/>
      <c r="UET20" s="198"/>
      <c r="UEU20" s="198"/>
      <c r="UEV20" s="198"/>
      <c r="UEW20" s="198"/>
      <c r="UEX20" s="198"/>
      <c r="UEY20" s="198"/>
      <c r="UEZ20" s="198"/>
      <c r="UFA20" s="198"/>
      <c r="UFB20" s="198"/>
      <c r="UFC20" s="198"/>
      <c r="UFD20" s="198"/>
      <c r="UFE20" s="198"/>
      <c r="UFF20" s="198"/>
      <c r="UFG20" s="198"/>
      <c r="UFH20" s="198"/>
      <c r="UFI20" s="198"/>
      <c r="UFJ20" s="198"/>
      <c r="UFK20" s="198"/>
      <c r="UFL20" s="198"/>
      <c r="UFM20" s="198"/>
      <c r="UFN20" s="198"/>
      <c r="UFO20" s="198"/>
      <c r="UFP20" s="198"/>
      <c r="UFQ20" s="198"/>
      <c r="UFR20" s="198"/>
      <c r="UFS20" s="198"/>
      <c r="UFT20" s="198"/>
      <c r="UFU20" s="198"/>
      <c r="UFV20" s="198"/>
      <c r="UFW20" s="198"/>
      <c r="UFX20" s="198"/>
      <c r="UFY20" s="198"/>
      <c r="UFZ20" s="198"/>
      <c r="UGA20" s="198"/>
      <c r="UGB20" s="198"/>
      <c r="UGC20" s="198"/>
      <c r="UGD20" s="198"/>
      <c r="UGE20" s="198"/>
      <c r="UGF20" s="198"/>
      <c r="UGG20" s="198"/>
      <c r="UGH20" s="198"/>
      <c r="UGI20" s="198"/>
      <c r="UGJ20" s="198"/>
      <c r="UGK20" s="198"/>
      <c r="UGL20" s="198"/>
      <c r="UGM20" s="198"/>
      <c r="UGN20" s="198"/>
      <c r="UGO20" s="198"/>
      <c r="UGP20" s="198"/>
      <c r="UGQ20" s="198"/>
      <c r="UGR20" s="198"/>
      <c r="UGS20" s="198"/>
      <c r="UGT20" s="198"/>
      <c r="UGU20" s="198"/>
      <c r="UGV20" s="198"/>
      <c r="UGW20" s="198"/>
      <c r="UGX20" s="198"/>
      <c r="UGY20" s="198"/>
      <c r="UGZ20" s="198"/>
      <c r="UHA20" s="198"/>
      <c r="UHB20" s="198"/>
      <c r="UHC20" s="198"/>
      <c r="UHD20" s="198"/>
      <c r="UHE20" s="198"/>
      <c r="UHF20" s="198"/>
      <c r="UHG20" s="198"/>
      <c r="UHH20" s="198"/>
      <c r="UHI20" s="198"/>
      <c r="UHJ20" s="198"/>
      <c r="UHK20" s="198"/>
      <c r="UHL20" s="198"/>
      <c r="UHM20" s="198"/>
      <c r="UHN20" s="198"/>
      <c r="UHO20" s="198"/>
      <c r="UHP20" s="198"/>
      <c r="UHQ20" s="198"/>
      <c r="UHR20" s="198"/>
      <c r="UHS20" s="198"/>
      <c r="UHT20" s="198"/>
      <c r="UHU20" s="198"/>
      <c r="UHV20" s="198"/>
      <c r="UHW20" s="198"/>
      <c r="UHX20" s="198"/>
      <c r="UHY20" s="198"/>
      <c r="UHZ20" s="198"/>
      <c r="UIA20" s="198"/>
      <c r="UIB20" s="198"/>
      <c r="UIC20" s="198"/>
      <c r="UID20" s="198"/>
      <c r="UIE20" s="198"/>
      <c r="UIF20" s="198"/>
      <c r="UIG20" s="198"/>
      <c r="UIH20" s="198"/>
      <c r="UII20" s="198"/>
      <c r="UIJ20" s="198"/>
      <c r="UIK20" s="198"/>
      <c r="UIL20" s="198"/>
      <c r="UIM20" s="198"/>
      <c r="UIN20" s="198"/>
      <c r="UIO20" s="198"/>
      <c r="UIP20" s="198"/>
      <c r="UIQ20" s="198"/>
      <c r="UIR20" s="198"/>
      <c r="UIS20" s="198"/>
      <c r="UIT20" s="198"/>
      <c r="UIU20" s="198"/>
      <c r="UIV20" s="198"/>
      <c r="UIW20" s="198"/>
      <c r="UIX20" s="198"/>
      <c r="UIY20" s="198"/>
      <c r="UIZ20" s="198"/>
      <c r="UJA20" s="198"/>
      <c r="UJB20" s="198"/>
      <c r="UJC20" s="198"/>
      <c r="UJD20" s="198"/>
      <c r="UJE20" s="198"/>
      <c r="UJF20" s="198"/>
      <c r="UJG20" s="198"/>
      <c r="UJH20" s="198"/>
      <c r="UJI20" s="198"/>
      <c r="UJJ20" s="198"/>
      <c r="UJK20" s="198"/>
      <c r="UJL20" s="198"/>
      <c r="UJM20" s="198"/>
      <c r="UJN20" s="198"/>
      <c r="UJO20" s="198"/>
      <c r="UJP20" s="198"/>
      <c r="UJQ20" s="198"/>
      <c r="UJR20" s="198"/>
      <c r="UJS20" s="198"/>
      <c r="UJT20" s="198"/>
      <c r="UJU20" s="198"/>
      <c r="UJV20" s="198"/>
      <c r="UJW20" s="198"/>
      <c r="UJX20" s="198"/>
      <c r="UJY20" s="198"/>
      <c r="UJZ20" s="198"/>
      <c r="UKA20" s="198"/>
      <c r="UKB20" s="198"/>
      <c r="UKC20" s="198"/>
      <c r="UKD20" s="198"/>
      <c r="UKE20" s="198"/>
      <c r="UKF20" s="198"/>
      <c r="UKG20" s="198"/>
      <c r="UKH20" s="198"/>
      <c r="UKI20" s="198"/>
      <c r="UKJ20" s="198"/>
      <c r="UKK20" s="198"/>
      <c r="UKL20" s="198"/>
      <c r="UKM20" s="198"/>
      <c r="UKN20" s="198"/>
      <c r="UKO20" s="198"/>
      <c r="UKP20" s="198"/>
      <c r="UKQ20" s="198"/>
      <c r="UKR20" s="198"/>
      <c r="UKS20" s="198"/>
      <c r="UKT20" s="198"/>
      <c r="UKU20" s="198"/>
      <c r="UKV20" s="198"/>
      <c r="UKW20" s="198"/>
      <c r="UKX20" s="198"/>
      <c r="UKY20" s="198"/>
      <c r="UKZ20" s="198"/>
      <c r="ULA20" s="198"/>
      <c r="ULB20" s="198"/>
      <c r="ULC20" s="198"/>
      <c r="ULD20" s="198"/>
      <c r="ULE20" s="198"/>
      <c r="ULF20" s="198"/>
      <c r="ULG20" s="198"/>
      <c r="ULH20" s="198"/>
      <c r="ULI20" s="198"/>
      <c r="ULJ20" s="198"/>
      <c r="ULK20" s="198"/>
      <c r="ULL20" s="198"/>
      <c r="ULM20" s="198"/>
      <c r="ULN20" s="198"/>
      <c r="ULO20" s="198"/>
      <c r="ULP20" s="198"/>
      <c r="ULQ20" s="198"/>
      <c r="ULR20" s="198"/>
      <c r="ULS20" s="198"/>
      <c r="ULT20" s="198"/>
      <c r="ULU20" s="198"/>
      <c r="ULV20" s="198"/>
      <c r="ULW20" s="198"/>
      <c r="ULX20" s="198"/>
      <c r="ULY20" s="198"/>
      <c r="ULZ20" s="198"/>
      <c r="UMA20" s="198"/>
      <c r="UMB20" s="198"/>
      <c r="UMC20" s="198"/>
      <c r="UMD20" s="198"/>
      <c r="UME20" s="198"/>
      <c r="UMF20" s="198"/>
      <c r="UMG20" s="198"/>
      <c r="UMH20" s="198"/>
      <c r="UMI20" s="198"/>
      <c r="UMJ20" s="198"/>
      <c r="UMK20" s="198"/>
      <c r="UML20" s="198"/>
      <c r="UMM20" s="198"/>
      <c r="UMN20" s="198"/>
      <c r="UMO20" s="198"/>
      <c r="UMP20" s="198"/>
      <c r="UMQ20" s="198"/>
      <c r="UMR20" s="198"/>
      <c r="UMS20" s="198"/>
      <c r="UMT20" s="198"/>
      <c r="UMU20" s="198"/>
      <c r="UMV20" s="198"/>
      <c r="UMW20" s="198"/>
      <c r="UMX20" s="198"/>
      <c r="UMY20" s="198"/>
      <c r="UMZ20" s="198"/>
      <c r="UNA20" s="198"/>
      <c r="UNB20" s="198"/>
      <c r="UNC20" s="198"/>
      <c r="UND20" s="198"/>
      <c r="UNE20" s="198"/>
      <c r="UNF20" s="198"/>
      <c r="UNG20" s="198"/>
      <c r="UNH20" s="198"/>
      <c r="UNI20" s="198"/>
      <c r="UNJ20" s="198"/>
      <c r="UNK20" s="198"/>
      <c r="UNL20" s="198"/>
      <c r="UNM20" s="198"/>
      <c r="UNN20" s="198"/>
      <c r="UNO20" s="198"/>
      <c r="UNP20" s="198"/>
      <c r="UNQ20" s="198"/>
      <c r="UNR20" s="198"/>
      <c r="UNS20" s="198"/>
      <c r="UNT20" s="198"/>
      <c r="UNU20" s="198"/>
      <c r="UNV20" s="198"/>
      <c r="UNW20" s="198"/>
      <c r="UNX20" s="198"/>
      <c r="UNY20" s="198"/>
      <c r="UNZ20" s="198"/>
      <c r="UOA20" s="198"/>
      <c r="UOB20" s="198"/>
      <c r="UOC20" s="198"/>
      <c r="UOD20" s="198"/>
      <c r="UOE20" s="198"/>
      <c r="UOF20" s="198"/>
      <c r="UOG20" s="198"/>
      <c r="UOH20" s="198"/>
      <c r="UOI20" s="198"/>
      <c r="UOJ20" s="198"/>
      <c r="UOK20" s="198"/>
      <c r="UOL20" s="198"/>
      <c r="UOM20" s="198"/>
      <c r="UON20" s="198"/>
      <c r="UOO20" s="198"/>
      <c r="UOP20" s="198"/>
      <c r="UOQ20" s="198"/>
      <c r="UOR20" s="198"/>
      <c r="UOS20" s="198"/>
      <c r="UOT20" s="198"/>
      <c r="UOU20" s="198"/>
      <c r="UOV20" s="198"/>
      <c r="UOW20" s="198"/>
      <c r="UOX20" s="198"/>
      <c r="UOY20" s="198"/>
      <c r="UOZ20" s="198"/>
      <c r="UPA20" s="198"/>
      <c r="UPB20" s="198"/>
      <c r="UPC20" s="198"/>
      <c r="UPD20" s="198"/>
      <c r="UPE20" s="198"/>
      <c r="UPF20" s="198"/>
      <c r="UPG20" s="198"/>
      <c r="UPH20" s="198"/>
      <c r="UPI20" s="198"/>
      <c r="UPJ20" s="198"/>
      <c r="UPK20" s="198"/>
      <c r="UPL20" s="198"/>
      <c r="UPM20" s="198"/>
      <c r="UPN20" s="198"/>
      <c r="UPO20" s="198"/>
      <c r="UPP20" s="198"/>
      <c r="UPQ20" s="198"/>
      <c r="UPR20" s="198"/>
      <c r="UPS20" s="198"/>
      <c r="UPT20" s="198"/>
      <c r="UPU20" s="198"/>
      <c r="UPV20" s="198"/>
      <c r="UPW20" s="198"/>
      <c r="UPX20" s="198"/>
      <c r="UPY20" s="198"/>
      <c r="UPZ20" s="198"/>
      <c r="UQA20" s="198"/>
      <c r="UQB20" s="198"/>
      <c r="UQC20" s="198"/>
      <c r="UQD20" s="198"/>
      <c r="UQE20" s="198"/>
      <c r="UQF20" s="198"/>
      <c r="UQG20" s="198"/>
      <c r="UQH20" s="198"/>
      <c r="UQI20" s="198"/>
      <c r="UQJ20" s="198"/>
      <c r="UQK20" s="198"/>
      <c r="UQL20" s="198"/>
      <c r="UQM20" s="198"/>
      <c r="UQN20" s="198"/>
      <c r="UQO20" s="198"/>
      <c r="UQP20" s="198"/>
      <c r="UQQ20" s="198"/>
      <c r="UQR20" s="198"/>
      <c r="UQS20" s="198"/>
      <c r="UQT20" s="198"/>
      <c r="UQU20" s="198"/>
      <c r="UQV20" s="198"/>
      <c r="UQW20" s="198"/>
      <c r="UQX20" s="198"/>
      <c r="UQY20" s="198"/>
      <c r="UQZ20" s="198"/>
      <c r="URA20" s="198"/>
      <c r="URB20" s="198"/>
      <c r="URC20" s="198"/>
      <c r="URD20" s="198"/>
      <c r="URE20" s="198"/>
      <c r="URF20" s="198"/>
      <c r="URG20" s="198"/>
      <c r="URH20" s="198"/>
      <c r="URI20" s="198"/>
      <c r="URJ20" s="198"/>
      <c r="URK20" s="198"/>
      <c r="URL20" s="198"/>
      <c r="URM20" s="198"/>
      <c r="URN20" s="198"/>
      <c r="URO20" s="198"/>
      <c r="URP20" s="198"/>
      <c r="URQ20" s="198"/>
      <c r="URR20" s="198"/>
      <c r="URS20" s="198"/>
      <c r="URT20" s="198"/>
      <c r="URU20" s="198"/>
      <c r="URV20" s="198"/>
      <c r="URW20" s="198"/>
      <c r="URX20" s="198"/>
      <c r="URY20" s="198"/>
      <c r="URZ20" s="198"/>
      <c r="USA20" s="198"/>
      <c r="USB20" s="198"/>
      <c r="USC20" s="198"/>
      <c r="USD20" s="198"/>
      <c r="USE20" s="198"/>
      <c r="USF20" s="198"/>
      <c r="USG20" s="198"/>
      <c r="USH20" s="198"/>
      <c r="USI20" s="198"/>
      <c r="USJ20" s="198"/>
      <c r="USK20" s="198"/>
      <c r="USL20" s="198"/>
      <c r="USM20" s="198"/>
      <c r="USN20" s="198"/>
      <c r="USO20" s="198"/>
      <c r="USP20" s="198"/>
      <c r="USQ20" s="198"/>
      <c r="USR20" s="198"/>
      <c r="USS20" s="198"/>
      <c r="UST20" s="198"/>
      <c r="USU20" s="198"/>
      <c r="USV20" s="198"/>
      <c r="USW20" s="198"/>
      <c r="USX20" s="198"/>
      <c r="USY20" s="198"/>
      <c r="USZ20" s="198"/>
      <c r="UTA20" s="198"/>
      <c r="UTB20" s="198"/>
      <c r="UTC20" s="198"/>
      <c r="UTD20" s="198"/>
      <c r="UTE20" s="198"/>
      <c r="UTF20" s="198"/>
      <c r="UTG20" s="198"/>
      <c r="UTH20" s="198"/>
      <c r="UTI20" s="198"/>
      <c r="UTJ20" s="198"/>
      <c r="UTK20" s="198"/>
      <c r="UTL20" s="198"/>
      <c r="UTM20" s="198"/>
      <c r="UTN20" s="198"/>
      <c r="UTO20" s="198"/>
      <c r="UTP20" s="198"/>
      <c r="UTQ20" s="198"/>
      <c r="UTR20" s="198"/>
      <c r="UTS20" s="198"/>
      <c r="UTT20" s="198"/>
      <c r="UTU20" s="198"/>
      <c r="UTV20" s="198"/>
      <c r="UTW20" s="198"/>
      <c r="UTX20" s="198"/>
      <c r="UTY20" s="198"/>
      <c r="UTZ20" s="198"/>
      <c r="UUA20" s="198"/>
      <c r="UUB20" s="198"/>
      <c r="UUC20" s="198"/>
      <c r="UUD20" s="198"/>
      <c r="UUE20" s="198"/>
      <c r="UUF20" s="198"/>
      <c r="UUG20" s="198"/>
      <c r="UUH20" s="198"/>
      <c r="UUI20" s="198"/>
      <c r="UUJ20" s="198"/>
      <c r="UUK20" s="198"/>
      <c r="UUL20" s="198"/>
      <c r="UUM20" s="198"/>
      <c r="UUN20" s="198"/>
      <c r="UUO20" s="198"/>
      <c r="UUP20" s="198"/>
      <c r="UUQ20" s="198"/>
      <c r="UUR20" s="198"/>
      <c r="UUS20" s="198"/>
      <c r="UUT20" s="198"/>
      <c r="UUU20" s="198"/>
      <c r="UUV20" s="198"/>
      <c r="UUW20" s="198"/>
      <c r="UUX20" s="198"/>
      <c r="UUY20" s="198"/>
      <c r="UUZ20" s="198"/>
      <c r="UVA20" s="198"/>
      <c r="UVB20" s="198"/>
      <c r="UVC20" s="198"/>
      <c r="UVD20" s="198"/>
      <c r="UVE20" s="198"/>
      <c r="UVF20" s="198"/>
      <c r="UVG20" s="198"/>
      <c r="UVH20" s="198"/>
      <c r="UVI20" s="198"/>
      <c r="UVJ20" s="198"/>
      <c r="UVK20" s="198"/>
      <c r="UVL20" s="198"/>
      <c r="UVM20" s="198"/>
      <c r="UVN20" s="198"/>
      <c r="UVO20" s="198"/>
      <c r="UVP20" s="198"/>
      <c r="UVQ20" s="198"/>
      <c r="UVR20" s="198"/>
      <c r="UVS20" s="198"/>
      <c r="UVT20" s="198"/>
      <c r="UVU20" s="198"/>
      <c r="UVV20" s="198"/>
      <c r="UVW20" s="198"/>
      <c r="UVX20" s="198"/>
      <c r="UVY20" s="198"/>
      <c r="UVZ20" s="198"/>
      <c r="UWA20" s="198"/>
      <c r="UWB20" s="198"/>
      <c r="UWC20" s="198"/>
      <c r="UWD20" s="198"/>
      <c r="UWE20" s="198"/>
      <c r="UWF20" s="198"/>
      <c r="UWG20" s="198"/>
      <c r="UWH20" s="198"/>
      <c r="UWI20" s="198"/>
      <c r="UWJ20" s="198"/>
      <c r="UWK20" s="198"/>
      <c r="UWL20" s="198"/>
      <c r="UWM20" s="198"/>
      <c r="UWN20" s="198"/>
      <c r="UWO20" s="198"/>
      <c r="UWP20" s="198"/>
      <c r="UWQ20" s="198"/>
      <c r="UWR20" s="198"/>
      <c r="UWS20" s="198"/>
      <c r="UWT20" s="198"/>
      <c r="UWU20" s="198"/>
      <c r="UWV20" s="198"/>
      <c r="UWW20" s="198"/>
      <c r="UWX20" s="198"/>
      <c r="UWY20" s="198"/>
      <c r="UWZ20" s="198"/>
      <c r="UXA20" s="198"/>
      <c r="UXB20" s="198"/>
      <c r="UXC20" s="198"/>
      <c r="UXD20" s="198"/>
      <c r="UXE20" s="198"/>
      <c r="UXF20" s="198"/>
      <c r="UXG20" s="198"/>
      <c r="UXH20" s="198"/>
      <c r="UXI20" s="198"/>
      <c r="UXJ20" s="198"/>
      <c r="UXK20" s="198"/>
      <c r="UXL20" s="198"/>
      <c r="UXM20" s="198"/>
      <c r="UXN20" s="198"/>
      <c r="UXO20" s="198"/>
      <c r="UXP20" s="198"/>
      <c r="UXQ20" s="198"/>
      <c r="UXR20" s="198"/>
      <c r="UXS20" s="198"/>
      <c r="UXT20" s="198"/>
      <c r="UXU20" s="198"/>
      <c r="UXV20" s="198"/>
      <c r="UXW20" s="198"/>
      <c r="UXX20" s="198"/>
      <c r="UXY20" s="198"/>
      <c r="UXZ20" s="198"/>
      <c r="UYA20" s="198"/>
      <c r="UYB20" s="198"/>
      <c r="UYC20" s="198"/>
      <c r="UYD20" s="198"/>
      <c r="UYE20" s="198"/>
      <c r="UYF20" s="198"/>
      <c r="UYG20" s="198"/>
      <c r="UYH20" s="198"/>
      <c r="UYI20" s="198"/>
      <c r="UYJ20" s="198"/>
      <c r="UYK20" s="198"/>
      <c r="UYL20" s="198"/>
      <c r="UYM20" s="198"/>
      <c r="UYN20" s="198"/>
      <c r="UYO20" s="198"/>
      <c r="UYP20" s="198"/>
      <c r="UYQ20" s="198"/>
      <c r="UYR20" s="198"/>
      <c r="UYS20" s="198"/>
      <c r="UYT20" s="198"/>
      <c r="UYU20" s="198"/>
      <c r="UYV20" s="198"/>
      <c r="UYW20" s="198"/>
      <c r="UYX20" s="198"/>
      <c r="UYY20" s="198"/>
      <c r="UYZ20" s="198"/>
      <c r="UZA20" s="198"/>
      <c r="UZB20" s="198"/>
      <c r="UZC20" s="198"/>
      <c r="UZD20" s="198"/>
      <c r="UZE20" s="198"/>
      <c r="UZF20" s="198"/>
      <c r="UZG20" s="198"/>
      <c r="UZH20" s="198"/>
      <c r="UZI20" s="198"/>
      <c r="UZJ20" s="198"/>
      <c r="UZK20" s="198"/>
      <c r="UZL20" s="198"/>
      <c r="UZM20" s="198"/>
      <c r="UZN20" s="198"/>
      <c r="UZO20" s="198"/>
      <c r="UZP20" s="198"/>
      <c r="UZQ20" s="198"/>
      <c r="UZR20" s="198"/>
      <c r="UZS20" s="198"/>
      <c r="UZT20" s="198"/>
      <c r="UZU20" s="198"/>
      <c r="UZV20" s="198"/>
      <c r="UZW20" s="198"/>
      <c r="UZX20" s="198"/>
      <c r="UZY20" s="198"/>
      <c r="UZZ20" s="198"/>
      <c r="VAA20" s="198"/>
      <c r="VAB20" s="198"/>
      <c r="VAC20" s="198"/>
      <c r="VAD20" s="198"/>
      <c r="VAE20" s="198"/>
      <c r="VAF20" s="198"/>
      <c r="VAG20" s="198"/>
      <c r="VAH20" s="198"/>
      <c r="VAI20" s="198"/>
      <c r="VAJ20" s="198"/>
      <c r="VAK20" s="198"/>
      <c r="VAL20" s="198"/>
      <c r="VAM20" s="198"/>
      <c r="VAN20" s="198"/>
      <c r="VAO20" s="198"/>
      <c r="VAP20" s="198"/>
      <c r="VAQ20" s="198"/>
      <c r="VAR20" s="198"/>
      <c r="VAS20" s="198"/>
      <c r="VAT20" s="198"/>
      <c r="VAU20" s="198"/>
      <c r="VAV20" s="198"/>
      <c r="VAW20" s="198"/>
      <c r="VAX20" s="198"/>
      <c r="VAY20" s="198"/>
      <c r="VAZ20" s="198"/>
      <c r="VBA20" s="198"/>
      <c r="VBB20" s="198"/>
      <c r="VBC20" s="198"/>
      <c r="VBD20" s="198"/>
      <c r="VBE20" s="198"/>
      <c r="VBF20" s="198"/>
      <c r="VBG20" s="198"/>
      <c r="VBH20" s="198"/>
      <c r="VBI20" s="198"/>
      <c r="VBJ20" s="198"/>
      <c r="VBK20" s="198"/>
      <c r="VBL20" s="198"/>
      <c r="VBM20" s="198"/>
      <c r="VBN20" s="198"/>
      <c r="VBO20" s="198"/>
      <c r="VBP20" s="198"/>
      <c r="VBQ20" s="198"/>
      <c r="VBR20" s="198"/>
      <c r="VBS20" s="198"/>
      <c r="VBT20" s="198"/>
      <c r="VBU20" s="198"/>
      <c r="VBV20" s="198"/>
      <c r="VBW20" s="198"/>
      <c r="VBX20" s="198"/>
      <c r="VBY20" s="198"/>
      <c r="VBZ20" s="198"/>
      <c r="VCA20" s="198"/>
      <c r="VCB20" s="198"/>
      <c r="VCC20" s="198"/>
      <c r="VCD20" s="198"/>
      <c r="VCE20" s="198"/>
      <c r="VCF20" s="198"/>
      <c r="VCG20" s="198"/>
      <c r="VCH20" s="198"/>
      <c r="VCI20" s="198"/>
      <c r="VCJ20" s="198"/>
      <c r="VCK20" s="198"/>
      <c r="VCL20" s="198"/>
      <c r="VCM20" s="198"/>
      <c r="VCN20" s="198"/>
      <c r="VCO20" s="198"/>
      <c r="VCP20" s="198"/>
      <c r="VCQ20" s="198"/>
      <c r="VCR20" s="198"/>
      <c r="VCS20" s="198"/>
      <c r="VCT20" s="198"/>
      <c r="VCU20" s="198"/>
      <c r="VCV20" s="198"/>
      <c r="VCW20" s="198"/>
      <c r="VCX20" s="198"/>
      <c r="VCY20" s="198"/>
      <c r="VCZ20" s="198"/>
      <c r="VDA20" s="198"/>
      <c r="VDB20" s="198"/>
      <c r="VDC20" s="198"/>
      <c r="VDD20" s="198"/>
      <c r="VDE20" s="198"/>
      <c r="VDF20" s="198"/>
      <c r="VDG20" s="198"/>
      <c r="VDH20" s="198"/>
      <c r="VDI20" s="198"/>
      <c r="VDJ20" s="198"/>
      <c r="VDK20" s="198"/>
      <c r="VDL20" s="198"/>
      <c r="VDM20" s="198"/>
      <c r="VDN20" s="198"/>
      <c r="VDO20" s="198"/>
      <c r="VDP20" s="198"/>
      <c r="VDQ20" s="198"/>
      <c r="VDR20" s="198"/>
      <c r="VDS20" s="198"/>
      <c r="VDT20" s="198"/>
      <c r="VDU20" s="198"/>
      <c r="VDV20" s="198"/>
      <c r="VDW20" s="198"/>
      <c r="VDX20" s="198"/>
      <c r="VDY20" s="198"/>
      <c r="VDZ20" s="198"/>
      <c r="VEA20" s="198"/>
      <c r="VEB20" s="198"/>
      <c r="VEC20" s="198"/>
      <c r="VED20" s="198"/>
      <c r="VEE20" s="198"/>
      <c r="VEF20" s="198"/>
      <c r="VEG20" s="198"/>
      <c r="VEH20" s="198"/>
      <c r="VEI20" s="198"/>
      <c r="VEJ20" s="198"/>
      <c r="VEK20" s="198"/>
      <c r="VEL20" s="198"/>
      <c r="VEM20" s="198"/>
      <c r="VEN20" s="198"/>
      <c r="VEO20" s="198"/>
      <c r="VEP20" s="198"/>
      <c r="VEQ20" s="198"/>
      <c r="VER20" s="198"/>
      <c r="VES20" s="198"/>
      <c r="VET20" s="198"/>
      <c r="VEU20" s="198"/>
      <c r="VEV20" s="198"/>
      <c r="VEW20" s="198"/>
      <c r="VEX20" s="198"/>
      <c r="VEY20" s="198"/>
      <c r="VEZ20" s="198"/>
      <c r="VFA20" s="198"/>
      <c r="VFB20" s="198"/>
      <c r="VFC20" s="198"/>
      <c r="VFD20" s="198"/>
      <c r="VFE20" s="198"/>
      <c r="VFF20" s="198"/>
      <c r="VFG20" s="198"/>
      <c r="VFH20" s="198"/>
      <c r="VFI20" s="198"/>
      <c r="VFJ20" s="198"/>
      <c r="VFK20" s="198"/>
      <c r="VFL20" s="198"/>
      <c r="VFM20" s="198"/>
      <c r="VFN20" s="198"/>
      <c r="VFO20" s="198"/>
      <c r="VFP20" s="198"/>
      <c r="VFQ20" s="198"/>
      <c r="VFR20" s="198"/>
      <c r="VFS20" s="198"/>
      <c r="VFT20" s="198"/>
      <c r="VFU20" s="198"/>
      <c r="VFV20" s="198"/>
      <c r="VFW20" s="198"/>
      <c r="VFX20" s="198"/>
      <c r="VFY20" s="198"/>
      <c r="VFZ20" s="198"/>
      <c r="VGA20" s="198"/>
      <c r="VGB20" s="198"/>
      <c r="VGC20" s="198"/>
      <c r="VGD20" s="198"/>
      <c r="VGE20" s="198"/>
      <c r="VGF20" s="198"/>
      <c r="VGG20" s="198"/>
      <c r="VGH20" s="198"/>
      <c r="VGI20" s="198"/>
      <c r="VGJ20" s="198"/>
      <c r="VGK20" s="198"/>
      <c r="VGL20" s="198"/>
      <c r="VGM20" s="198"/>
      <c r="VGN20" s="198"/>
      <c r="VGO20" s="198"/>
      <c r="VGP20" s="198"/>
      <c r="VGQ20" s="198"/>
      <c r="VGR20" s="198"/>
      <c r="VGS20" s="198"/>
      <c r="VGT20" s="198"/>
      <c r="VGU20" s="198"/>
      <c r="VGV20" s="198"/>
      <c r="VGW20" s="198"/>
      <c r="VGX20" s="198"/>
      <c r="VGY20" s="198"/>
      <c r="VGZ20" s="198"/>
      <c r="VHA20" s="198"/>
      <c r="VHB20" s="198"/>
      <c r="VHC20" s="198"/>
      <c r="VHD20" s="198"/>
      <c r="VHE20" s="198"/>
      <c r="VHF20" s="198"/>
      <c r="VHG20" s="198"/>
      <c r="VHH20" s="198"/>
      <c r="VHI20" s="198"/>
      <c r="VHJ20" s="198"/>
      <c r="VHK20" s="198"/>
      <c r="VHL20" s="198"/>
      <c r="VHM20" s="198"/>
      <c r="VHN20" s="198"/>
      <c r="VHO20" s="198"/>
      <c r="VHP20" s="198"/>
      <c r="VHQ20" s="198"/>
      <c r="VHR20" s="198"/>
      <c r="VHS20" s="198"/>
      <c r="VHT20" s="198"/>
      <c r="VHU20" s="198"/>
      <c r="VHV20" s="198"/>
      <c r="VHW20" s="198"/>
      <c r="VHX20" s="198"/>
      <c r="VHY20" s="198"/>
      <c r="VHZ20" s="198"/>
      <c r="VIA20" s="198"/>
      <c r="VIB20" s="198"/>
      <c r="VIC20" s="198"/>
      <c r="VID20" s="198"/>
      <c r="VIE20" s="198"/>
      <c r="VIF20" s="198"/>
      <c r="VIG20" s="198"/>
      <c r="VIH20" s="198"/>
      <c r="VII20" s="198"/>
      <c r="VIJ20" s="198"/>
      <c r="VIK20" s="198"/>
      <c r="VIL20" s="198"/>
      <c r="VIM20" s="198"/>
      <c r="VIN20" s="198"/>
      <c r="VIO20" s="198"/>
      <c r="VIP20" s="198"/>
      <c r="VIQ20" s="198"/>
      <c r="VIR20" s="198"/>
      <c r="VIS20" s="198"/>
      <c r="VIT20" s="198"/>
      <c r="VIU20" s="198"/>
      <c r="VIV20" s="198"/>
      <c r="VIW20" s="198"/>
      <c r="VIX20" s="198"/>
      <c r="VIY20" s="198"/>
      <c r="VIZ20" s="198"/>
      <c r="VJA20" s="198"/>
      <c r="VJB20" s="198"/>
      <c r="VJC20" s="198"/>
      <c r="VJD20" s="198"/>
      <c r="VJE20" s="198"/>
      <c r="VJF20" s="198"/>
      <c r="VJG20" s="198"/>
      <c r="VJH20" s="198"/>
      <c r="VJI20" s="198"/>
      <c r="VJJ20" s="198"/>
      <c r="VJK20" s="198"/>
      <c r="VJL20" s="198"/>
      <c r="VJM20" s="198"/>
      <c r="VJN20" s="198"/>
      <c r="VJO20" s="198"/>
      <c r="VJP20" s="198"/>
      <c r="VJQ20" s="198"/>
      <c r="VJR20" s="198"/>
      <c r="VJS20" s="198"/>
      <c r="VJT20" s="198"/>
      <c r="VJU20" s="198"/>
      <c r="VJV20" s="198"/>
      <c r="VJW20" s="198"/>
      <c r="VJX20" s="198"/>
      <c r="VJY20" s="198"/>
      <c r="VJZ20" s="198"/>
      <c r="VKA20" s="198"/>
      <c r="VKB20" s="198"/>
      <c r="VKC20" s="198"/>
      <c r="VKD20" s="198"/>
      <c r="VKE20" s="198"/>
      <c r="VKF20" s="198"/>
      <c r="VKG20" s="198"/>
      <c r="VKH20" s="198"/>
      <c r="VKI20" s="198"/>
      <c r="VKJ20" s="198"/>
      <c r="VKK20" s="198"/>
      <c r="VKL20" s="198"/>
      <c r="VKM20" s="198"/>
      <c r="VKN20" s="198"/>
      <c r="VKO20" s="198"/>
      <c r="VKP20" s="198"/>
      <c r="VKQ20" s="198"/>
      <c r="VKR20" s="198"/>
      <c r="VKS20" s="198"/>
      <c r="VKT20" s="198"/>
      <c r="VKU20" s="198"/>
      <c r="VKV20" s="198"/>
      <c r="VKW20" s="198"/>
      <c r="VKX20" s="198"/>
      <c r="VKY20" s="198"/>
      <c r="VKZ20" s="198"/>
      <c r="VLA20" s="198"/>
      <c r="VLB20" s="198"/>
      <c r="VLC20" s="198"/>
      <c r="VLD20" s="198"/>
      <c r="VLE20" s="198"/>
      <c r="VLF20" s="198"/>
      <c r="VLG20" s="198"/>
      <c r="VLH20" s="198"/>
      <c r="VLI20" s="198"/>
      <c r="VLJ20" s="198"/>
      <c r="VLK20" s="198"/>
      <c r="VLL20" s="198"/>
      <c r="VLM20" s="198"/>
      <c r="VLN20" s="198"/>
      <c r="VLO20" s="198"/>
      <c r="VLP20" s="198"/>
      <c r="VLQ20" s="198"/>
      <c r="VLR20" s="198"/>
      <c r="VLS20" s="198"/>
      <c r="VLT20" s="198"/>
      <c r="VLU20" s="198"/>
      <c r="VLV20" s="198"/>
      <c r="VLW20" s="198"/>
      <c r="VLX20" s="198"/>
      <c r="VLY20" s="198"/>
      <c r="VLZ20" s="198"/>
      <c r="VMA20" s="198"/>
      <c r="VMB20" s="198"/>
      <c r="VMC20" s="198"/>
      <c r="VMD20" s="198"/>
      <c r="VME20" s="198"/>
      <c r="VMF20" s="198"/>
      <c r="VMG20" s="198"/>
      <c r="VMH20" s="198"/>
      <c r="VMI20" s="198"/>
      <c r="VMJ20" s="198"/>
      <c r="VMK20" s="198"/>
      <c r="VML20" s="198"/>
      <c r="VMM20" s="198"/>
      <c r="VMN20" s="198"/>
      <c r="VMO20" s="198"/>
      <c r="VMP20" s="198"/>
      <c r="VMQ20" s="198"/>
      <c r="VMR20" s="198"/>
      <c r="VMS20" s="198"/>
      <c r="VMT20" s="198"/>
      <c r="VMU20" s="198"/>
      <c r="VMV20" s="198"/>
      <c r="VMW20" s="198"/>
      <c r="VMX20" s="198"/>
      <c r="VMY20" s="198"/>
      <c r="VMZ20" s="198"/>
      <c r="VNA20" s="198"/>
      <c r="VNB20" s="198"/>
      <c r="VNC20" s="198"/>
      <c r="VND20" s="198"/>
      <c r="VNE20" s="198"/>
      <c r="VNF20" s="198"/>
      <c r="VNG20" s="198"/>
      <c r="VNH20" s="198"/>
      <c r="VNI20" s="198"/>
      <c r="VNJ20" s="198"/>
      <c r="VNK20" s="198"/>
      <c r="VNL20" s="198"/>
      <c r="VNM20" s="198"/>
      <c r="VNN20" s="198"/>
      <c r="VNO20" s="198"/>
      <c r="VNP20" s="198"/>
      <c r="VNQ20" s="198"/>
      <c r="VNR20" s="198"/>
      <c r="VNS20" s="198"/>
      <c r="VNT20" s="198"/>
      <c r="VNU20" s="198"/>
      <c r="VNV20" s="198"/>
      <c r="VNW20" s="198"/>
      <c r="VNX20" s="198"/>
      <c r="VNY20" s="198"/>
      <c r="VNZ20" s="198"/>
      <c r="VOA20" s="198"/>
      <c r="VOB20" s="198"/>
      <c r="VOC20" s="198"/>
      <c r="VOD20" s="198"/>
      <c r="VOE20" s="198"/>
      <c r="VOF20" s="198"/>
      <c r="VOG20" s="198"/>
      <c r="VOH20" s="198"/>
      <c r="VOI20" s="198"/>
      <c r="VOJ20" s="198"/>
      <c r="VOK20" s="198"/>
      <c r="VOL20" s="198"/>
      <c r="VOM20" s="198"/>
      <c r="VON20" s="198"/>
      <c r="VOO20" s="198"/>
      <c r="VOP20" s="198"/>
      <c r="VOQ20" s="198"/>
      <c r="VOR20" s="198"/>
      <c r="VOS20" s="198"/>
      <c r="VOT20" s="198"/>
      <c r="VOU20" s="198"/>
      <c r="VOV20" s="198"/>
      <c r="VOW20" s="198"/>
      <c r="VOX20" s="198"/>
      <c r="VOY20" s="198"/>
      <c r="VOZ20" s="198"/>
      <c r="VPA20" s="198"/>
      <c r="VPB20" s="198"/>
      <c r="VPC20" s="198"/>
      <c r="VPD20" s="198"/>
      <c r="VPE20" s="198"/>
      <c r="VPF20" s="198"/>
      <c r="VPG20" s="198"/>
      <c r="VPH20" s="198"/>
      <c r="VPI20" s="198"/>
      <c r="VPJ20" s="198"/>
      <c r="VPK20" s="198"/>
      <c r="VPL20" s="198"/>
      <c r="VPM20" s="198"/>
      <c r="VPN20" s="198"/>
      <c r="VPO20" s="198"/>
      <c r="VPP20" s="198"/>
      <c r="VPQ20" s="198"/>
      <c r="VPR20" s="198"/>
      <c r="VPS20" s="198"/>
      <c r="VPT20" s="198"/>
      <c r="VPU20" s="198"/>
      <c r="VPV20" s="198"/>
      <c r="VPW20" s="198"/>
      <c r="VPX20" s="198"/>
      <c r="VPY20" s="198"/>
      <c r="VPZ20" s="198"/>
      <c r="VQA20" s="198"/>
      <c r="VQB20" s="198"/>
      <c r="VQC20" s="198"/>
      <c r="VQD20" s="198"/>
      <c r="VQE20" s="198"/>
      <c r="VQF20" s="198"/>
      <c r="VQG20" s="198"/>
      <c r="VQH20" s="198"/>
      <c r="VQI20" s="198"/>
      <c r="VQJ20" s="198"/>
      <c r="VQK20" s="198"/>
      <c r="VQL20" s="198"/>
      <c r="VQM20" s="198"/>
      <c r="VQN20" s="198"/>
      <c r="VQO20" s="198"/>
      <c r="VQP20" s="198"/>
      <c r="VQQ20" s="198"/>
      <c r="VQR20" s="198"/>
      <c r="VQS20" s="198"/>
      <c r="VQT20" s="198"/>
      <c r="VQU20" s="198"/>
      <c r="VQV20" s="198"/>
      <c r="VQW20" s="198"/>
      <c r="VQX20" s="198"/>
      <c r="VQY20" s="198"/>
      <c r="VQZ20" s="198"/>
      <c r="VRA20" s="198"/>
      <c r="VRB20" s="198"/>
      <c r="VRC20" s="198"/>
      <c r="VRD20" s="198"/>
      <c r="VRE20" s="198"/>
      <c r="VRF20" s="198"/>
      <c r="VRG20" s="198"/>
      <c r="VRH20" s="198"/>
      <c r="VRI20" s="198"/>
      <c r="VRJ20" s="198"/>
      <c r="VRK20" s="198"/>
      <c r="VRL20" s="198"/>
      <c r="VRM20" s="198"/>
      <c r="VRN20" s="198"/>
      <c r="VRO20" s="198"/>
      <c r="VRP20" s="198"/>
      <c r="VRQ20" s="198"/>
      <c r="VRR20" s="198"/>
      <c r="VRS20" s="198"/>
      <c r="VRT20" s="198"/>
      <c r="VRU20" s="198"/>
      <c r="VRV20" s="198"/>
      <c r="VRW20" s="198"/>
      <c r="VRX20" s="198"/>
      <c r="VRY20" s="198"/>
      <c r="VRZ20" s="198"/>
      <c r="VSA20" s="198"/>
      <c r="VSB20" s="198"/>
      <c r="VSC20" s="198"/>
      <c r="VSD20" s="198"/>
      <c r="VSE20" s="198"/>
      <c r="VSF20" s="198"/>
      <c r="VSG20" s="198"/>
      <c r="VSH20" s="198"/>
      <c r="VSI20" s="198"/>
      <c r="VSJ20" s="198"/>
      <c r="VSK20" s="198"/>
      <c r="VSL20" s="198"/>
      <c r="VSM20" s="198"/>
      <c r="VSN20" s="198"/>
      <c r="VSO20" s="198"/>
      <c r="VSP20" s="198"/>
      <c r="VSQ20" s="198"/>
      <c r="VSR20" s="198"/>
      <c r="VSS20" s="198"/>
      <c r="VST20" s="198"/>
      <c r="VSU20" s="198"/>
      <c r="VSV20" s="198"/>
      <c r="VSW20" s="198"/>
      <c r="VSX20" s="198"/>
      <c r="VSY20" s="198"/>
      <c r="VSZ20" s="198"/>
      <c r="VTA20" s="198"/>
      <c r="VTB20" s="198"/>
      <c r="VTC20" s="198"/>
      <c r="VTD20" s="198"/>
      <c r="VTE20" s="198"/>
      <c r="VTF20" s="198"/>
      <c r="VTG20" s="198"/>
      <c r="VTH20" s="198"/>
      <c r="VTI20" s="198"/>
      <c r="VTJ20" s="198"/>
      <c r="VTK20" s="198"/>
      <c r="VTL20" s="198"/>
      <c r="VTM20" s="198"/>
      <c r="VTN20" s="198"/>
      <c r="VTO20" s="198"/>
      <c r="VTP20" s="198"/>
      <c r="VTQ20" s="198"/>
      <c r="VTR20" s="198"/>
      <c r="VTS20" s="198"/>
      <c r="VTT20" s="198"/>
      <c r="VTU20" s="198"/>
      <c r="VTV20" s="198"/>
      <c r="VTW20" s="198"/>
      <c r="VTX20" s="198"/>
      <c r="VTY20" s="198"/>
      <c r="VTZ20" s="198"/>
      <c r="VUA20" s="198"/>
      <c r="VUB20" s="198"/>
      <c r="VUC20" s="198"/>
      <c r="VUD20" s="198"/>
      <c r="VUE20" s="198"/>
      <c r="VUF20" s="198"/>
      <c r="VUG20" s="198"/>
      <c r="VUH20" s="198"/>
      <c r="VUI20" s="198"/>
      <c r="VUJ20" s="198"/>
      <c r="VUK20" s="198"/>
      <c r="VUL20" s="198"/>
      <c r="VUM20" s="198"/>
      <c r="VUN20" s="198"/>
      <c r="VUO20" s="198"/>
      <c r="VUP20" s="198"/>
      <c r="VUQ20" s="198"/>
      <c r="VUR20" s="198"/>
      <c r="VUS20" s="198"/>
      <c r="VUT20" s="198"/>
      <c r="VUU20" s="198"/>
      <c r="VUV20" s="198"/>
      <c r="VUW20" s="198"/>
      <c r="VUX20" s="198"/>
      <c r="VUY20" s="198"/>
      <c r="VUZ20" s="198"/>
      <c r="VVA20" s="198"/>
      <c r="VVB20" s="198"/>
      <c r="VVC20" s="198"/>
      <c r="VVD20" s="198"/>
      <c r="VVE20" s="198"/>
      <c r="VVF20" s="198"/>
      <c r="VVG20" s="198"/>
      <c r="VVH20" s="198"/>
      <c r="VVI20" s="198"/>
      <c r="VVJ20" s="198"/>
      <c r="VVK20" s="198"/>
      <c r="VVL20" s="198"/>
      <c r="VVM20" s="198"/>
      <c r="VVN20" s="198"/>
      <c r="VVO20" s="198"/>
      <c r="VVP20" s="198"/>
      <c r="VVQ20" s="198"/>
      <c r="VVR20" s="198"/>
      <c r="VVS20" s="198"/>
      <c r="VVT20" s="198"/>
      <c r="VVU20" s="198"/>
      <c r="VVV20" s="198"/>
      <c r="VVW20" s="198"/>
      <c r="VVX20" s="198"/>
      <c r="VVY20" s="198"/>
      <c r="VVZ20" s="198"/>
      <c r="VWA20" s="198"/>
      <c r="VWB20" s="198"/>
      <c r="VWC20" s="198"/>
      <c r="VWD20" s="198"/>
      <c r="VWE20" s="198"/>
      <c r="VWF20" s="198"/>
      <c r="VWG20" s="198"/>
      <c r="VWH20" s="198"/>
      <c r="VWI20" s="198"/>
      <c r="VWJ20" s="198"/>
      <c r="VWK20" s="198"/>
      <c r="VWL20" s="198"/>
      <c r="VWM20" s="198"/>
      <c r="VWN20" s="198"/>
      <c r="VWO20" s="198"/>
      <c r="VWP20" s="198"/>
      <c r="VWQ20" s="198"/>
      <c r="VWR20" s="198"/>
      <c r="VWS20" s="198"/>
      <c r="VWT20" s="198"/>
      <c r="VWU20" s="198"/>
      <c r="VWV20" s="198"/>
      <c r="VWW20" s="198"/>
      <c r="VWX20" s="198"/>
      <c r="VWY20" s="198"/>
      <c r="VWZ20" s="198"/>
      <c r="VXA20" s="198"/>
      <c r="VXB20" s="198"/>
      <c r="VXC20" s="198"/>
      <c r="VXD20" s="198"/>
      <c r="VXE20" s="198"/>
      <c r="VXF20" s="198"/>
      <c r="VXG20" s="198"/>
      <c r="VXH20" s="198"/>
      <c r="VXI20" s="198"/>
      <c r="VXJ20" s="198"/>
      <c r="VXK20" s="198"/>
      <c r="VXL20" s="198"/>
      <c r="VXM20" s="198"/>
      <c r="VXN20" s="198"/>
      <c r="VXO20" s="198"/>
      <c r="VXP20" s="198"/>
      <c r="VXQ20" s="198"/>
      <c r="VXR20" s="198"/>
      <c r="VXS20" s="198"/>
      <c r="VXT20" s="198"/>
      <c r="VXU20" s="198"/>
      <c r="VXV20" s="198"/>
      <c r="VXW20" s="198"/>
      <c r="VXX20" s="198"/>
      <c r="VXY20" s="198"/>
      <c r="VXZ20" s="198"/>
      <c r="VYA20" s="198"/>
      <c r="VYB20" s="198"/>
      <c r="VYC20" s="198"/>
      <c r="VYD20" s="198"/>
      <c r="VYE20" s="198"/>
      <c r="VYF20" s="198"/>
      <c r="VYG20" s="198"/>
      <c r="VYH20" s="198"/>
      <c r="VYI20" s="198"/>
      <c r="VYJ20" s="198"/>
      <c r="VYK20" s="198"/>
      <c r="VYL20" s="198"/>
      <c r="VYM20" s="198"/>
      <c r="VYN20" s="198"/>
      <c r="VYO20" s="198"/>
      <c r="VYP20" s="198"/>
      <c r="VYQ20" s="198"/>
      <c r="VYR20" s="198"/>
      <c r="VYS20" s="198"/>
      <c r="VYT20" s="198"/>
      <c r="VYU20" s="198"/>
      <c r="VYV20" s="198"/>
      <c r="VYW20" s="198"/>
      <c r="VYX20" s="198"/>
      <c r="VYY20" s="198"/>
      <c r="VYZ20" s="198"/>
      <c r="VZA20" s="198"/>
      <c r="VZB20" s="198"/>
      <c r="VZC20" s="198"/>
      <c r="VZD20" s="198"/>
      <c r="VZE20" s="198"/>
      <c r="VZF20" s="198"/>
      <c r="VZG20" s="198"/>
      <c r="VZH20" s="198"/>
      <c r="VZI20" s="198"/>
      <c r="VZJ20" s="198"/>
      <c r="VZK20" s="198"/>
      <c r="VZL20" s="198"/>
      <c r="VZM20" s="198"/>
      <c r="VZN20" s="198"/>
      <c r="VZO20" s="198"/>
      <c r="VZP20" s="198"/>
      <c r="VZQ20" s="198"/>
      <c r="VZR20" s="198"/>
      <c r="VZS20" s="198"/>
      <c r="VZT20" s="198"/>
      <c r="VZU20" s="198"/>
      <c r="VZV20" s="198"/>
      <c r="VZW20" s="198"/>
      <c r="VZX20" s="198"/>
      <c r="VZY20" s="198"/>
      <c r="VZZ20" s="198"/>
      <c r="WAA20" s="198"/>
      <c r="WAB20" s="198"/>
      <c r="WAC20" s="198"/>
      <c r="WAD20" s="198"/>
      <c r="WAE20" s="198"/>
      <c r="WAF20" s="198"/>
      <c r="WAG20" s="198"/>
      <c r="WAH20" s="198"/>
      <c r="WAI20" s="198"/>
      <c r="WAJ20" s="198"/>
      <c r="WAK20" s="198"/>
      <c r="WAL20" s="198"/>
      <c r="WAM20" s="198"/>
      <c r="WAN20" s="198"/>
      <c r="WAO20" s="198"/>
      <c r="WAP20" s="198"/>
      <c r="WAQ20" s="198"/>
      <c r="WAR20" s="198"/>
      <c r="WAS20" s="198"/>
      <c r="WAT20" s="198"/>
      <c r="WAU20" s="198"/>
      <c r="WAV20" s="198"/>
      <c r="WAW20" s="198"/>
      <c r="WAX20" s="198"/>
      <c r="WAY20" s="198"/>
      <c r="WAZ20" s="198"/>
      <c r="WBA20" s="198"/>
      <c r="WBB20" s="198"/>
      <c r="WBC20" s="198"/>
      <c r="WBD20" s="198"/>
      <c r="WBE20" s="198"/>
      <c r="WBF20" s="198"/>
      <c r="WBG20" s="198"/>
      <c r="WBH20" s="198"/>
      <c r="WBI20" s="198"/>
      <c r="WBJ20" s="198"/>
      <c r="WBK20" s="198"/>
      <c r="WBL20" s="198"/>
      <c r="WBM20" s="198"/>
      <c r="WBN20" s="198"/>
      <c r="WBO20" s="198"/>
      <c r="WBP20" s="198"/>
      <c r="WBQ20" s="198"/>
      <c r="WBR20" s="198"/>
      <c r="WBS20" s="198"/>
      <c r="WBT20" s="198"/>
      <c r="WBU20" s="198"/>
      <c r="WBV20" s="198"/>
      <c r="WBW20" s="198"/>
      <c r="WBX20" s="198"/>
      <c r="WBY20" s="198"/>
      <c r="WBZ20" s="198"/>
      <c r="WCA20" s="198"/>
      <c r="WCB20" s="198"/>
      <c r="WCC20" s="198"/>
      <c r="WCD20" s="198"/>
      <c r="WCE20" s="198"/>
      <c r="WCF20" s="198"/>
      <c r="WCG20" s="198"/>
      <c r="WCH20" s="198"/>
      <c r="WCI20" s="198"/>
      <c r="WCJ20" s="198"/>
      <c r="WCK20" s="198"/>
      <c r="WCL20" s="198"/>
      <c r="WCM20" s="198"/>
      <c r="WCN20" s="198"/>
      <c r="WCO20" s="198"/>
      <c r="WCP20" s="198"/>
      <c r="WCQ20" s="198"/>
      <c r="WCR20" s="198"/>
      <c r="WCS20" s="198"/>
      <c r="WCT20" s="198"/>
      <c r="WCU20" s="198"/>
      <c r="WCV20" s="198"/>
      <c r="WCW20" s="198"/>
      <c r="WCX20" s="198"/>
      <c r="WCY20" s="198"/>
      <c r="WCZ20" s="198"/>
      <c r="WDA20" s="198"/>
      <c r="WDB20" s="198"/>
      <c r="WDC20" s="198"/>
      <c r="WDD20" s="198"/>
      <c r="WDE20" s="198"/>
      <c r="WDF20" s="198"/>
      <c r="WDG20" s="198"/>
      <c r="WDH20" s="198"/>
      <c r="WDI20" s="198"/>
      <c r="WDJ20" s="198"/>
      <c r="WDK20" s="198"/>
      <c r="WDL20" s="198"/>
      <c r="WDM20" s="198"/>
      <c r="WDN20" s="198"/>
      <c r="WDO20" s="198"/>
      <c r="WDP20" s="198"/>
      <c r="WDQ20" s="198"/>
      <c r="WDR20" s="198"/>
      <c r="WDS20" s="198"/>
      <c r="WDT20" s="198"/>
      <c r="WDU20" s="198"/>
      <c r="WDV20" s="198"/>
      <c r="WDW20" s="198"/>
      <c r="WDX20" s="198"/>
      <c r="WDY20" s="198"/>
      <c r="WDZ20" s="198"/>
      <c r="WEA20" s="198"/>
      <c r="WEB20" s="198"/>
      <c r="WEC20" s="198"/>
      <c r="WED20" s="198"/>
      <c r="WEE20" s="198"/>
      <c r="WEF20" s="198"/>
      <c r="WEG20" s="198"/>
      <c r="WEH20" s="198"/>
      <c r="WEI20" s="198"/>
      <c r="WEJ20" s="198"/>
      <c r="WEK20" s="198"/>
      <c r="WEL20" s="198"/>
      <c r="WEM20" s="198"/>
      <c r="WEN20" s="198"/>
      <c r="WEO20" s="198"/>
      <c r="WEP20" s="198"/>
      <c r="WEQ20" s="198"/>
      <c r="WER20" s="198"/>
      <c r="WES20" s="198"/>
      <c r="WET20" s="198"/>
      <c r="WEU20" s="198"/>
      <c r="WEV20" s="198"/>
      <c r="WEW20" s="198"/>
      <c r="WEX20" s="198"/>
      <c r="WEY20" s="198"/>
      <c r="WEZ20" s="198"/>
      <c r="WFA20" s="198"/>
      <c r="WFB20" s="198"/>
      <c r="WFC20" s="198"/>
      <c r="WFD20" s="198"/>
      <c r="WFE20" s="198"/>
      <c r="WFF20" s="198"/>
      <c r="WFG20" s="198"/>
      <c r="WFH20" s="198"/>
      <c r="WFI20" s="198"/>
      <c r="WFJ20" s="198"/>
      <c r="WFK20" s="198"/>
      <c r="WFL20" s="198"/>
      <c r="WFM20" s="198"/>
      <c r="WFN20" s="198"/>
      <c r="WFO20" s="198"/>
      <c r="WFP20" s="198"/>
      <c r="WFQ20" s="198"/>
      <c r="WFR20" s="198"/>
      <c r="WFS20" s="198"/>
      <c r="WFT20" s="198"/>
      <c r="WFU20" s="198"/>
      <c r="WFV20" s="198"/>
      <c r="WFW20" s="198"/>
      <c r="WFX20" s="198"/>
      <c r="WFY20" s="198"/>
      <c r="WFZ20" s="198"/>
      <c r="WGA20" s="198"/>
      <c r="WGB20" s="198"/>
      <c r="WGC20" s="198"/>
      <c r="WGD20" s="198"/>
      <c r="WGE20" s="198"/>
      <c r="WGF20" s="198"/>
      <c r="WGG20" s="198"/>
      <c r="WGH20" s="198"/>
      <c r="WGI20" s="198"/>
      <c r="WGJ20" s="198"/>
      <c r="WGK20" s="198"/>
      <c r="WGL20" s="198"/>
      <c r="WGM20" s="198"/>
      <c r="WGN20" s="198"/>
      <c r="WGO20" s="198"/>
      <c r="WGP20" s="198"/>
      <c r="WGQ20" s="198"/>
      <c r="WGR20" s="198"/>
      <c r="WGS20" s="198"/>
      <c r="WGT20" s="198"/>
      <c r="WGU20" s="198"/>
      <c r="WGV20" s="198"/>
      <c r="WGW20" s="198"/>
      <c r="WGX20" s="198"/>
      <c r="WGY20" s="198"/>
      <c r="WGZ20" s="198"/>
      <c r="WHA20" s="198"/>
      <c r="WHB20" s="198"/>
      <c r="WHC20" s="198"/>
      <c r="WHD20" s="198"/>
      <c r="WHE20" s="198"/>
      <c r="WHF20" s="198"/>
      <c r="WHG20" s="198"/>
      <c r="WHH20" s="198"/>
      <c r="WHI20" s="198"/>
      <c r="WHJ20" s="198"/>
      <c r="WHK20" s="198"/>
      <c r="WHL20" s="198"/>
      <c r="WHM20" s="198"/>
      <c r="WHN20" s="198"/>
      <c r="WHO20" s="198"/>
      <c r="WHP20" s="198"/>
      <c r="WHQ20" s="198"/>
      <c r="WHR20" s="198"/>
      <c r="WHS20" s="198"/>
      <c r="WHT20" s="198"/>
      <c r="WHU20" s="198"/>
      <c r="WHV20" s="198"/>
      <c r="WHW20" s="198"/>
      <c r="WHX20" s="198"/>
      <c r="WHY20" s="198"/>
      <c r="WHZ20" s="198"/>
      <c r="WIA20" s="198"/>
      <c r="WIB20" s="198"/>
      <c r="WIC20" s="198"/>
      <c r="WID20" s="198"/>
      <c r="WIE20" s="198"/>
      <c r="WIF20" s="198"/>
      <c r="WIG20" s="198"/>
      <c r="WIH20" s="198"/>
      <c r="WII20" s="198"/>
      <c r="WIJ20" s="198"/>
      <c r="WIK20" s="198"/>
      <c r="WIL20" s="198"/>
      <c r="WIM20" s="198"/>
      <c r="WIN20" s="198"/>
      <c r="WIO20" s="198"/>
      <c r="WIP20" s="198"/>
      <c r="WIQ20" s="198"/>
      <c r="WIR20" s="198"/>
      <c r="WIS20" s="198"/>
      <c r="WIT20" s="198"/>
      <c r="WIU20" s="198"/>
      <c r="WIV20" s="198"/>
      <c r="WIW20" s="198"/>
      <c r="WIX20" s="198"/>
      <c r="WIY20" s="198"/>
      <c r="WIZ20" s="198"/>
      <c r="WJA20" s="198"/>
      <c r="WJB20" s="198"/>
      <c r="WJC20" s="198"/>
      <c r="WJD20" s="198"/>
      <c r="WJE20" s="198"/>
      <c r="WJF20" s="198"/>
      <c r="WJG20" s="198"/>
      <c r="WJH20" s="198"/>
      <c r="WJI20" s="198"/>
      <c r="WJJ20" s="198"/>
      <c r="WJK20" s="198"/>
      <c r="WJL20" s="198"/>
      <c r="WJM20" s="198"/>
      <c r="WJN20" s="198"/>
      <c r="WJO20" s="198"/>
      <c r="WJP20" s="198"/>
      <c r="WJQ20" s="198"/>
      <c r="WJR20" s="198"/>
      <c r="WJS20" s="198"/>
      <c r="WJT20" s="198"/>
      <c r="WJU20" s="198"/>
      <c r="WJV20" s="198"/>
      <c r="WJW20" s="198"/>
      <c r="WJX20" s="198"/>
      <c r="WJY20" s="198"/>
      <c r="WJZ20" s="198"/>
      <c r="WKA20" s="198"/>
      <c r="WKB20" s="198"/>
      <c r="WKC20" s="198"/>
      <c r="WKD20" s="198"/>
      <c r="WKE20" s="198"/>
      <c r="WKF20" s="198"/>
      <c r="WKG20" s="198"/>
      <c r="WKH20" s="198"/>
      <c r="WKI20" s="198"/>
      <c r="WKJ20" s="198"/>
      <c r="WKK20" s="198"/>
      <c r="WKL20" s="198"/>
      <c r="WKM20" s="198"/>
      <c r="WKN20" s="198"/>
      <c r="WKO20" s="198"/>
      <c r="WKP20" s="198"/>
      <c r="WKQ20" s="198"/>
      <c r="WKR20" s="198"/>
      <c r="WKS20" s="198"/>
      <c r="WKT20" s="198"/>
      <c r="WKU20" s="198"/>
      <c r="WKV20" s="198"/>
      <c r="WKW20" s="198"/>
      <c r="WKX20" s="198"/>
      <c r="WKY20" s="198"/>
      <c r="WKZ20" s="198"/>
      <c r="WLA20" s="198"/>
      <c r="WLB20" s="198"/>
      <c r="WLC20" s="198"/>
      <c r="WLD20" s="198"/>
      <c r="WLE20" s="198"/>
      <c r="WLF20" s="198"/>
      <c r="WLG20" s="198"/>
      <c r="WLH20" s="198"/>
      <c r="WLI20" s="198"/>
      <c r="WLJ20" s="198"/>
      <c r="WLK20" s="198"/>
      <c r="WLL20" s="198"/>
      <c r="WLM20" s="198"/>
      <c r="WLN20" s="198"/>
      <c r="WLO20" s="198"/>
      <c r="WLP20" s="198"/>
      <c r="WLQ20" s="198"/>
      <c r="WLR20" s="198"/>
      <c r="WLS20" s="198"/>
      <c r="WLT20" s="198"/>
      <c r="WLU20" s="198"/>
      <c r="WLV20" s="198"/>
      <c r="WLW20" s="198"/>
      <c r="WLX20" s="198"/>
      <c r="WLY20" s="198"/>
      <c r="WLZ20" s="198"/>
      <c r="WMA20" s="198"/>
      <c r="WMB20" s="198"/>
      <c r="WMC20" s="198"/>
      <c r="WMD20" s="198"/>
      <c r="WME20" s="198"/>
      <c r="WMF20" s="198"/>
      <c r="WMG20" s="198"/>
      <c r="WMH20" s="198"/>
      <c r="WMI20" s="198"/>
      <c r="WMJ20" s="198"/>
      <c r="WMK20" s="198"/>
      <c r="WML20" s="198"/>
      <c r="WMM20" s="198"/>
      <c r="WMN20" s="198"/>
      <c r="WMO20" s="198"/>
      <c r="WMP20" s="198"/>
      <c r="WMQ20" s="198"/>
      <c r="WMR20" s="198"/>
      <c r="WMS20" s="198"/>
      <c r="WMT20" s="198"/>
      <c r="WMU20" s="198"/>
      <c r="WMV20" s="198"/>
      <c r="WMW20" s="198"/>
      <c r="WMX20" s="198"/>
      <c r="WMY20" s="198"/>
      <c r="WMZ20" s="198"/>
      <c r="WNA20" s="198"/>
      <c r="WNB20" s="198"/>
      <c r="WNC20" s="198"/>
      <c r="WND20" s="198"/>
      <c r="WNE20" s="198"/>
      <c r="WNF20" s="198"/>
      <c r="WNG20" s="198"/>
      <c r="WNH20" s="198"/>
      <c r="WNI20" s="198"/>
      <c r="WNJ20" s="198"/>
      <c r="WNK20" s="198"/>
      <c r="WNL20" s="198"/>
      <c r="WNM20" s="198"/>
      <c r="WNN20" s="198"/>
      <c r="WNO20" s="198"/>
      <c r="WNP20" s="198"/>
      <c r="WNQ20" s="198"/>
      <c r="WNR20" s="198"/>
      <c r="WNS20" s="198"/>
      <c r="WNT20" s="198"/>
      <c r="WNU20" s="198"/>
      <c r="WNV20" s="198"/>
      <c r="WNW20" s="198"/>
      <c r="WNX20" s="198"/>
      <c r="WNY20" s="198"/>
      <c r="WNZ20" s="198"/>
      <c r="WOA20" s="198"/>
      <c r="WOB20" s="198"/>
      <c r="WOC20" s="198"/>
      <c r="WOD20" s="198"/>
      <c r="WOE20" s="198"/>
      <c r="WOF20" s="198"/>
      <c r="WOG20" s="198"/>
      <c r="WOH20" s="198"/>
      <c r="WOI20" s="198"/>
      <c r="WOJ20" s="198"/>
      <c r="WOK20" s="198"/>
      <c r="WOL20" s="198"/>
      <c r="WOM20" s="198"/>
      <c r="WON20" s="198"/>
      <c r="WOO20" s="198"/>
      <c r="WOP20" s="198"/>
      <c r="WOQ20" s="198"/>
      <c r="WOR20" s="198"/>
      <c r="WOS20" s="198"/>
      <c r="WOT20" s="198"/>
      <c r="WOU20" s="198"/>
      <c r="WOV20" s="198"/>
      <c r="WOW20" s="198"/>
      <c r="WOX20" s="198"/>
      <c r="WOY20" s="198"/>
      <c r="WOZ20" s="198"/>
      <c r="WPA20" s="198"/>
      <c r="WPB20" s="198"/>
      <c r="WPC20" s="198"/>
      <c r="WPD20" s="198"/>
      <c r="WPE20" s="198"/>
      <c r="WPF20" s="198"/>
      <c r="WPG20" s="198"/>
      <c r="WPH20" s="198"/>
      <c r="WPI20" s="198"/>
      <c r="WPJ20" s="198"/>
      <c r="WPK20" s="198"/>
      <c r="WPL20" s="198"/>
      <c r="WPM20" s="198"/>
      <c r="WPN20" s="198"/>
      <c r="WPO20" s="198"/>
      <c r="WPP20" s="198"/>
      <c r="WPQ20" s="198"/>
      <c r="WPR20" s="198"/>
      <c r="WPS20" s="198"/>
      <c r="WPT20" s="198"/>
      <c r="WPU20" s="198"/>
      <c r="WPV20" s="198"/>
      <c r="WPW20" s="198"/>
      <c r="WPX20" s="198"/>
      <c r="WPY20" s="198"/>
      <c r="WPZ20" s="198"/>
      <c r="WQA20" s="198"/>
      <c r="WQB20" s="198"/>
      <c r="WQC20" s="198"/>
      <c r="WQD20" s="198"/>
      <c r="WQE20" s="198"/>
      <c r="WQF20" s="198"/>
      <c r="WQG20" s="198"/>
      <c r="WQH20" s="198"/>
      <c r="WQI20" s="198"/>
      <c r="WQJ20" s="198"/>
      <c r="WQK20" s="198"/>
      <c r="WQL20" s="198"/>
      <c r="WQM20" s="198"/>
      <c r="WQN20" s="198"/>
      <c r="WQO20" s="198"/>
      <c r="WQP20" s="198"/>
      <c r="WQQ20" s="198"/>
      <c r="WQR20" s="198"/>
      <c r="WQS20" s="198"/>
      <c r="WQT20" s="198"/>
      <c r="WQU20" s="198"/>
      <c r="WQV20" s="198"/>
      <c r="WQW20" s="198"/>
      <c r="WQX20" s="198"/>
      <c r="WQY20" s="198"/>
      <c r="WQZ20" s="198"/>
      <c r="WRA20" s="198"/>
      <c r="WRB20" s="198"/>
      <c r="WRC20" s="198"/>
      <c r="WRD20" s="198"/>
      <c r="WRE20" s="198"/>
      <c r="WRF20" s="198"/>
      <c r="WRG20" s="198"/>
      <c r="WRH20" s="198"/>
      <c r="WRI20" s="198"/>
      <c r="WRJ20" s="198"/>
      <c r="WRK20" s="198"/>
      <c r="WRL20" s="198"/>
      <c r="WRM20" s="198"/>
      <c r="WRN20" s="198"/>
      <c r="WRO20" s="198"/>
      <c r="WRP20" s="198"/>
      <c r="WRQ20" s="198"/>
      <c r="WRR20" s="198"/>
      <c r="WRS20" s="198"/>
      <c r="WRT20" s="198"/>
      <c r="WRU20" s="198"/>
      <c r="WRV20" s="198"/>
      <c r="WRW20" s="198"/>
      <c r="WRX20" s="198"/>
      <c r="WRY20" s="198"/>
      <c r="WRZ20" s="198"/>
      <c r="WSA20" s="198"/>
      <c r="WSB20" s="198"/>
      <c r="WSC20" s="198"/>
      <c r="WSD20" s="198"/>
      <c r="WSE20" s="198"/>
      <c r="WSF20" s="198"/>
      <c r="WSG20" s="198"/>
      <c r="WSH20" s="198"/>
      <c r="WSI20" s="198"/>
      <c r="WSJ20" s="198"/>
      <c r="WSK20" s="198"/>
      <c r="WSL20" s="198"/>
      <c r="WSM20" s="198"/>
      <c r="WSN20" s="198"/>
      <c r="WSO20" s="198"/>
      <c r="WSP20" s="198"/>
      <c r="WSQ20" s="198"/>
      <c r="WSR20" s="198"/>
      <c r="WSS20" s="198"/>
      <c r="WST20" s="198"/>
      <c r="WSU20" s="198"/>
      <c r="WSV20" s="198"/>
      <c r="WSW20" s="198"/>
      <c r="WSX20" s="198"/>
      <c r="WSY20" s="198"/>
      <c r="WSZ20" s="198"/>
      <c r="WTA20" s="198"/>
      <c r="WTB20" s="198"/>
      <c r="WTC20" s="198"/>
      <c r="WTD20" s="198"/>
      <c r="WTE20" s="198"/>
      <c r="WTF20" s="198"/>
      <c r="WTG20" s="198"/>
      <c r="WTH20" s="198"/>
      <c r="WTI20" s="198"/>
      <c r="WTJ20" s="198"/>
      <c r="WTK20" s="198"/>
      <c r="WTL20" s="198"/>
      <c r="WTM20" s="198"/>
      <c r="WTN20" s="198"/>
      <c r="WTO20" s="198"/>
      <c r="WTP20" s="198"/>
      <c r="WTQ20" s="198"/>
      <c r="WTR20" s="198"/>
      <c r="WTS20" s="198"/>
      <c r="WTT20" s="198"/>
      <c r="WTU20" s="198"/>
      <c r="WTV20" s="198"/>
      <c r="WTW20" s="198"/>
      <c r="WTX20" s="198"/>
      <c r="WTY20" s="198"/>
      <c r="WTZ20" s="198"/>
      <c r="WUA20" s="198"/>
      <c r="WUB20" s="198"/>
      <c r="WUC20" s="198"/>
      <c r="WUD20" s="198"/>
      <c r="WUE20" s="198"/>
      <c r="WUF20" s="198"/>
      <c r="WUG20" s="198"/>
      <c r="WUH20" s="198"/>
      <c r="WUI20" s="198"/>
      <c r="WUJ20" s="198"/>
      <c r="WUK20" s="198"/>
      <c r="WUL20" s="198"/>
      <c r="WUM20" s="198"/>
      <c r="WUN20" s="198"/>
      <c r="WUO20" s="198"/>
      <c r="WUP20" s="198"/>
      <c r="WUQ20" s="198"/>
      <c r="WUR20" s="198"/>
      <c r="WUS20" s="198"/>
      <c r="WUT20" s="198"/>
      <c r="WUU20" s="198"/>
      <c r="WUV20" s="198"/>
      <c r="WUW20" s="198"/>
      <c r="WUX20" s="198"/>
      <c r="WUY20" s="198"/>
      <c r="WUZ20" s="198"/>
      <c r="WVA20" s="198"/>
      <c r="WVB20" s="198"/>
      <c r="WVC20" s="198"/>
      <c r="WVD20" s="198"/>
      <c r="WVE20" s="198"/>
      <c r="WVF20" s="198"/>
      <c r="WVG20" s="198"/>
      <c r="WVH20" s="198"/>
      <c r="WVI20" s="198"/>
      <c r="WVJ20" s="198"/>
      <c r="WVK20" s="198"/>
      <c r="WVL20" s="198"/>
      <c r="WVM20" s="198"/>
      <c r="WVN20" s="198"/>
      <c r="WVO20" s="198"/>
      <c r="WVP20" s="198"/>
      <c r="WVQ20" s="198"/>
      <c r="WVR20" s="198"/>
      <c r="WVS20" s="198"/>
      <c r="WVT20" s="198"/>
      <c r="WVU20" s="198"/>
      <c r="WVV20" s="198"/>
      <c r="WVW20" s="198"/>
      <c r="WVX20" s="198"/>
      <c r="WVY20" s="198"/>
      <c r="WVZ20" s="198"/>
      <c r="WWA20" s="198"/>
      <c r="WWB20" s="198"/>
      <c r="WWC20" s="198"/>
      <c r="WWD20" s="198"/>
      <c r="WWE20" s="198"/>
      <c r="WWF20" s="198"/>
      <c r="WWG20" s="198"/>
      <c r="WWH20" s="198"/>
      <c r="WWI20" s="198"/>
      <c r="WWJ20" s="198"/>
      <c r="WWK20" s="198"/>
      <c r="WWL20" s="198"/>
      <c r="WWM20" s="198"/>
      <c r="WWN20" s="198"/>
      <c r="WWO20" s="198"/>
      <c r="WWP20" s="198"/>
      <c r="WWQ20" s="198"/>
      <c r="WWR20" s="198"/>
      <c r="WWS20" s="198"/>
      <c r="WWT20" s="198"/>
      <c r="WWU20" s="198"/>
      <c r="WWV20" s="198"/>
      <c r="WWW20" s="198"/>
      <c r="WWX20" s="198"/>
      <c r="WWY20" s="198"/>
      <c r="WWZ20" s="198"/>
      <c r="WXA20" s="198"/>
      <c r="WXB20" s="198"/>
      <c r="WXC20" s="198"/>
      <c r="WXD20" s="198"/>
      <c r="WXE20" s="198"/>
      <c r="WXF20" s="198"/>
      <c r="WXG20" s="198"/>
      <c r="WXH20" s="198"/>
      <c r="WXI20" s="198"/>
      <c r="WXJ20" s="198"/>
      <c r="WXK20" s="198"/>
      <c r="WXL20" s="198"/>
      <c r="WXM20" s="198"/>
      <c r="WXN20" s="198"/>
      <c r="WXO20" s="198"/>
      <c r="WXP20" s="198"/>
      <c r="WXQ20" s="198"/>
      <c r="WXR20" s="198"/>
      <c r="WXS20" s="198"/>
      <c r="WXT20" s="198"/>
      <c r="WXU20" s="198"/>
      <c r="WXV20" s="198"/>
      <c r="WXW20" s="198"/>
      <c r="WXX20" s="198"/>
      <c r="WXY20" s="198"/>
      <c r="WXZ20" s="198"/>
      <c r="WYA20" s="198"/>
      <c r="WYB20" s="198"/>
      <c r="WYC20" s="198"/>
      <c r="WYD20" s="198"/>
      <c r="WYE20" s="198"/>
      <c r="WYF20" s="198"/>
      <c r="WYG20" s="198"/>
      <c r="WYH20" s="198"/>
      <c r="WYI20" s="198"/>
      <c r="WYJ20" s="198"/>
      <c r="WYK20" s="198"/>
      <c r="WYL20" s="198"/>
      <c r="WYM20" s="198"/>
      <c r="WYN20" s="198"/>
      <c r="WYO20" s="198"/>
      <c r="WYP20" s="198"/>
      <c r="WYQ20" s="198"/>
      <c r="WYR20" s="198"/>
      <c r="WYS20" s="198"/>
      <c r="WYT20" s="198"/>
      <c r="WYU20" s="198"/>
      <c r="WYV20" s="198"/>
      <c r="WYW20" s="198"/>
      <c r="WYX20" s="198"/>
      <c r="WYY20" s="198"/>
      <c r="WYZ20" s="198"/>
      <c r="WZA20" s="198"/>
      <c r="WZB20" s="198"/>
      <c r="WZC20" s="198"/>
      <c r="WZD20" s="198"/>
      <c r="WZE20" s="198"/>
      <c r="WZF20" s="198"/>
      <c r="WZG20" s="198"/>
      <c r="WZH20" s="198"/>
      <c r="WZI20" s="198"/>
      <c r="WZJ20" s="198"/>
      <c r="WZK20" s="198"/>
      <c r="WZL20" s="198"/>
      <c r="WZM20" s="198"/>
      <c r="WZN20" s="198"/>
      <c r="WZO20" s="198"/>
      <c r="WZP20" s="198"/>
      <c r="WZQ20" s="198"/>
      <c r="WZR20" s="198"/>
      <c r="WZS20" s="198"/>
      <c r="WZT20" s="198"/>
      <c r="WZU20" s="198"/>
      <c r="WZV20" s="198"/>
      <c r="WZW20" s="198"/>
      <c r="WZX20" s="198"/>
      <c r="WZY20" s="198"/>
      <c r="WZZ20" s="198"/>
      <c r="XAA20" s="198"/>
      <c r="XAB20" s="198"/>
      <c r="XAC20" s="198"/>
      <c r="XAD20" s="198"/>
      <c r="XAE20" s="198"/>
      <c r="XAF20" s="198"/>
      <c r="XAG20" s="198"/>
      <c r="XAH20" s="198"/>
      <c r="XAI20" s="198"/>
      <c r="XAJ20" s="198"/>
      <c r="XAK20" s="198"/>
      <c r="XAL20" s="198"/>
      <c r="XAM20" s="198"/>
      <c r="XAN20" s="198"/>
      <c r="XAO20" s="198"/>
      <c r="XAP20" s="198"/>
      <c r="XAQ20" s="198"/>
      <c r="XAR20" s="198"/>
      <c r="XAS20" s="198"/>
      <c r="XAT20" s="198"/>
      <c r="XAU20" s="198"/>
      <c r="XAV20" s="198"/>
      <c r="XAW20" s="198"/>
      <c r="XAX20" s="198"/>
      <c r="XAY20" s="198"/>
      <c r="XAZ20" s="198"/>
      <c r="XBA20" s="198"/>
      <c r="XBB20" s="198"/>
      <c r="XBC20" s="198"/>
      <c r="XBD20" s="198"/>
      <c r="XBE20" s="198"/>
      <c r="XBF20" s="198"/>
      <c r="XBG20" s="198"/>
      <c r="XBH20" s="198"/>
      <c r="XBI20" s="198"/>
      <c r="XBJ20" s="198"/>
      <c r="XBK20" s="198"/>
      <c r="XBL20" s="198"/>
      <c r="XBM20" s="198"/>
      <c r="XBN20" s="198"/>
      <c r="XBO20" s="198"/>
      <c r="XBP20" s="198"/>
      <c r="XBQ20" s="198"/>
      <c r="XBR20" s="198"/>
      <c r="XBS20" s="198"/>
      <c r="XBT20" s="198"/>
      <c r="XBU20" s="198"/>
      <c r="XBV20" s="198"/>
      <c r="XBW20" s="198"/>
      <c r="XBX20" s="198"/>
      <c r="XBY20" s="198"/>
      <c r="XBZ20" s="198"/>
      <c r="XCA20" s="198"/>
      <c r="XCB20" s="198"/>
      <c r="XCC20" s="198"/>
      <c r="XCD20" s="198"/>
      <c r="XCE20" s="198"/>
      <c r="XCF20" s="198"/>
      <c r="XCG20" s="198"/>
      <c r="XCH20" s="198"/>
      <c r="XCI20" s="198"/>
      <c r="XCJ20" s="198"/>
      <c r="XCK20" s="198"/>
      <c r="XCL20" s="198"/>
      <c r="XCM20" s="198"/>
      <c r="XCN20" s="198"/>
      <c r="XCO20" s="198"/>
      <c r="XCP20" s="198"/>
      <c r="XCQ20" s="198"/>
      <c r="XCR20" s="198"/>
      <c r="XCS20" s="198"/>
      <c r="XCT20" s="198"/>
      <c r="XCU20" s="198"/>
      <c r="XCV20" s="198"/>
      <c r="XCW20" s="198"/>
      <c r="XCX20" s="198"/>
      <c r="XCY20" s="198"/>
      <c r="XCZ20" s="198"/>
      <c r="XDA20" s="198"/>
      <c r="XDB20" s="198"/>
      <c r="XDC20" s="198"/>
      <c r="XDD20" s="198"/>
      <c r="XDE20" s="198"/>
      <c r="XDF20" s="198"/>
      <c r="XDG20" s="198"/>
      <c r="XDH20" s="198"/>
      <c r="XDI20" s="198"/>
      <c r="XDJ20" s="198"/>
      <c r="XDK20" s="198"/>
      <c r="XDL20" s="198"/>
      <c r="XDM20" s="198"/>
      <c r="XDN20" s="198"/>
      <c r="XDO20" s="198"/>
      <c r="XDP20" s="198"/>
      <c r="XDQ20" s="198"/>
      <c r="XDR20" s="198"/>
      <c r="XDS20" s="198"/>
      <c r="XDT20" s="198"/>
      <c r="XDU20" s="198"/>
      <c r="XDV20" s="198"/>
      <c r="XDW20" s="198"/>
      <c r="XDX20" s="198"/>
      <c r="XDY20" s="198"/>
      <c r="XDZ20" s="198"/>
      <c r="XEA20" s="198"/>
      <c r="XEB20" s="198"/>
      <c r="XEC20" s="198"/>
      <c r="XED20" s="198"/>
      <c r="XEE20" s="198"/>
      <c r="XEF20" s="198"/>
      <c r="XEG20" s="198"/>
      <c r="XEH20" s="198"/>
      <c r="XEI20" s="198"/>
      <c r="XEJ20" s="198"/>
      <c r="XEK20" s="198"/>
      <c r="XEL20" s="198"/>
      <c r="XEM20" s="198"/>
      <c r="XEN20" s="198"/>
      <c r="XEO20" s="198"/>
      <c r="XEP20" s="198"/>
      <c r="XEQ20" s="198"/>
      <c r="XER20" s="198"/>
      <c r="XES20" s="198"/>
      <c r="XET20" s="198"/>
      <c r="XEU20" s="198"/>
      <c r="XEV20" s="198"/>
      <c r="XEW20" s="198"/>
      <c r="XEX20" s="198"/>
      <c r="XEY20" s="198"/>
      <c r="XEZ20" s="198"/>
      <c r="XFA20" s="198"/>
      <c r="XFB20" s="198"/>
      <c r="XFC20" s="198"/>
      <c r="XFD20" s="198"/>
    </row>
    <row r="21" spans="1:16384" s="7" customFormat="1" ht="15" customHeight="1">
      <c r="A21" s="204"/>
      <c r="B21" s="198"/>
      <c r="C21" s="198"/>
      <c r="D21" s="198"/>
      <c r="E21" s="198"/>
      <c r="F21" s="7" t="s">
        <v>3</v>
      </c>
      <c r="G21" s="455" t="str">
        <f>기본정보!F31</f>
        <v>연구3</v>
      </c>
      <c r="H21" s="455"/>
      <c r="I21" s="455"/>
      <c r="J21" s="455"/>
      <c r="K21" s="455"/>
      <c r="L21" s="455"/>
      <c r="M21" s="455"/>
      <c r="N21" s="455"/>
      <c r="O21" s="455"/>
      <c r="P21" s="455"/>
      <c r="Q21" s="455"/>
      <c r="R21" s="455"/>
      <c r="S21" s="455"/>
      <c r="T21" s="455"/>
      <c r="U21" s="198"/>
      <c r="V21" s="198"/>
      <c r="W21" s="198"/>
      <c r="X21" s="198"/>
      <c r="Y21" s="198"/>
      <c r="Z21" s="198"/>
      <c r="AA21" s="198"/>
      <c r="AB21" s="198"/>
      <c r="AC21" s="198"/>
      <c r="AD21" s="198"/>
      <c r="AE21" s="198"/>
      <c r="AF21" s="198"/>
      <c r="AG21" s="198"/>
      <c r="AH21" s="198"/>
      <c r="AI21" s="198"/>
      <c r="AJ21" s="198"/>
      <c r="AK21" s="198"/>
      <c r="AL21" s="198"/>
      <c r="AM21" s="198"/>
      <c r="AN21" s="198"/>
      <c r="AO21" s="198"/>
      <c r="AP21" s="198"/>
      <c r="AQ21" s="198"/>
      <c r="AR21" s="198"/>
      <c r="AS21" s="198"/>
      <c r="AT21" s="198"/>
      <c r="AU21" s="198"/>
      <c r="AV21" s="198"/>
      <c r="AW21" s="198"/>
      <c r="AX21" s="198"/>
      <c r="AY21" s="198"/>
      <c r="AZ21" s="198"/>
      <c r="BA21" s="198"/>
      <c r="BB21" s="198"/>
      <c r="BC21" s="198"/>
      <c r="BD21" s="198"/>
      <c r="BE21" s="198"/>
      <c r="BF21" s="198"/>
      <c r="BG21" s="198"/>
      <c r="BH21" s="198"/>
      <c r="BI21" s="198"/>
      <c r="BJ21" s="198"/>
      <c r="BK21" s="198"/>
      <c r="BL21" s="198"/>
      <c r="BM21" s="198"/>
      <c r="BN21" s="198"/>
      <c r="BO21" s="198"/>
      <c r="BP21" s="198"/>
      <c r="BQ21" s="198"/>
      <c r="BR21" s="198"/>
      <c r="BS21" s="198"/>
      <c r="BT21" s="198"/>
      <c r="BU21" s="198"/>
      <c r="BV21" s="198"/>
      <c r="BW21" s="198"/>
      <c r="BX21" s="198"/>
      <c r="BY21" s="198"/>
      <c r="BZ21" s="198"/>
      <c r="CA21" s="198"/>
      <c r="CB21" s="198"/>
      <c r="CC21" s="198"/>
      <c r="CD21" s="198"/>
      <c r="CE21" s="198"/>
      <c r="CF21" s="198"/>
      <c r="CG21" s="198"/>
      <c r="CH21" s="198"/>
      <c r="CI21" s="198"/>
      <c r="CJ21" s="198"/>
      <c r="CK21" s="198"/>
      <c r="CL21" s="198"/>
      <c r="CM21" s="198"/>
      <c r="CN21" s="198"/>
      <c r="CO21" s="198"/>
      <c r="CP21" s="198"/>
      <c r="CQ21" s="198"/>
      <c r="CR21" s="198"/>
      <c r="CS21" s="198"/>
      <c r="CT21" s="198"/>
      <c r="CU21" s="198"/>
      <c r="CV21" s="198"/>
      <c r="CW21" s="198"/>
      <c r="CX21" s="198"/>
      <c r="CY21" s="198"/>
      <c r="CZ21" s="198"/>
      <c r="DA21" s="198"/>
      <c r="DB21" s="198"/>
      <c r="DC21" s="198"/>
      <c r="DD21" s="198"/>
      <c r="DE21" s="198"/>
      <c r="DF21" s="198"/>
      <c r="DG21" s="198"/>
      <c r="DH21" s="198"/>
      <c r="DI21" s="198"/>
      <c r="DJ21" s="198"/>
      <c r="DK21" s="198"/>
      <c r="DL21" s="198"/>
      <c r="DM21" s="198"/>
      <c r="DN21" s="198"/>
      <c r="DO21" s="198"/>
      <c r="DP21" s="198"/>
      <c r="DQ21" s="198"/>
      <c r="DR21" s="198"/>
      <c r="DS21" s="198"/>
      <c r="DT21" s="198"/>
      <c r="DU21" s="198"/>
      <c r="DV21" s="198"/>
      <c r="DW21" s="198"/>
      <c r="DX21" s="198"/>
      <c r="DY21" s="198"/>
      <c r="DZ21" s="198"/>
      <c r="EA21" s="198"/>
      <c r="EB21" s="198"/>
      <c r="EC21" s="198"/>
      <c r="ED21" s="198"/>
      <c r="EE21" s="198"/>
      <c r="EF21" s="198"/>
      <c r="EG21" s="198"/>
      <c r="EH21" s="198"/>
      <c r="EI21" s="198"/>
      <c r="EJ21" s="198"/>
      <c r="EK21" s="198"/>
      <c r="EL21" s="198"/>
      <c r="EM21" s="198"/>
      <c r="EN21" s="198"/>
      <c r="EO21" s="198"/>
      <c r="EP21" s="198"/>
      <c r="EQ21" s="198"/>
      <c r="ER21" s="198"/>
      <c r="ES21" s="198"/>
      <c r="ET21" s="198"/>
      <c r="EU21" s="198"/>
      <c r="EV21" s="198"/>
      <c r="EW21" s="198"/>
      <c r="EX21" s="198"/>
      <c r="EY21" s="198"/>
      <c r="EZ21" s="198"/>
      <c r="FA21" s="198"/>
      <c r="FB21" s="198"/>
      <c r="FC21" s="198"/>
      <c r="FD21" s="198"/>
      <c r="FE21" s="198"/>
      <c r="FF21" s="198"/>
      <c r="FG21" s="198"/>
      <c r="FH21" s="198"/>
      <c r="FI21" s="198"/>
      <c r="FJ21" s="198"/>
      <c r="FK21" s="198"/>
      <c r="FL21" s="198"/>
      <c r="FM21" s="198"/>
      <c r="FN21" s="198"/>
      <c r="FO21" s="198"/>
      <c r="FP21" s="198"/>
      <c r="FQ21" s="198"/>
      <c r="FR21" s="198"/>
      <c r="FS21" s="198"/>
      <c r="FT21" s="198"/>
      <c r="FU21" s="198"/>
      <c r="FV21" s="198"/>
      <c r="FW21" s="198"/>
      <c r="FX21" s="198"/>
      <c r="FY21" s="198"/>
      <c r="FZ21" s="198"/>
      <c r="GA21" s="198"/>
      <c r="GB21" s="198"/>
      <c r="GC21" s="198"/>
      <c r="GD21" s="198"/>
      <c r="GE21" s="198"/>
      <c r="GF21" s="198"/>
      <c r="GG21" s="198"/>
      <c r="GH21" s="198"/>
      <c r="GI21" s="198"/>
      <c r="GJ21" s="198"/>
      <c r="GK21" s="198"/>
      <c r="GL21" s="198"/>
      <c r="GM21" s="198"/>
      <c r="GN21" s="198"/>
      <c r="GO21" s="198"/>
      <c r="GP21" s="198"/>
      <c r="GQ21" s="198"/>
      <c r="GR21" s="198"/>
      <c r="GS21" s="198"/>
      <c r="GT21" s="198"/>
      <c r="GU21" s="198"/>
      <c r="GV21" s="198"/>
      <c r="GW21" s="198"/>
      <c r="GX21" s="198"/>
      <c r="GY21" s="198"/>
      <c r="GZ21" s="198"/>
      <c r="HA21" s="198"/>
      <c r="HB21" s="198"/>
      <c r="HC21" s="198"/>
      <c r="HD21" s="198"/>
      <c r="HE21" s="198"/>
      <c r="HF21" s="198"/>
      <c r="HG21" s="198"/>
      <c r="HH21" s="198"/>
      <c r="HI21" s="198"/>
      <c r="HJ21" s="198"/>
      <c r="HK21" s="198"/>
      <c r="HL21" s="198"/>
      <c r="HM21" s="198"/>
      <c r="HN21" s="198"/>
      <c r="HO21" s="198"/>
      <c r="HP21" s="198"/>
      <c r="HQ21" s="198"/>
      <c r="HR21" s="198"/>
      <c r="HS21" s="198"/>
      <c r="HT21" s="198"/>
      <c r="HU21" s="198"/>
      <c r="HV21" s="198"/>
      <c r="HW21" s="198"/>
      <c r="HX21" s="198"/>
      <c r="HY21" s="198"/>
      <c r="HZ21" s="198"/>
      <c r="IA21" s="198"/>
      <c r="IB21" s="198"/>
      <c r="IC21" s="198"/>
      <c r="ID21" s="198"/>
      <c r="IE21" s="198"/>
      <c r="IF21" s="198"/>
      <c r="IG21" s="198"/>
      <c r="IH21" s="198"/>
      <c r="II21" s="198"/>
      <c r="IJ21" s="198"/>
      <c r="IK21" s="198"/>
      <c r="IL21" s="198"/>
      <c r="IM21" s="198"/>
      <c r="IN21" s="198"/>
      <c r="IO21" s="198"/>
      <c r="IP21" s="198"/>
      <c r="IQ21" s="198"/>
      <c r="IR21" s="198"/>
      <c r="IS21" s="198"/>
      <c r="IT21" s="198"/>
      <c r="IU21" s="198"/>
      <c r="IV21" s="198"/>
      <c r="IW21" s="198"/>
      <c r="IX21" s="198"/>
      <c r="IY21" s="198"/>
      <c r="IZ21" s="198"/>
      <c r="JA21" s="198"/>
      <c r="JB21" s="198"/>
      <c r="JC21" s="198"/>
      <c r="JD21" s="198"/>
      <c r="JE21" s="198"/>
      <c r="JF21" s="198"/>
      <c r="JG21" s="198"/>
      <c r="JH21" s="198"/>
      <c r="JI21" s="198"/>
      <c r="JJ21" s="198"/>
      <c r="JK21" s="198"/>
      <c r="JL21" s="198"/>
      <c r="JM21" s="198"/>
      <c r="JN21" s="198"/>
      <c r="JO21" s="198"/>
      <c r="JP21" s="198"/>
      <c r="JQ21" s="198"/>
      <c r="JR21" s="198"/>
      <c r="JS21" s="198"/>
      <c r="JT21" s="198"/>
      <c r="JU21" s="198"/>
      <c r="JV21" s="198"/>
      <c r="JW21" s="198"/>
      <c r="JX21" s="198"/>
      <c r="JY21" s="198"/>
      <c r="JZ21" s="198"/>
      <c r="KA21" s="198"/>
      <c r="KB21" s="198"/>
      <c r="KC21" s="198"/>
      <c r="KD21" s="198"/>
      <c r="KE21" s="198"/>
      <c r="KF21" s="198"/>
      <c r="KG21" s="198"/>
      <c r="KH21" s="198"/>
      <c r="KI21" s="198"/>
      <c r="KJ21" s="198"/>
      <c r="KK21" s="198"/>
      <c r="KL21" s="198"/>
      <c r="KM21" s="198"/>
      <c r="KN21" s="198"/>
      <c r="KO21" s="198"/>
      <c r="KP21" s="198"/>
      <c r="KQ21" s="198"/>
      <c r="KR21" s="198"/>
      <c r="KS21" s="198"/>
      <c r="KT21" s="198"/>
      <c r="KU21" s="198"/>
      <c r="KV21" s="198"/>
      <c r="KW21" s="198"/>
      <c r="KX21" s="198"/>
      <c r="KY21" s="198"/>
      <c r="KZ21" s="198"/>
      <c r="LA21" s="198"/>
      <c r="LB21" s="198"/>
      <c r="LC21" s="198"/>
      <c r="LD21" s="198"/>
      <c r="LE21" s="198"/>
      <c r="LF21" s="198"/>
      <c r="LG21" s="198"/>
      <c r="LH21" s="198"/>
      <c r="LI21" s="198"/>
      <c r="LJ21" s="198"/>
      <c r="LK21" s="198"/>
      <c r="LL21" s="198"/>
      <c r="LM21" s="198"/>
      <c r="LN21" s="198"/>
      <c r="LO21" s="198"/>
      <c r="LP21" s="198"/>
      <c r="LQ21" s="198"/>
      <c r="LR21" s="198"/>
      <c r="LS21" s="198"/>
      <c r="LT21" s="198"/>
      <c r="LU21" s="198"/>
      <c r="LV21" s="198"/>
      <c r="LW21" s="198"/>
      <c r="LX21" s="198"/>
      <c r="LY21" s="198"/>
      <c r="LZ21" s="198"/>
      <c r="MA21" s="198"/>
      <c r="MB21" s="198"/>
      <c r="MC21" s="198"/>
      <c r="MD21" s="198"/>
      <c r="ME21" s="198"/>
      <c r="MF21" s="198"/>
      <c r="MG21" s="198"/>
      <c r="MH21" s="198"/>
      <c r="MI21" s="198"/>
      <c r="MJ21" s="198"/>
      <c r="MK21" s="198"/>
      <c r="ML21" s="198"/>
      <c r="MM21" s="198"/>
      <c r="MN21" s="198"/>
      <c r="MO21" s="198"/>
      <c r="MP21" s="198"/>
      <c r="MQ21" s="198"/>
      <c r="MR21" s="198"/>
      <c r="MS21" s="198"/>
      <c r="MT21" s="198"/>
      <c r="MU21" s="198"/>
      <c r="MV21" s="198"/>
      <c r="MW21" s="198"/>
      <c r="MX21" s="198"/>
      <c r="MY21" s="198"/>
      <c r="MZ21" s="198"/>
      <c r="NA21" s="198"/>
      <c r="NB21" s="198"/>
      <c r="NC21" s="198"/>
      <c r="ND21" s="198"/>
      <c r="NE21" s="198"/>
      <c r="NF21" s="198"/>
      <c r="NG21" s="198"/>
      <c r="NH21" s="198"/>
      <c r="NI21" s="198"/>
      <c r="NJ21" s="198"/>
      <c r="NK21" s="198"/>
      <c r="NL21" s="198"/>
      <c r="NM21" s="198"/>
      <c r="NN21" s="198"/>
      <c r="NO21" s="198"/>
      <c r="NP21" s="198"/>
      <c r="NQ21" s="198"/>
      <c r="NR21" s="198"/>
      <c r="NS21" s="198"/>
      <c r="NT21" s="198"/>
      <c r="NU21" s="198"/>
      <c r="NV21" s="198"/>
      <c r="NW21" s="198"/>
      <c r="NX21" s="198"/>
      <c r="NY21" s="198"/>
      <c r="NZ21" s="198"/>
      <c r="OA21" s="198"/>
      <c r="OB21" s="198"/>
      <c r="OC21" s="198"/>
      <c r="OD21" s="198"/>
      <c r="OE21" s="198"/>
      <c r="OF21" s="198"/>
      <c r="OG21" s="198"/>
      <c r="OH21" s="198"/>
      <c r="OI21" s="198"/>
      <c r="OJ21" s="198"/>
      <c r="OK21" s="198"/>
      <c r="OL21" s="198"/>
      <c r="OM21" s="198"/>
      <c r="ON21" s="198"/>
      <c r="OO21" s="198"/>
      <c r="OP21" s="198"/>
      <c r="OQ21" s="198"/>
      <c r="OR21" s="198"/>
      <c r="OS21" s="198"/>
      <c r="OT21" s="198"/>
      <c r="OU21" s="198"/>
      <c r="OV21" s="198"/>
      <c r="OW21" s="198"/>
      <c r="OX21" s="198"/>
      <c r="OY21" s="198"/>
      <c r="OZ21" s="198"/>
      <c r="PA21" s="198"/>
      <c r="PB21" s="198"/>
      <c r="PC21" s="198"/>
      <c r="PD21" s="198"/>
      <c r="PE21" s="198"/>
      <c r="PF21" s="198"/>
      <c r="PG21" s="198"/>
      <c r="PH21" s="198"/>
      <c r="PI21" s="198"/>
      <c r="PJ21" s="198"/>
      <c r="PK21" s="198"/>
      <c r="PL21" s="198"/>
      <c r="PM21" s="198"/>
      <c r="PN21" s="198"/>
      <c r="PO21" s="198"/>
      <c r="PP21" s="198"/>
      <c r="PQ21" s="198"/>
      <c r="PR21" s="198"/>
      <c r="PS21" s="198"/>
      <c r="PT21" s="198"/>
      <c r="PU21" s="198"/>
      <c r="PV21" s="198"/>
      <c r="PW21" s="198"/>
      <c r="PX21" s="198"/>
      <c r="PY21" s="198"/>
      <c r="PZ21" s="198"/>
      <c r="QA21" s="198"/>
      <c r="QB21" s="198"/>
      <c r="QC21" s="198"/>
      <c r="QD21" s="198"/>
      <c r="QE21" s="198"/>
      <c r="QF21" s="198"/>
      <c r="QG21" s="198"/>
      <c r="QH21" s="198"/>
      <c r="QI21" s="198"/>
      <c r="QJ21" s="198"/>
      <c r="QK21" s="198"/>
      <c r="QL21" s="198"/>
      <c r="QM21" s="198"/>
      <c r="QN21" s="198"/>
      <c r="QO21" s="198"/>
      <c r="QP21" s="198"/>
      <c r="QQ21" s="198"/>
      <c r="QR21" s="198"/>
      <c r="QS21" s="198"/>
      <c r="QT21" s="198"/>
      <c r="QU21" s="198"/>
      <c r="QV21" s="198"/>
      <c r="QW21" s="198"/>
      <c r="QX21" s="198"/>
      <c r="QY21" s="198"/>
      <c r="QZ21" s="198"/>
      <c r="RA21" s="198"/>
      <c r="RB21" s="198"/>
      <c r="RC21" s="198"/>
      <c r="RD21" s="198"/>
      <c r="RE21" s="198"/>
      <c r="RF21" s="198"/>
      <c r="RG21" s="198"/>
      <c r="RH21" s="198"/>
      <c r="RI21" s="198"/>
      <c r="RJ21" s="198"/>
      <c r="RK21" s="198"/>
      <c r="RL21" s="198"/>
      <c r="RM21" s="198"/>
      <c r="RN21" s="198"/>
      <c r="RO21" s="198"/>
      <c r="RP21" s="198"/>
      <c r="RQ21" s="198"/>
      <c r="RR21" s="198"/>
      <c r="RS21" s="198"/>
      <c r="RT21" s="198"/>
      <c r="RU21" s="198"/>
      <c r="RV21" s="198"/>
      <c r="RW21" s="198"/>
      <c r="RX21" s="198"/>
      <c r="RY21" s="198"/>
      <c r="RZ21" s="198"/>
      <c r="SA21" s="198"/>
      <c r="SB21" s="198"/>
      <c r="SC21" s="198"/>
      <c r="SD21" s="198"/>
      <c r="SE21" s="198"/>
      <c r="SF21" s="198"/>
      <c r="SG21" s="198"/>
      <c r="SH21" s="198"/>
      <c r="SI21" s="198"/>
      <c r="SJ21" s="198"/>
      <c r="SK21" s="198"/>
      <c r="SL21" s="198"/>
      <c r="SM21" s="198"/>
      <c r="SN21" s="198"/>
      <c r="SO21" s="198"/>
      <c r="SP21" s="198"/>
      <c r="SQ21" s="198"/>
      <c r="SR21" s="198"/>
      <c r="SS21" s="198"/>
      <c r="ST21" s="198"/>
      <c r="SU21" s="198"/>
      <c r="SV21" s="198"/>
      <c r="SW21" s="198"/>
      <c r="SX21" s="198"/>
      <c r="SY21" s="198"/>
      <c r="SZ21" s="198"/>
      <c r="TA21" s="198"/>
      <c r="TB21" s="198"/>
      <c r="TC21" s="198"/>
      <c r="TD21" s="198"/>
      <c r="TE21" s="198"/>
      <c r="TF21" s="198"/>
      <c r="TG21" s="198"/>
      <c r="TH21" s="198"/>
      <c r="TI21" s="198"/>
      <c r="TJ21" s="198"/>
      <c r="TK21" s="198"/>
      <c r="TL21" s="198"/>
      <c r="TM21" s="198"/>
      <c r="TN21" s="198"/>
      <c r="TO21" s="198"/>
      <c r="TP21" s="198"/>
      <c r="TQ21" s="198"/>
      <c r="TR21" s="198"/>
      <c r="TS21" s="198"/>
      <c r="TT21" s="198"/>
      <c r="TU21" s="198"/>
      <c r="TV21" s="198"/>
      <c r="TW21" s="198"/>
      <c r="TX21" s="198"/>
      <c r="TY21" s="198"/>
      <c r="TZ21" s="198"/>
      <c r="UA21" s="198"/>
      <c r="UB21" s="198"/>
      <c r="UC21" s="198"/>
      <c r="UD21" s="198"/>
      <c r="UE21" s="198"/>
      <c r="UF21" s="198"/>
      <c r="UG21" s="198"/>
      <c r="UH21" s="198"/>
      <c r="UI21" s="198"/>
      <c r="UJ21" s="198"/>
      <c r="UK21" s="198"/>
      <c r="UL21" s="198"/>
      <c r="UM21" s="198"/>
      <c r="UN21" s="198"/>
      <c r="UO21" s="198"/>
      <c r="UP21" s="198"/>
      <c r="UQ21" s="198"/>
      <c r="UR21" s="198"/>
      <c r="US21" s="198"/>
      <c r="UT21" s="198"/>
      <c r="UU21" s="198"/>
      <c r="UV21" s="198"/>
      <c r="UW21" s="198"/>
      <c r="UX21" s="198"/>
      <c r="UY21" s="198"/>
      <c r="UZ21" s="198"/>
      <c r="VA21" s="198"/>
      <c r="VB21" s="198"/>
      <c r="VC21" s="198"/>
      <c r="VD21" s="198"/>
      <c r="VE21" s="198"/>
      <c r="VF21" s="198"/>
      <c r="VG21" s="198"/>
      <c r="VH21" s="198"/>
      <c r="VI21" s="198"/>
      <c r="VJ21" s="198"/>
      <c r="VK21" s="198"/>
      <c r="VL21" s="198"/>
      <c r="VM21" s="198"/>
      <c r="VN21" s="198"/>
      <c r="VO21" s="198"/>
      <c r="VP21" s="198"/>
      <c r="VQ21" s="198"/>
      <c r="VR21" s="198"/>
      <c r="VS21" s="198"/>
      <c r="VT21" s="198"/>
      <c r="VU21" s="198"/>
      <c r="VV21" s="198"/>
      <c r="VW21" s="198"/>
      <c r="VX21" s="198"/>
      <c r="VY21" s="198"/>
      <c r="VZ21" s="198"/>
      <c r="WA21" s="198"/>
      <c r="WB21" s="198"/>
      <c r="WC21" s="198"/>
      <c r="WD21" s="198"/>
      <c r="WE21" s="198"/>
      <c r="WF21" s="198"/>
      <c r="WG21" s="198"/>
      <c r="WH21" s="198"/>
      <c r="WI21" s="198"/>
      <c r="WJ21" s="198"/>
      <c r="WK21" s="198"/>
      <c r="WL21" s="198"/>
      <c r="WM21" s="198"/>
      <c r="WN21" s="198"/>
      <c r="WO21" s="198"/>
      <c r="WP21" s="198"/>
      <c r="WQ21" s="198"/>
      <c r="WR21" s="198"/>
      <c r="WS21" s="198"/>
      <c r="WT21" s="198"/>
      <c r="WU21" s="198"/>
      <c r="WV21" s="198"/>
      <c r="WW21" s="198"/>
      <c r="WX21" s="198"/>
      <c r="WY21" s="198"/>
      <c r="WZ21" s="198"/>
      <c r="XA21" s="198"/>
      <c r="XB21" s="198"/>
      <c r="XC21" s="198"/>
      <c r="XD21" s="198"/>
      <c r="XE21" s="198"/>
      <c r="XF21" s="198"/>
      <c r="XG21" s="198"/>
      <c r="XH21" s="198"/>
      <c r="XI21" s="198"/>
      <c r="XJ21" s="198"/>
      <c r="XK21" s="198"/>
      <c r="XL21" s="198"/>
      <c r="XM21" s="198"/>
      <c r="XN21" s="198"/>
      <c r="XO21" s="198"/>
      <c r="XP21" s="198"/>
      <c r="XQ21" s="198"/>
      <c r="XR21" s="198"/>
      <c r="XS21" s="198"/>
      <c r="XT21" s="198"/>
      <c r="XU21" s="198"/>
      <c r="XV21" s="198"/>
      <c r="XW21" s="198"/>
      <c r="XX21" s="198"/>
      <c r="XY21" s="198"/>
      <c r="XZ21" s="198"/>
      <c r="YA21" s="198"/>
      <c r="YB21" s="198"/>
      <c r="YC21" s="198"/>
      <c r="YD21" s="198"/>
      <c r="YE21" s="198"/>
      <c r="YF21" s="198"/>
      <c r="YG21" s="198"/>
      <c r="YH21" s="198"/>
      <c r="YI21" s="198"/>
      <c r="YJ21" s="198"/>
      <c r="YK21" s="198"/>
      <c r="YL21" s="198"/>
      <c r="YM21" s="198"/>
      <c r="YN21" s="198"/>
      <c r="YO21" s="198"/>
      <c r="YP21" s="198"/>
      <c r="YQ21" s="198"/>
      <c r="YR21" s="198"/>
      <c r="YS21" s="198"/>
      <c r="YT21" s="198"/>
      <c r="YU21" s="198"/>
      <c r="YV21" s="198"/>
      <c r="YW21" s="198"/>
      <c r="YX21" s="198"/>
      <c r="YY21" s="198"/>
      <c r="YZ21" s="198"/>
      <c r="ZA21" s="198"/>
      <c r="ZB21" s="198"/>
      <c r="ZC21" s="198"/>
      <c r="ZD21" s="198"/>
      <c r="ZE21" s="198"/>
      <c r="ZF21" s="198"/>
      <c r="ZG21" s="198"/>
      <c r="ZH21" s="198"/>
      <c r="ZI21" s="198"/>
      <c r="ZJ21" s="198"/>
      <c r="ZK21" s="198"/>
      <c r="ZL21" s="198"/>
      <c r="ZM21" s="198"/>
      <c r="ZN21" s="198"/>
      <c r="ZO21" s="198"/>
      <c r="ZP21" s="198"/>
      <c r="ZQ21" s="198"/>
      <c r="ZR21" s="198"/>
      <c r="ZS21" s="198"/>
      <c r="ZT21" s="198"/>
      <c r="ZU21" s="198"/>
      <c r="ZV21" s="198"/>
      <c r="ZW21" s="198"/>
      <c r="ZX21" s="198"/>
      <c r="ZY21" s="198"/>
      <c r="ZZ21" s="198"/>
      <c r="AAA21" s="198"/>
      <c r="AAB21" s="198"/>
      <c r="AAC21" s="198"/>
      <c r="AAD21" s="198"/>
      <c r="AAE21" s="198"/>
      <c r="AAF21" s="198"/>
      <c r="AAG21" s="198"/>
      <c r="AAH21" s="198"/>
      <c r="AAI21" s="198"/>
      <c r="AAJ21" s="198"/>
      <c r="AAK21" s="198"/>
      <c r="AAL21" s="198"/>
      <c r="AAM21" s="198"/>
      <c r="AAN21" s="198"/>
      <c r="AAO21" s="198"/>
      <c r="AAP21" s="198"/>
      <c r="AAQ21" s="198"/>
      <c r="AAR21" s="198"/>
      <c r="AAS21" s="198"/>
      <c r="AAT21" s="198"/>
      <c r="AAU21" s="198"/>
      <c r="AAV21" s="198"/>
      <c r="AAW21" s="198"/>
      <c r="AAX21" s="198"/>
      <c r="AAY21" s="198"/>
      <c r="AAZ21" s="198"/>
      <c r="ABA21" s="198"/>
      <c r="ABB21" s="198"/>
      <c r="ABC21" s="198"/>
      <c r="ABD21" s="198"/>
      <c r="ABE21" s="198"/>
      <c r="ABF21" s="198"/>
      <c r="ABG21" s="198"/>
      <c r="ABH21" s="198"/>
      <c r="ABI21" s="198"/>
      <c r="ABJ21" s="198"/>
      <c r="ABK21" s="198"/>
      <c r="ABL21" s="198"/>
      <c r="ABM21" s="198"/>
      <c r="ABN21" s="198"/>
      <c r="ABO21" s="198"/>
      <c r="ABP21" s="198"/>
      <c r="ABQ21" s="198"/>
      <c r="ABR21" s="198"/>
      <c r="ABS21" s="198"/>
      <c r="ABT21" s="198"/>
      <c r="ABU21" s="198"/>
      <c r="ABV21" s="198"/>
      <c r="ABW21" s="198"/>
      <c r="ABX21" s="198"/>
      <c r="ABY21" s="198"/>
      <c r="ABZ21" s="198"/>
      <c r="ACA21" s="198"/>
      <c r="ACB21" s="198"/>
      <c r="ACC21" s="198"/>
      <c r="ACD21" s="198"/>
      <c r="ACE21" s="198"/>
      <c r="ACF21" s="198"/>
      <c r="ACG21" s="198"/>
      <c r="ACH21" s="198"/>
      <c r="ACI21" s="198"/>
      <c r="ACJ21" s="198"/>
      <c r="ACK21" s="198"/>
      <c r="ACL21" s="198"/>
      <c r="ACM21" s="198"/>
      <c r="ACN21" s="198"/>
      <c r="ACO21" s="198"/>
      <c r="ACP21" s="198"/>
      <c r="ACQ21" s="198"/>
      <c r="ACR21" s="198"/>
      <c r="ACS21" s="198"/>
      <c r="ACT21" s="198"/>
      <c r="ACU21" s="198"/>
      <c r="ACV21" s="198"/>
      <c r="ACW21" s="198"/>
      <c r="ACX21" s="198"/>
      <c r="ACY21" s="198"/>
      <c r="ACZ21" s="198"/>
      <c r="ADA21" s="198"/>
      <c r="ADB21" s="198"/>
      <c r="ADC21" s="198"/>
      <c r="ADD21" s="198"/>
      <c r="ADE21" s="198"/>
      <c r="ADF21" s="198"/>
      <c r="ADG21" s="198"/>
      <c r="ADH21" s="198"/>
      <c r="ADI21" s="198"/>
      <c r="ADJ21" s="198"/>
      <c r="ADK21" s="198"/>
      <c r="ADL21" s="198"/>
      <c r="ADM21" s="198"/>
      <c r="ADN21" s="198"/>
      <c r="ADO21" s="198"/>
      <c r="ADP21" s="198"/>
      <c r="ADQ21" s="198"/>
      <c r="ADR21" s="198"/>
      <c r="ADS21" s="198"/>
      <c r="ADT21" s="198"/>
      <c r="ADU21" s="198"/>
      <c r="ADV21" s="198"/>
      <c r="ADW21" s="198"/>
      <c r="ADX21" s="198"/>
      <c r="ADY21" s="198"/>
      <c r="ADZ21" s="198"/>
      <c r="AEA21" s="198"/>
      <c r="AEB21" s="198"/>
      <c r="AEC21" s="198"/>
      <c r="AED21" s="198"/>
      <c r="AEE21" s="198"/>
      <c r="AEF21" s="198"/>
      <c r="AEG21" s="198"/>
      <c r="AEH21" s="198"/>
      <c r="AEI21" s="198"/>
      <c r="AEJ21" s="198"/>
      <c r="AEK21" s="198"/>
      <c r="AEL21" s="198"/>
      <c r="AEM21" s="198"/>
      <c r="AEN21" s="198"/>
      <c r="AEO21" s="198"/>
      <c r="AEP21" s="198"/>
      <c r="AEQ21" s="198"/>
      <c r="AER21" s="198"/>
      <c r="AES21" s="198"/>
      <c r="AET21" s="198"/>
      <c r="AEU21" s="198"/>
      <c r="AEV21" s="198"/>
      <c r="AEW21" s="198"/>
      <c r="AEX21" s="198"/>
      <c r="AEY21" s="198"/>
      <c r="AEZ21" s="198"/>
      <c r="AFA21" s="198"/>
      <c r="AFB21" s="198"/>
      <c r="AFC21" s="198"/>
      <c r="AFD21" s="198"/>
      <c r="AFE21" s="198"/>
      <c r="AFF21" s="198"/>
      <c r="AFG21" s="198"/>
      <c r="AFH21" s="198"/>
      <c r="AFI21" s="198"/>
      <c r="AFJ21" s="198"/>
      <c r="AFK21" s="198"/>
      <c r="AFL21" s="198"/>
      <c r="AFM21" s="198"/>
      <c r="AFN21" s="198"/>
      <c r="AFO21" s="198"/>
      <c r="AFP21" s="198"/>
      <c r="AFQ21" s="198"/>
      <c r="AFR21" s="198"/>
      <c r="AFS21" s="198"/>
      <c r="AFT21" s="198"/>
      <c r="AFU21" s="198"/>
      <c r="AFV21" s="198"/>
      <c r="AFW21" s="198"/>
      <c r="AFX21" s="198"/>
      <c r="AFY21" s="198"/>
      <c r="AFZ21" s="198"/>
      <c r="AGA21" s="198"/>
      <c r="AGB21" s="198"/>
      <c r="AGC21" s="198"/>
      <c r="AGD21" s="198"/>
      <c r="AGE21" s="198"/>
      <c r="AGF21" s="198"/>
      <c r="AGG21" s="198"/>
      <c r="AGH21" s="198"/>
      <c r="AGI21" s="198"/>
      <c r="AGJ21" s="198"/>
      <c r="AGK21" s="198"/>
      <c r="AGL21" s="198"/>
      <c r="AGM21" s="198"/>
      <c r="AGN21" s="198"/>
      <c r="AGO21" s="198"/>
      <c r="AGP21" s="198"/>
      <c r="AGQ21" s="198"/>
      <c r="AGR21" s="198"/>
      <c r="AGS21" s="198"/>
      <c r="AGT21" s="198"/>
      <c r="AGU21" s="198"/>
      <c r="AGV21" s="198"/>
      <c r="AGW21" s="198"/>
      <c r="AGX21" s="198"/>
      <c r="AGY21" s="198"/>
      <c r="AGZ21" s="198"/>
      <c r="AHA21" s="198"/>
      <c r="AHB21" s="198"/>
      <c r="AHC21" s="198"/>
      <c r="AHD21" s="198"/>
      <c r="AHE21" s="198"/>
      <c r="AHF21" s="198"/>
      <c r="AHG21" s="198"/>
      <c r="AHH21" s="198"/>
      <c r="AHI21" s="198"/>
      <c r="AHJ21" s="198"/>
      <c r="AHK21" s="198"/>
      <c r="AHL21" s="198"/>
      <c r="AHM21" s="198"/>
      <c r="AHN21" s="198"/>
      <c r="AHO21" s="198"/>
      <c r="AHP21" s="198"/>
      <c r="AHQ21" s="198"/>
      <c r="AHR21" s="198"/>
      <c r="AHS21" s="198"/>
      <c r="AHT21" s="198"/>
      <c r="AHU21" s="198"/>
      <c r="AHV21" s="198"/>
      <c r="AHW21" s="198"/>
      <c r="AHX21" s="198"/>
      <c r="AHY21" s="198"/>
      <c r="AHZ21" s="198"/>
      <c r="AIA21" s="198"/>
      <c r="AIB21" s="198"/>
      <c r="AIC21" s="198"/>
      <c r="AID21" s="198"/>
      <c r="AIE21" s="198"/>
      <c r="AIF21" s="198"/>
      <c r="AIG21" s="198"/>
      <c r="AIH21" s="198"/>
      <c r="AII21" s="198"/>
      <c r="AIJ21" s="198"/>
      <c r="AIK21" s="198"/>
      <c r="AIL21" s="198"/>
      <c r="AIM21" s="198"/>
      <c r="AIN21" s="198"/>
      <c r="AIO21" s="198"/>
      <c r="AIP21" s="198"/>
      <c r="AIQ21" s="198"/>
      <c r="AIR21" s="198"/>
      <c r="AIS21" s="198"/>
      <c r="AIT21" s="198"/>
      <c r="AIU21" s="198"/>
      <c r="AIV21" s="198"/>
      <c r="AIW21" s="198"/>
      <c r="AIX21" s="198"/>
      <c r="AIY21" s="198"/>
      <c r="AIZ21" s="198"/>
      <c r="AJA21" s="198"/>
      <c r="AJB21" s="198"/>
      <c r="AJC21" s="198"/>
      <c r="AJD21" s="198"/>
      <c r="AJE21" s="198"/>
      <c r="AJF21" s="198"/>
      <c r="AJG21" s="198"/>
      <c r="AJH21" s="198"/>
      <c r="AJI21" s="198"/>
      <c r="AJJ21" s="198"/>
      <c r="AJK21" s="198"/>
      <c r="AJL21" s="198"/>
      <c r="AJM21" s="198"/>
      <c r="AJN21" s="198"/>
      <c r="AJO21" s="198"/>
      <c r="AJP21" s="198"/>
      <c r="AJQ21" s="198"/>
      <c r="AJR21" s="198"/>
      <c r="AJS21" s="198"/>
      <c r="AJT21" s="198"/>
      <c r="AJU21" s="198"/>
      <c r="AJV21" s="198"/>
      <c r="AJW21" s="198"/>
      <c r="AJX21" s="198"/>
      <c r="AJY21" s="198"/>
      <c r="AJZ21" s="198"/>
      <c r="AKA21" s="198"/>
      <c r="AKB21" s="198"/>
      <c r="AKC21" s="198"/>
      <c r="AKD21" s="198"/>
      <c r="AKE21" s="198"/>
      <c r="AKF21" s="198"/>
      <c r="AKG21" s="198"/>
      <c r="AKH21" s="198"/>
      <c r="AKI21" s="198"/>
      <c r="AKJ21" s="198"/>
      <c r="AKK21" s="198"/>
      <c r="AKL21" s="198"/>
      <c r="AKM21" s="198"/>
      <c r="AKN21" s="198"/>
      <c r="AKO21" s="198"/>
      <c r="AKP21" s="198"/>
      <c r="AKQ21" s="198"/>
      <c r="AKR21" s="198"/>
      <c r="AKS21" s="198"/>
      <c r="AKT21" s="198"/>
      <c r="AKU21" s="198"/>
      <c r="AKV21" s="198"/>
      <c r="AKW21" s="198"/>
      <c r="AKX21" s="198"/>
      <c r="AKY21" s="198"/>
      <c r="AKZ21" s="198"/>
      <c r="ALA21" s="198"/>
      <c r="ALB21" s="198"/>
      <c r="ALC21" s="198"/>
      <c r="ALD21" s="198"/>
      <c r="ALE21" s="198"/>
      <c r="ALF21" s="198"/>
      <c r="ALG21" s="198"/>
      <c r="ALH21" s="198"/>
      <c r="ALI21" s="198"/>
      <c r="ALJ21" s="198"/>
      <c r="ALK21" s="198"/>
      <c r="ALL21" s="198"/>
      <c r="ALM21" s="198"/>
      <c r="ALN21" s="198"/>
      <c r="ALO21" s="198"/>
      <c r="ALP21" s="198"/>
      <c r="ALQ21" s="198"/>
      <c r="ALR21" s="198"/>
      <c r="ALS21" s="198"/>
      <c r="ALT21" s="198"/>
      <c r="ALU21" s="198"/>
      <c r="ALV21" s="198"/>
      <c r="ALW21" s="198"/>
      <c r="ALX21" s="198"/>
      <c r="ALY21" s="198"/>
      <c r="ALZ21" s="198"/>
      <c r="AMA21" s="198"/>
      <c r="AMB21" s="198"/>
      <c r="AMC21" s="198"/>
      <c r="AMD21" s="198"/>
      <c r="AME21" s="198"/>
      <c r="AMF21" s="198"/>
      <c r="AMG21" s="198"/>
      <c r="AMH21" s="198"/>
      <c r="AMI21" s="198"/>
      <c r="AMJ21" s="198"/>
      <c r="AMK21" s="198"/>
      <c r="AML21" s="198"/>
      <c r="AMM21" s="198"/>
      <c r="AMN21" s="198"/>
      <c r="AMO21" s="198"/>
      <c r="AMP21" s="198"/>
      <c r="AMQ21" s="198"/>
      <c r="AMR21" s="198"/>
      <c r="AMS21" s="198"/>
      <c r="AMT21" s="198"/>
      <c r="AMU21" s="198"/>
      <c r="AMV21" s="198"/>
      <c r="AMW21" s="198"/>
      <c r="AMX21" s="198"/>
      <c r="AMY21" s="198"/>
      <c r="AMZ21" s="198"/>
      <c r="ANA21" s="198"/>
      <c r="ANB21" s="198"/>
      <c r="ANC21" s="198"/>
      <c r="AND21" s="198"/>
      <c r="ANE21" s="198"/>
      <c r="ANF21" s="198"/>
      <c r="ANG21" s="198"/>
      <c r="ANH21" s="198"/>
      <c r="ANI21" s="198"/>
      <c r="ANJ21" s="198"/>
      <c r="ANK21" s="198"/>
      <c r="ANL21" s="198"/>
      <c r="ANM21" s="198"/>
      <c r="ANN21" s="198"/>
      <c r="ANO21" s="198"/>
      <c r="ANP21" s="198"/>
      <c r="ANQ21" s="198"/>
      <c r="ANR21" s="198"/>
      <c r="ANS21" s="198"/>
      <c r="ANT21" s="198"/>
      <c r="ANU21" s="198"/>
      <c r="ANV21" s="198"/>
      <c r="ANW21" s="198"/>
      <c r="ANX21" s="198"/>
      <c r="ANY21" s="198"/>
      <c r="ANZ21" s="198"/>
      <c r="AOA21" s="198"/>
      <c r="AOB21" s="198"/>
      <c r="AOC21" s="198"/>
      <c r="AOD21" s="198"/>
      <c r="AOE21" s="198"/>
      <c r="AOF21" s="198"/>
      <c r="AOG21" s="198"/>
      <c r="AOH21" s="198"/>
      <c r="AOI21" s="198"/>
      <c r="AOJ21" s="198"/>
      <c r="AOK21" s="198"/>
      <c r="AOL21" s="198"/>
      <c r="AOM21" s="198"/>
      <c r="AON21" s="198"/>
      <c r="AOO21" s="198"/>
      <c r="AOP21" s="198"/>
      <c r="AOQ21" s="198"/>
      <c r="AOR21" s="198"/>
      <c r="AOS21" s="198"/>
      <c r="AOT21" s="198"/>
      <c r="AOU21" s="198"/>
      <c r="AOV21" s="198"/>
      <c r="AOW21" s="198"/>
      <c r="AOX21" s="198"/>
      <c r="AOY21" s="198"/>
      <c r="AOZ21" s="198"/>
      <c r="APA21" s="198"/>
      <c r="APB21" s="198"/>
      <c r="APC21" s="198"/>
      <c r="APD21" s="198"/>
      <c r="APE21" s="198"/>
      <c r="APF21" s="198"/>
      <c r="APG21" s="198"/>
      <c r="APH21" s="198"/>
      <c r="API21" s="198"/>
      <c r="APJ21" s="198"/>
      <c r="APK21" s="198"/>
      <c r="APL21" s="198"/>
      <c r="APM21" s="198"/>
      <c r="APN21" s="198"/>
      <c r="APO21" s="198"/>
      <c r="APP21" s="198"/>
      <c r="APQ21" s="198"/>
      <c r="APR21" s="198"/>
      <c r="APS21" s="198"/>
      <c r="APT21" s="198"/>
      <c r="APU21" s="198"/>
      <c r="APV21" s="198"/>
      <c r="APW21" s="198"/>
      <c r="APX21" s="198"/>
      <c r="APY21" s="198"/>
      <c r="APZ21" s="198"/>
      <c r="AQA21" s="198"/>
      <c r="AQB21" s="198"/>
      <c r="AQC21" s="198"/>
      <c r="AQD21" s="198"/>
      <c r="AQE21" s="198"/>
      <c r="AQF21" s="198"/>
      <c r="AQG21" s="198"/>
      <c r="AQH21" s="198"/>
      <c r="AQI21" s="198"/>
      <c r="AQJ21" s="198"/>
      <c r="AQK21" s="198"/>
      <c r="AQL21" s="198"/>
      <c r="AQM21" s="198"/>
      <c r="AQN21" s="198"/>
      <c r="AQO21" s="198"/>
      <c r="AQP21" s="198"/>
      <c r="AQQ21" s="198"/>
      <c r="AQR21" s="198"/>
      <c r="AQS21" s="198"/>
      <c r="AQT21" s="198"/>
      <c r="AQU21" s="198"/>
      <c r="AQV21" s="198"/>
      <c r="AQW21" s="198"/>
      <c r="AQX21" s="198"/>
      <c r="AQY21" s="198"/>
      <c r="AQZ21" s="198"/>
      <c r="ARA21" s="198"/>
      <c r="ARB21" s="198"/>
      <c r="ARC21" s="198"/>
      <c r="ARD21" s="198"/>
      <c r="ARE21" s="198"/>
      <c r="ARF21" s="198"/>
      <c r="ARG21" s="198"/>
      <c r="ARH21" s="198"/>
      <c r="ARI21" s="198"/>
      <c r="ARJ21" s="198"/>
      <c r="ARK21" s="198"/>
      <c r="ARL21" s="198"/>
      <c r="ARM21" s="198"/>
      <c r="ARN21" s="198"/>
      <c r="ARO21" s="198"/>
      <c r="ARP21" s="198"/>
      <c r="ARQ21" s="198"/>
      <c r="ARR21" s="198"/>
      <c r="ARS21" s="198"/>
      <c r="ART21" s="198"/>
      <c r="ARU21" s="198"/>
      <c r="ARV21" s="198"/>
      <c r="ARW21" s="198"/>
      <c r="ARX21" s="198"/>
      <c r="ARY21" s="198"/>
      <c r="ARZ21" s="198"/>
      <c r="ASA21" s="198"/>
      <c r="ASB21" s="198"/>
      <c r="ASC21" s="198"/>
      <c r="ASD21" s="198"/>
      <c r="ASE21" s="198"/>
      <c r="ASF21" s="198"/>
      <c r="ASG21" s="198"/>
      <c r="ASH21" s="198"/>
      <c r="ASI21" s="198"/>
      <c r="ASJ21" s="198"/>
      <c r="ASK21" s="198"/>
      <c r="ASL21" s="198"/>
      <c r="ASM21" s="198"/>
      <c r="ASN21" s="198"/>
      <c r="ASO21" s="198"/>
      <c r="ASP21" s="198"/>
      <c r="ASQ21" s="198"/>
      <c r="ASR21" s="198"/>
      <c r="ASS21" s="198"/>
      <c r="AST21" s="198"/>
      <c r="ASU21" s="198"/>
      <c r="ASV21" s="198"/>
      <c r="ASW21" s="198"/>
      <c r="ASX21" s="198"/>
      <c r="ASY21" s="198"/>
      <c r="ASZ21" s="198"/>
      <c r="ATA21" s="198"/>
      <c r="ATB21" s="198"/>
      <c r="ATC21" s="198"/>
      <c r="ATD21" s="198"/>
      <c r="ATE21" s="198"/>
      <c r="ATF21" s="198"/>
      <c r="ATG21" s="198"/>
      <c r="ATH21" s="198"/>
      <c r="ATI21" s="198"/>
      <c r="ATJ21" s="198"/>
      <c r="ATK21" s="198"/>
      <c r="ATL21" s="198"/>
      <c r="ATM21" s="198"/>
      <c r="ATN21" s="198"/>
      <c r="ATO21" s="198"/>
      <c r="ATP21" s="198"/>
      <c r="ATQ21" s="198"/>
      <c r="ATR21" s="198"/>
      <c r="ATS21" s="198"/>
      <c r="ATT21" s="198"/>
      <c r="ATU21" s="198"/>
      <c r="ATV21" s="198"/>
      <c r="ATW21" s="198"/>
      <c r="ATX21" s="198"/>
      <c r="ATY21" s="198"/>
      <c r="ATZ21" s="198"/>
      <c r="AUA21" s="198"/>
      <c r="AUB21" s="198"/>
      <c r="AUC21" s="198"/>
      <c r="AUD21" s="198"/>
      <c r="AUE21" s="198"/>
      <c r="AUF21" s="198"/>
      <c r="AUG21" s="198"/>
      <c r="AUH21" s="198"/>
      <c r="AUI21" s="198"/>
      <c r="AUJ21" s="198"/>
      <c r="AUK21" s="198"/>
      <c r="AUL21" s="198"/>
      <c r="AUM21" s="198"/>
      <c r="AUN21" s="198"/>
      <c r="AUO21" s="198"/>
      <c r="AUP21" s="198"/>
      <c r="AUQ21" s="198"/>
      <c r="AUR21" s="198"/>
      <c r="AUS21" s="198"/>
      <c r="AUT21" s="198"/>
      <c r="AUU21" s="198"/>
      <c r="AUV21" s="198"/>
      <c r="AUW21" s="198"/>
      <c r="AUX21" s="198"/>
      <c r="AUY21" s="198"/>
      <c r="AUZ21" s="198"/>
      <c r="AVA21" s="198"/>
      <c r="AVB21" s="198"/>
      <c r="AVC21" s="198"/>
      <c r="AVD21" s="198"/>
      <c r="AVE21" s="198"/>
      <c r="AVF21" s="198"/>
      <c r="AVG21" s="198"/>
      <c r="AVH21" s="198"/>
      <c r="AVI21" s="198"/>
      <c r="AVJ21" s="198"/>
      <c r="AVK21" s="198"/>
      <c r="AVL21" s="198"/>
      <c r="AVM21" s="198"/>
      <c r="AVN21" s="198"/>
      <c r="AVO21" s="198"/>
      <c r="AVP21" s="198"/>
      <c r="AVQ21" s="198"/>
      <c r="AVR21" s="198"/>
      <c r="AVS21" s="198"/>
      <c r="AVT21" s="198"/>
      <c r="AVU21" s="198"/>
      <c r="AVV21" s="198"/>
      <c r="AVW21" s="198"/>
      <c r="AVX21" s="198"/>
      <c r="AVY21" s="198"/>
      <c r="AVZ21" s="198"/>
      <c r="AWA21" s="198"/>
      <c r="AWB21" s="198"/>
      <c r="AWC21" s="198"/>
      <c r="AWD21" s="198"/>
      <c r="AWE21" s="198"/>
      <c r="AWF21" s="198"/>
      <c r="AWG21" s="198"/>
      <c r="AWH21" s="198"/>
      <c r="AWI21" s="198"/>
      <c r="AWJ21" s="198"/>
      <c r="AWK21" s="198"/>
      <c r="AWL21" s="198"/>
      <c r="AWM21" s="198"/>
      <c r="AWN21" s="198"/>
      <c r="AWO21" s="198"/>
      <c r="AWP21" s="198"/>
      <c r="AWQ21" s="198"/>
      <c r="AWR21" s="198"/>
      <c r="AWS21" s="198"/>
      <c r="AWT21" s="198"/>
      <c r="AWU21" s="198"/>
      <c r="AWV21" s="198"/>
      <c r="AWW21" s="198"/>
      <c r="AWX21" s="198"/>
      <c r="AWY21" s="198"/>
      <c r="AWZ21" s="198"/>
      <c r="AXA21" s="198"/>
      <c r="AXB21" s="198"/>
      <c r="AXC21" s="198"/>
      <c r="AXD21" s="198"/>
      <c r="AXE21" s="198"/>
      <c r="AXF21" s="198"/>
      <c r="AXG21" s="198"/>
      <c r="AXH21" s="198"/>
      <c r="AXI21" s="198"/>
      <c r="AXJ21" s="198"/>
      <c r="AXK21" s="198"/>
      <c r="AXL21" s="198"/>
      <c r="AXM21" s="198"/>
      <c r="AXN21" s="198"/>
      <c r="AXO21" s="198"/>
      <c r="AXP21" s="198"/>
      <c r="AXQ21" s="198"/>
      <c r="AXR21" s="198"/>
      <c r="AXS21" s="198"/>
      <c r="AXT21" s="198"/>
      <c r="AXU21" s="198"/>
      <c r="AXV21" s="198"/>
      <c r="AXW21" s="198"/>
      <c r="AXX21" s="198"/>
      <c r="AXY21" s="198"/>
      <c r="AXZ21" s="198"/>
      <c r="AYA21" s="198"/>
      <c r="AYB21" s="198"/>
      <c r="AYC21" s="198"/>
      <c r="AYD21" s="198"/>
      <c r="AYE21" s="198"/>
      <c r="AYF21" s="198"/>
      <c r="AYG21" s="198"/>
      <c r="AYH21" s="198"/>
      <c r="AYI21" s="198"/>
      <c r="AYJ21" s="198"/>
      <c r="AYK21" s="198"/>
      <c r="AYL21" s="198"/>
      <c r="AYM21" s="198"/>
      <c r="AYN21" s="198"/>
      <c r="AYO21" s="198"/>
      <c r="AYP21" s="198"/>
      <c r="AYQ21" s="198"/>
      <c r="AYR21" s="198"/>
      <c r="AYS21" s="198"/>
      <c r="AYT21" s="198"/>
      <c r="AYU21" s="198"/>
      <c r="AYV21" s="198"/>
      <c r="AYW21" s="198"/>
      <c r="AYX21" s="198"/>
      <c r="AYY21" s="198"/>
      <c r="AYZ21" s="198"/>
      <c r="AZA21" s="198"/>
      <c r="AZB21" s="198"/>
      <c r="AZC21" s="198"/>
      <c r="AZD21" s="198"/>
      <c r="AZE21" s="198"/>
      <c r="AZF21" s="198"/>
      <c r="AZG21" s="198"/>
      <c r="AZH21" s="198"/>
      <c r="AZI21" s="198"/>
      <c r="AZJ21" s="198"/>
      <c r="AZK21" s="198"/>
      <c r="AZL21" s="198"/>
      <c r="AZM21" s="198"/>
      <c r="AZN21" s="198"/>
      <c r="AZO21" s="198"/>
      <c r="AZP21" s="198"/>
      <c r="AZQ21" s="198"/>
      <c r="AZR21" s="198"/>
      <c r="AZS21" s="198"/>
      <c r="AZT21" s="198"/>
      <c r="AZU21" s="198"/>
      <c r="AZV21" s="198"/>
      <c r="AZW21" s="198"/>
      <c r="AZX21" s="198"/>
      <c r="AZY21" s="198"/>
      <c r="AZZ21" s="198"/>
      <c r="BAA21" s="198"/>
      <c r="BAB21" s="198"/>
      <c r="BAC21" s="198"/>
      <c r="BAD21" s="198"/>
      <c r="BAE21" s="198"/>
      <c r="BAF21" s="198"/>
      <c r="BAG21" s="198"/>
      <c r="BAH21" s="198"/>
      <c r="BAI21" s="198"/>
      <c r="BAJ21" s="198"/>
      <c r="BAK21" s="198"/>
      <c r="BAL21" s="198"/>
      <c r="BAM21" s="198"/>
      <c r="BAN21" s="198"/>
      <c r="BAO21" s="198"/>
      <c r="BAP21" s="198"/>
      <c r="BAQ21" s="198"/>
      <c r="BAR21" s="198"/>
      <c r="BAS21" s="198"/>
      <c r="BAT21" s="198"/>
      <c r="BAU21" s="198"/>
      <c r="BAV21" s="198"/>
      <c r="BAW21" s="198"/>
      <c r="BAX21" s="198"/>
      <c r="BAY21" s="198"/>
      <c r="BAZ21" s="198"/>
      <c r="BBA21" s="198"/>
      <c r="BBB21" s="198"/>
      <c r="BBC21" s="198"/>
      <c r="BBD21" s="198"/>
      <c r="BBE21" s="198"/>
      <c r="BBF21" s="198"/>
      <c r="BBG21" s="198"/>
      <c r="BBH21" s="198"/>
      <c r="BBI21" s="198"/>
      <c r="BBJ21" s="198"/>
      <c r="BBK21" s="198"/>
      <c r="BBL21" s="198"/>
      <c r="BBM21" s="198"/>
      <c r="BBN21" s="198"/>
      <c r="BBO21" s="198"/>
      <c r="BBP21" s="198"/>
      <c r="BBQ21" s="198"/>
      <c r="BBR21" s="198"/>
      <c r="BBS21" s="198"/>
      <c r="BBT21" s="198"/>
      <c r="BBU21" s="198"/>
      <c r="BBV21" s="198"/>
      <c r="BBW21" s="198"/>
      <c r="BBX21" s="198"/>
      <c r="BBY21" s="198"/>
      <c r="BBZ21" s="198"/>
      <c r="BCA21" s="198"/>
      <c r="BCB21" s="198"/>
      <c r="BCC21" s="198"/>
      <c r="BCD21" s="198"/>
      <c r="BCE21" s="198"/>
      <c r="BCF21" s="198"/>
      <c r="BCG21" s="198"/>
      <c r="BCH21" s="198"/>
      <c r="BCI21" s="198"/>
      <c r="BCJ21" s="198"/>
      <c r="BCK21" s="198"/>
      <c r="BCL21" s="198"/>
      <c r="BCM21" s="198"/>
      <c r="BCN21" s="198"/>
      <c r="BCO21" s="198"/>
      <c r="BCP21" s="198"/>
      <c r="BCQ21" s="198"/>
      <c r="BCR21" s="198"/>
      <c r="BCS21" s="198"/>
      <c r="BCT21" s="198"/>
      <c r="BCU21" s="198"/>
      <c r="BCV21" s="198"/>
      <c r="BCW21" s="198"/>
      <c r="BCX21" s="198"/>
      <c r="BCY21" s="198"/>
      <c r="BCZ21" s="198"/>
      <c r="BDA21" s="198"/>
      <c r="BDB21" s="198"/>
      <c r="BDC21" s="198"/>
      <c r="BDD21" s="198"/>
      <c r="BDE21" s="198"/>
      <c r="BDF21" s="198"/>
      <c r="BDG21" s="198"/>
      <c r="BDH21" s="198"/>
      <c r="BDI21" s="198"/>
      <c r="BDJ21" s="198"/>
      <c r="BDK21" s="198"/>
      <c r="BDL21" s="198"/>
      <c r="BDM21" s="198"/>
      <c r="BDN21" s="198"/>
      <c r="BDO21" s="198"/>
      <c r="BDP21" s="198"/>
      <c r="BDQ21" s="198"/>
      <c r="BDR21" s="198"/>
      <c r="BDS21" s="198"/>
      <c r="BDT21" s="198"/>
      <c r="BDU21" s="198"/>
      <c r="BDV21" s="198"/>
      <c r="BDW21" s="198"/>
      <c r="BDX21" s="198"/>
      <c r="BDY21" s="198"/>
      <c r="BDZ21" s="198"/>
      <c r="BEA21" s="198"/>
      <c r="BEB21" s="198"/>
      <c r="BEC21" s="198"/>
      <c r="BED21" s="198"/>
      <c r="BEE21" s="198"/>
      <c r="BEF21" s="198"/>
      <c r="BEG21" s="198"/>
      <c r="BEH21" s="198"/>
      <c r="BEI21" s="198"/>
      <c r="BEJ21" s="198"/>
      <c r="BEK21" s="198"/>
      <c r="BEL21" s="198"/>
      <c r="BEM21" s="198"/>
      <c r="BEN21" s="198"/>
      <c r="BEO21" s="198"/>
      <c r="BEP21" s="198"/>
      <c r="BEQ21" s="198"/>
      <c r="BER21" s="198"/>
      <c r="BES21" s="198"/>
      <c r="BET21" s="198"/>
      <c r="BEU21" s="198"/>
      <c r="BEV21" s="198"/>
      <c r="BEW21" s="198"/>
      <c r="BEX21" s="198"/>
      <c r="BEY21" s="198"/>
      <c r="BEZ21" s="198"/>
      <c r="BFA21" s="198"/>
      <c r="BFB21" s="198"/>
      <c r="BFC21" s="198"/>
      <c r="BFD21" s="198"/>
      <c r="BFE21" s="198"/>
      <c r="BFF21" s="198"/>
      <c r="BFG21" s="198"/>
      <c r="BFH21" s="198"/>
      <c r="BFI21" s="198"/>
      <c r="BFJ21" s="198"/>
      <c r="BFK21" s="198"/>
      <c r="BFL21" s="198"/>
      <c r="BFM21" s="198"/>
      <c r="BFN21" s="198"/>
      <c r="BFO21" s="198"/>
      <c r="BFP21" s="198"/>
      <c r="BFQ21" s="198"/>
      <c r="BFR21" s="198"/>
      <c r="BFS21" s="198"/>
      <c r="BFT21" s="198"/>
      <c r="BFU21" s="198"/>
      <c r="BFV21" s="198"/>
      <c r="BFW21" s="198"/>
      <c r="BFX21" s="198"/>
      <c r="BFY21" s="198"/>
      <c r="BFZ21" s="198"/>
      <c r="BGA21" s="198"/>
      <c r="BGB21" s="198"/>
      <c r="BGC21" s="198"/>
      <c r="BGD21" s="198"/>
      <c r="BGE21" s="198"/>
      <c r="BGF21" s="198"/>
      <c r="BGG21" s="198"/>
      <c r="BGH21" s="198"/>
      <c r="BGI21" s="198"/>
      <c r="BGJ21" s="198"/>
      <c r="BGK21" s="198"/>
      <c r="BGL21" s="198"/>
      <c r="BGM21" s="198"/>
      <c r="BGN21" s="198"/>
      <c r="BGO21" s="198"/>
      <c r="BGP21" s="198"/>
      <c r="BGQ21" s="198"/>
      <c r="BGR21" s="198"/>
      <c r="BGS21" s="198"/>
      <c r="BGT21" s="198"/>
      <c r="BGU21" s="198"/>
      <c r="BGV21" s="198"/>
      <c r="BGW21" s="198"/>
      <c r="BGX21" s="198"/>
      <c r="BGY21" s="198"/>
      <c r="BGZ21" s="198"/>
      <c r="BHA21" s="198"/>
      <c r="BHB21" s="198"/>
      <c r="BHC21" s="198"/>
      <c r="BHD21" s="198"/>
      <c r="BHE21" s="198"/>
      <c r="BHF21" s="198"/>
      <c r="BHG21" s="198"/>
      <c r="BHH21" s="198"/>
      <c r="BHI21" s="198"/>
      <c r="BHJ21" s="198"/>
      <c r="BHK21" s="198"/>
      <c r="BHL21" s="198"/>
      <c r="BHM21" s="198"/>
      <c r="BHN21" s="198"/>
      <c r="BHO21" s="198"/>
      <c r="BHP21" s="198"/>
      <c r="BHQ21" s="198"/>
      <c r="BHR21" s="198"/>
      <c r="BHS21" s="198"/>
      <c r="BHT21" s="198"/>
      <c r="BHU21" s="198"/>
      <c r="BHV21" s="198"/>
      <c r="BHW21" s="198"/>
      <c r="BHX21" s="198"/>
      <c r="BHY21" s="198"/>
      <c r="BHZ21" s="198"/>
      <c r="BIA21" s="198"/>
      <c r="BIB21" s="198"/>
      <c r="BIC21" s="198"/>
      <c r="BID21" s="198"/>
      <c r="BIE21" s="198"/>
      <c r="BIF21" s="198"/>
      <c r="BIG21" s="198"/>
      <c r="BIH21" s="198"/>
      <c r="BII21" s="198"/>
      <c r="BIJ21" s="198"/>
      <c r="BIK21" s="198"/>
      <c r="BIL21" s="198"/>
      <c r="BIM21" s="198"/>
      <c r="BIN21" s="198"/>
      <c r="BIO21" s="198"/>
      <c r="BIP21" s="198"/>
      <c r="BIQ21" s="198"/>
      <c r="BIR21" s="198"/>
      <c r="BIS21" s="198"/>
      <c r="BIT21" s="198"/>
      <c r="BIU21" s="198"/>
      <c r="BIV21" s="198"/>
      <c r="BIW21" s="198"/>
      <c r="BIX21" s="198"/>
      <c r="BIY21" s="198"/>
      <c r="BIZ21" s="198"/>
      <c r="BJA21" s="198"/>
      <c r="BJB21" s="198"/>
      <c r="BJC21" s="198"/>
      <c r="BJD21" s="198"/>
      <c r="BJE21" s="198"/>
      <c r="BJF21" s="198"/>
      <c r="BJG21" s="198"/>
      <c r="BJH21" s="198"/>
      <c r="BJI21" s="198"/>
      <c r="BJJ21" s="198"/>
      <c r="BJK21" s="198"/>
      <c r="BJL21" s="198"/>
      <c r="BJM21" s="198"/>
      <c r="BJN21" s="198"/>
      <c r="BJO21" s="198"/>
      <c r="BJP21" s="198"/>
      <c r="BJQ21" s="198"/>
      <c r="BJR21" s="198"/>
      <c r="BJS21" s="198"/>
      <c r="BJT21" s="198"/>
      <c r="BJU21" s="198"/>
      <c r="BJV21" s="198"/>
      <c r="BJW21" s="198"/>
      <c r="BJX21" s="198"/>
      <c r="BJY21" s="198"/>
      <c r="BJZ21" s="198"/>
      <c r="BKA21" s="198"/>
      <c r="BKB21" s="198"/>
      <c r="BKC21" s="198"/>
      <c r="BKD21" s="198"/>
      <c r="BKE21" s="198"/>
      <c r="BKF21" s="198"/>
      <c r="BKG21" s="198"/>
      <c r="BKH21" s="198"/>
      <c r="BKI21" s="198"/>
      <c r="BKJ21" s="198"/>
      <c r="BKK21" s="198"/>
      <c r="BKL21" s="198"/>
      <c r="BKM21" s="198"/>
      <c r="BKN21" s="198"/>
      <c r="BKO21" s="198"/>
      <c r="BKP21" s="198"/>
      <c r="BKQ21" s="198"/>
      <c r="BKR21" s="198"/>
      <c r="BKS21" s="198"/>
      <c r="BKT21" s="198"/>
      <c r="BKU21" s="198"/>
      <c r="BKV21" s="198"/>
      <c r="BKW21" s="198"/>
      <c r="BKX21" s="198"/>
      <c r="BKY21" s="198"/>
      <c r="BKZ21" s="198"/>
      <c r="BLA21" s="198"/>
      <c r="BLB21" s="198"/>
      <c r="BLC21" s="198"/>
      <c r="BLD21" s="198"/>
      <c r="BLE21" s="198"/>
      <c r="BLF21" s="198"/>
      <c r="BLG21" s="198"/>
      <c r="BLH21" s="198"/>
      <c r="BLI21" s="198"/>
      <c r="BLJ21" s="198"/>
      <c r="BLK21" s="198"/>
      <c r="BLL21" s="198"/>
      <c r="BLM21" s="198"/>
      <c r="BLN21" s="198"/>
      <c r="BLO21" s="198"/>
      <c r="BLP21" s="198"/>
      <c r="BLQ21" s="198"/>
      <c r="BLR21" s="198"/>
      <c r="BLS21" s="198"/>
      <c r="BLT21" s="198"/>
      <c r="BLU21" s="198"/>
      <c r="BLV21" s="198"/>
      <c r="BLW21" s="198"/>
      <c r="BLX21" s="198"/>
      <c r="BLY21" s="198"/>
      <c r="BLZ21" s="198"/>
      <c r="BMA21" s="198"/>
      <c r="BMB21" s="198"/>
      <c r="BMC21" s="198"/>
      <c r="BMD21" s="198"/>
      <c r="BME21" s="198"/>
      <c r="BMF21" s="198"/>
      <c r="BMG21" s="198"/>
      <c r="BMH21" s="198"/>
      <c r="BMI21" s="198"/>
      <c r="BMJ21" s="198"/>
      <c r="BMK21" s="198"/>
      <c r="BML21" s="198"/>
      <c r="BMM21" s="198"/>
      <c r="BMN21" s="198"/>
      <c r="BMO21" s="198"/>
      <c r="BMP21" s="198"/>
      <c r="BMQ21" s="198"/>
      <c r="BMR21" s="198"/>
      <c r="BMS21" s="198"/>
      <c r="BMT21" s="198"/>
      <c r="BMU21" s="198"/>
      <c r="BMV21" s="198"/>
      <c r="BMW21" s="198"/>
      <c r="BMX21" s="198"/>
      <c r="BMY21" s="198"/>
      <c r="BMZ21" s="198"/>
      <c r="BNA21" s="198"/>
      <c r="BNB21" s="198"/>
      <c r="BNC21" s="198"/>
      <c r="BND21" s="198"/>
      <c r="BNE21" s="198"/>
      <c r="BNF21" s="198"/>
      <c r="BNG21" s="198"/>
      <c r="BNH21" s="198"/>
      <c r="BNI21" s="198"/>
      <c r="BNJ21" s="198"/>
      <c r="BNK21" s="198"/>
      <c r="BNL21" s="198"/>
      <c r="BNM21" s="198"/>
      <c r="BNN21" s="198"/>
      <c r="BNO21" s="198"/>
      <c r="BNP21" s="198"/>
      <c r="BNQ21" s="198"/>
      <c r="BNR21" s="198"/>
      <c r="BNS21" s="198"/>
      <c r="BNT21" s="198"/>
      <c r="BNU21" s="198"/>
      <c r="BNV21" s="198"/>
      <c r="BNW21" s="198"/>
      <c r="BNX21" s="198"/>
      <c r="BNY21" s="198"/>
      <c r="BNZ21" s="198"/>
      <c r="BOA21" s="198"/>
      <c r="BOB21" s="198"/>
      <c r="BOC21" s="198"/>
      <c r="BOD21" s="198"/>
      <c r="BOE21" s="198"/>
      <c r="BOF21" s="198"/>
      <c r="BOG21" s="198"/>
      <c r="BOH21" s="198"/>
      <c r="BOI21" s="198"/>
      <c r="BOJ21" s="198"/>
      <c r="BOK21" s="198"/>
      <c r="BOL21" s="198"/>
      <c r="BOM21" s="198"/>
      <c r="BON21" s="198"/>
      <c r="BOO21" s="198"/>
      <c r="BOP21" s="198"/>
      <c r="BOQ21" s="198"/>
      <c r="BOR21" s="198"/>
      <c r="BOS21" s="198"/>
      <c r="BOT21" s="198"/>
      <c r="BOU21" s="198"/>
      <c r="BOV21" s="198"/>
      <c r="BOW21" s="198"/>
      <c r="BOX21" s="198"/>
      <c r="BOY21" s="198"/>
      <c r="BOZ21" s="198"/>
      <c r="BPA21" s="198"/>
      <c r="BPB21" s="198"/>
      <c r="BPC21" s="198"/>
      <c r="BPD21" s="198"/>
      <c r="BPE21" s="198"/>
      <c r="BPF21" s="198"/>
      <c r="BPG21" s="198"/>
      <c r="BPH21" s="198"/>
      <c r="BPI21" s="198"/>
      <c r="BPJ21" s="198"/>
      <c r="BPK21" s="198"/>
      <c r="BPL21" s="198"/>
      <c r="BPM21" s="198"/>
      <c r="BPN21" s="198"/>
      <c r="BPO21" s="198"/>
      <c r="BPP21" s="198"/>
      <c r="BPQ21" s="198"/>
      <c r="BPR21" s="198"/>
      <c r="BPS21" s="198"/>
      <c r="BPT21" s="198"/>
      <c r="BPU21" s="198"/>
      <c r="BPV21" s="198"/>
      <c r="BPW21" s="198"/>
      <c r="BPX21" s="198"/>
      <c r="BPY21" s="198"/>
      <c r="BPZ21" s="198"/>
      <c r="BQA21" s="198"/>
      <c r="BQB21" s="198"/>
      <c r="BQC21" s="198"/>
      <c r="BQD21" s="198"/>
      <c r="BQE21" s="198"/>
      <c r="BQF21" s="198"/>
      <c r="BQG21" s="198"/>
      <c r="BQH21" s="198"/>
      <c r="BQI21" s="198"/>
      <c r="BQJ21" s="198"/>
      <c r="BQK21" s="198"/>
      <c r="BQL21" s="198"/>
      <c r="BQM21" s="198"/>
      <c r="BQN21" s="198"/>
      <c r="BQO21" s="198"/>
      <c r="BQP21" s="198"/>
      <c r="BQQ21" s="198"/>
      <c r="BQR21" s="198"/>
      <c r="BQS21" s="198"/>
      <c r="BQT21" s="198"/>
      <c r="BQU21" s="198"/>
      <c r="BQV21" s="198"/>
      <c r="BQW21" s="198"/>
      <c r="BQX21" s="198"/>
      <c r="BQY21" s="198"/>
      <c r="BQZ21" s="198"/>
      <c r="BRA21" s="198"/>
      <c r="BRB21" s="198"/>
      <c r="BRC21" s="198"/>
      <c r="BRD21" s="198"/>
      <c r="BRE21" s="198"/>
      <c r="BRF21" s="198"/>
      <c r="BRG21" s="198"/>
      <c r="BRH21" s="198"/>
      <c r="BRI21" s="198"/>
      <c r="BRJ21" s="198"/>
      <c r="BRK21" s="198"/>
      <c r="BRL21" s="198"/>
      <c r="BRM21" s="198"/>
      <c r="BRN21" s="198"/>
      <c r="BRO21" s="198"/>
      <c r="BRP21" s="198"/>
      <c r="BRQ21" s="198"/>
      <c r="BRR21" s="198"/>
      <c r="BRS21" s="198"/>
      <c r="BRT21" s="198"/>
      <c r="BRU21" s="198"/>
      <c r="BRV21" s="198"/>
      <c r="BRW21" s="198"/>
      <c r="BRX21" s="198"/>
      <c r="BRY21" s="198"/>
      <c r="BRZ21" s="198"/>
      <c r="BSA21" s="198"/>
      <c r="BSB21" s="198"/>
      <c r="BSC21" s="198"/>
      <c r="BSD21" s="198"/>
      <c r="BSE21" s="198"/>
      <c r="BSF21" s="198"/>
      <c r="BSG21" s="198"/>
      <c r="BSH21" s="198"/>
      <c r="BSI21" s="198"/>
      <c r="BSJ21" s="198"/>
      <c r="BSK21" s="198"/>
      <c r="BSL21" s="198"/>
      <c r="BSM21" s="198"/>
      <c r="BSN21" s="198"/>
      <c r="BSO21" s="198"/>
      <c r="BSP21" s="198"/>
      <c r="BSQ21" s="198"/>
      <c r="BSR21" s="198"/>
      <c r="BSS21" s="198"/>
      <c r="BST21" s="198"/>
      <c r="BSU21" s="198"/>
      <c r="BSV21" s="198"/>
      <c r="BSW21" s="198"/>
      <c r="BSX21" s="198"/>
      <c r="BSY21" s="198"/>
      <c r="BSZ21" s="198"/>
      <c r="BTA21" s="198"/>
      <c r="BTB21" s="198"/>
      <c r="BTC21" s="198"/>
      <c r="BTD21" s="198"/>
      <c r="BTE21" s="198"/>
      <c r="BTF21" s="198"/>
      <c r="BTG21" s="198"/>
      <c r="BTH21" s="198"/>
      <c r="BTI21" s="198"/>
      <c r="BTJ21" s="198"/>
      <c r="BTK21" s="198"/>
      <c r="BTL21" s="198"/>
      <c r="BTM21" s="198"/>
      <c r="BTN21" s="198"/>
      <c r="BTO21" s="198"/>
      <c r="BTP21" s="198"/>
      <c r="BTQ21" s="198"/>
      <c r="BTR21" s="198"/>
      <c r="BTS21" s="198"/>
      <c r="BTT21" s="198"/>
      <c r="BTU21" s="198"/>
      <c r="BTV21" s="198"/>
      <c r="BTW21" s="198"/>
      <c r="BTX21" s="198"/>
      <c r="BTY21" s="198"/>
      <c r="BTZ21" s="198"/>
      <c r="BUA21" s="198"/>
      <c r="BUB21" s="198"/>
      <c r="BUC21" s="198"/>
      <c r="BUD21" s="198"/>
      <c r="BUE21" s="198"/>
      <c r="BUF21" s="198"/>
      <c r="BUG21" s="198"/>
      <c r="BUH21" s="198"/>
      <c r="BUI21" s="198"/>
      <c r="BUJ21" s="198"/>
      <c r="BUK21" s="198"/>
      <c r="BUL21" s="198"/>
      <c r="BUM21" s="198"/>
      <c r="BUN21" s="198"/>
      <c r="BUO21" s="198"/>
      <c r="BUP21" s="198"/>
      <c r="BUQ21" s="198"/>
      <c r="BUR21" s="198"/>
      <c r="BUS21" s="198"/>
      <c r="BUT21" s="198"/>
      <c r="BUU21" s="198"/>
      <c r="BUV21" s="198"/>
      <c r="BUW21" s="198"/>
      <c r="BUX21" s="198"/>
      <c r="BUY21" s="198"/>
      <c r="BUZ21" s="198"/>
      <c r="BVA21" s="198"/>
      <c r="BVB21" s="198"/>
      <c r="BVC21" s="198"/>
      <c r="BVD21" s="198"/>
      <c r="BVE21" s="198"/>
      <c r="BVF21" s="198"/>
      <c r="BVG21" s="198"/>
      <c r="BVH21" s="198"/>
      <c r="BVI21" s="198"/>
      <c r="BVJ21" s="198"/>
      <c r="BVK21" s="198"/>
      <c r="BVL21" s="198"/>
      <c r="BVM21" s="198"/>
      <c r="BVN21" s="198"/>
      <c r="BVO21" s="198"/>
      <c r="BVP21" s="198"/>
      <c r="BVQ21" s="198"/>
      <c r="BVR21" s="198"/>
      <c r="BVS21" s="198"/>
      <c r="BVT21" s="198"/>
      <c r="BVU21" s="198"/>
      <c r="BVV21" s="198"/>
      <c r="BVW21" s="198"/>
      <c r="BVX21" s="198"/>
      <c r="BVY21" s="198"/>
      <c r="BVZ21" s="198"/>
      <c r="BWA21" s="198"/>
      <c r="BWB21" s="198"/>
      <c r="BWC21" s="198"/>
      <c r="BWD21" s="198"/>
      <c r="BWE21" s="198"/>
      <c r="BWF21" s="198"/>
      <c r="BWG21" s="198"/>
      <c r="BWH21" s="198"/>
      <c r="BWI21" s="198"/>
      <c r="BWJ21" s="198"/>
      <c r="BWK21" s="198"/>
      <c r="BWL21" s="198"/>
      <c r="BWM21" s="198"/>
      <c r="BWN21" s="198"/>
      <c r="BWO21" s="198"/>
      <c r="BWP21" s="198"/>
      <c r="BWQ21" s="198"/>
      <c r="BWR21" s="198"/>
      <c r="BWS21" s="198"/>
      <c r="BWT21" s="198"/>
      <c r="BWU21" s="198"/>
      <c r="BWV21" s="198"/>
      <c r="BWW21" s="198"/>
      <c r="BWX21" s="198"/>
      <c r="BWY21" s="198"/>
      <c r="BWZ21" s="198"/>
      <c r="BXA21" s="198"/>
      <c r="BXB21" s="198"/>
      <c r="BXC21" s="198"/>
      <c r="BXD21" s="198"/>
      <c r="BXE21" s="198"/>
      <c r="BXF21" s="198"/>
      <c r="BXG21" s="198"/>
      <c r="BXH21" s="198"/>
      <c r="BXI21" s="198"/>
      <c r="BXJ21" s="198"/>
      <c r="BXK21" s="198"/>
      <c r="BXL21" s="198"/>
      <c r="BXM21" s="198"/>
      <c r="BXN21" s="198"/>
      <c r="BXO21" s="198"/>
      <c r="BXP21" s="198"/>
      <c r="BXQ21" s="198"/>
      <c r="BXR21" s="198"/>
      <c r="BXS21" s="198"/>
      <c r="BXT21" s="198"/>
      <c r="BXU21" s="198"/>
      <c r="BXV21" s="198"/>
      <c r="BXW21" s="198"/>
      <c r="BXX21" s="198"/>
      <c r="BXY21" s="198"/>
      <c r="BXZ21" s="198"/>
      <c r="BYA21" s="198"/>
      <c r="BYB21" s="198"/>
      <c r="BYC21" s="198"/>
      <c r="BYD21" s="198"/>
      <c r="BYE21" s="198"/>
      <c r="BYF21" s="198"/>
      <c r="BYG21" s="198"/>
      <c r="BYH21" s="198"/>
      <c r="BYI21" s="198"/>
      <c r="BYJ21" s="198"/>
      <c r="BYK21" s="198"/>
      <c r="BYL21" s="198"/>
      <c r="BYM21" s="198"/>
      <c r="BYN21" s="198"/>
      <c r="BYO21" s="198"/>
      <c r="BYP21" s="198"/>
      <c r="BYQ21" s="198"/>
      <c r="BYR21" s="198"/>
      <c r="BYS21" s="198"/>
      <c r="BYT21" s="198"/>
      <c r="BYU21" s="198"/>
      <c r="BYV21" s="198"/>
      <c r="BYW21" s="198"/>
      <c r="BYX21" s="198"/>
      <c r="BYY21" s="198"/>
      <c r="BYZ21" s="198"/>
      <c r="BZA21" s="198"/>
      <c r="BZB21" s="198"/>
      <c r="BZC21" s="198"/>
      <c r="BZD21" s="198"/>
      <c r="BZE21" s="198"/>
      <c r="BZF21" s="198"/>
      <c r="BZG21" s="198"/>
      <c r="BZH21" s="198"/>
      <c r="BZI21" s="198"/>
      <c r="BZJ21" s="198"/>
      <c r="BZK21" s="198"/>
      <c r="BZL21" s="198"/>
      <c r="BZM21" s="198"/>
      <c r="BZN21" s="198"/>
      <c r="BZO21" s="198"/>
      <c r="BZP21" s="198"/>
      <c r="BZQ21" s="198"/>
      <c r="BZR21" s="198"/>
      <c r="BZS21" s="198"/>
      <c r="BZT21" s="198"/>
      <c r="BZU21" s="198"/>
      <c r="BZV21" s="198"/>
      <c r="BZW21" s="198"/>
      <c r="BZX21" s="198"/>
      <c r="BZY21" s="198"/>
      <c r="BZZ21" s="198"/>
      <c r="CAA21" s="198"/>
      <c r="CAB21" s="198"/>
      <c r="CAC21" s="198"/>
      <c r="CAD21" s="198"/>
      <c r="CAE21" s="198"/>
      <c r="CAF21" s="198"/>
      <c r="CAG21" s="198"/>
      <c r="CAH21" s="198"/>
      <c r="CAI21" s="198"/>
      <c r="CAJ21" s="198"/>
      <c r="CAK21" s="198"/>
      <c r="CAL21" s="198"/>
      <c r="CAM21" s="198"/>
      <c r="CAN21" s="198"/>
      <c r="CAO21" s="198"/>
      <c r="CAP21" s="198"/>
      <c r="CAQ21" s="198"/>
      <c r="CAR21" s="198"/>
      <c r="CAS21" s="198"/>
      <c r="CAT21" s="198"/>
      <c r="CAU21" s="198"/>
      <c r="CAV21" s="198"/>
      <c r="CAW21" s="198"/>
      <c r="CAX21" s="198"/>
      <c r="CAY21" s="198"/>
      <c r="CAZ21" s="198"/>
      <c r="CBA21" s="198"/>
      <c r="CBB21" s="198"/>
      <c r="CBC21" s="198"/>
      <c r="CBD21" s="198"/>
      <c r="CBE21" s="198"/>
      <c r="CBF21" s="198"/>
      <c r="CBG21" s="198"/>
      <c r="CBH21" s="198"/>
      <c r="CBI21" s="198"/>
      <c r="CBJ21" s="198"/>
      <c r="CBK21" s="198"/>
      <c r="CBL21" s="198"/>
      <c r="CBM21" s="198"/>
      <c r="CBN21" s="198"/>
      <c r="CBO21" s="198"/>
      <c r="CBP21" s="198"/>
      <c r="CBQ21" s="198"/>
      <c r="CBR21" s="198"/>
      <c r="CBS21" s="198"/>
      <c r="CBT21" s="198"/>
      <c r="CBU21" s="198"/>
      <c r="CBV21" s="198"/>
      <c r="CBW21" s="198"/>
      <c r="CBX21" s="198"/>
      <c r="CBY21" s="198"/>
      <c r="CBZ21" s="198"/>
      <c r="CCA21" s="198"/>
      <c r="CCB21" s="198"/>
      <c r="CCC21" s="198"/>
      <c r="CCD21" s="198"/>
      <c r="CCE21" s="198"/>
      <c r="CCF21" s="198"/>
      <c r="CCG21" s="198"/>
      <c r="CCH21" s="198"/>
      <c r="CCI21" s="198"/>
      <c r="CCJ21" s="198"/>
      <c r="CCK21" s="198"/>
      <c r="CCL21" s="198"/>
      <c r="CCM21" s="198"/>
      <c r="CCN21" s="198"/>
      <c r="CCO21" s="198"/>
      <c r="CCP21" s="198"/>
      <c r="CCQ21" s="198"/>
      <c r="CCR21" s="198"/>
      <c r="CCS21" s="198"/>
      <c r="CCT21" s="198"/>
      <c r="CCU21" s="198"/>
      <c r="CCV21" s="198"/>
      <c r="CCW21" s="198"/>
      <c r="CCX21" s="198"/>
      <c r="CCY21" s="198"/>
      <c r="CCZ21" s="198"/>
      <c r="CDA21" s="198"/>
      <c r="CDB21" s="198"/>
      <c r="CDC21" s="198"/>
      <c r="CDD21" s="198"/>
      <c r="CDE21" s="198"/>
      <c r="CDF21" s="198"/>
      <c r="CDG21" s="198"/>
      <c r="CDH21" s="198"/>
      <c r="CDI21" s="198"/>
      <c r="CDJ21" s="198"/>
      <c r="CDK21" s="198"/>
      <c r="CDL21" s="198"/>
      <c r="CDM21" s="198"/>
      <c r="CDN21" s="198"/>
      <c r="CDO21" s="198"/>
      <c r="CDP21" s="198"/>
      <c r="CDQ21" s="198"/>
      <c r="CDR21" s="198"/>
      <c r="CDS21" s="198"/>
      <c r="CDT21" s="198"/>
      <c r="CDU21" s="198"/>
      <c r="CDV21" s="198"/>
      <c r="CDW21" s="198"/>
      <c r="CDX21" s="198"/>
      <c r="CDY21" s="198"/>
      <c r="CDZ21" s="198"/>
      <c r="CEA21" s="198"/>
      <c r="CEB21" s="198"/>
      <c r="CEC21" s="198"/>
      <c r="CED21" s="198"/>
      <c r="CEE21" s="198"/>
      <c r="CEF21" s="198"/>
      <c r="CEG21" s="198"/>
      <c r="CEH21" s="198"/>
      <c r="CEI21" s="198"/>
      <c r="CEJ21" s="198"/>
      <c r="CEK21" s="198"/>
      <c r="CEL21" s="198"/>
      <c r="CEM21" s="198"/>
      <c r="CEN21" s="198"/>
      <c r="CEO21" s="198"/>
      <c r="CEP21" s="198"/>
      <c r="CEQ21" s="198"/>
      <c r="CER21" s="198"/>
      <c r="CES21" s="198"/>
      <c r="CET21" s="198"/>
      <c r="CEU21" s="198"/>
      <c r="CEV21" s="198"/>
      <c r="CEW21" s="198"/>
      <c r="CEX21" s="198"/>
      <c r="CEY21" s="198"/>
      <c r="CEZ21" s="198"/>
      <c r="CFA21" s="198"/>
      <c r="CFB21" s="198"/>
      <c r="CFC21" s="198"/>
      <c r="CFD21" s="198"/>
      <c r="CFE21" s="198"/>
      <c r="CFF21" s="198"/>
      <c r="CFG21" s="198"/>
      <c r="CFH21" s="198"/>
      <c r="CFI21" s="198"/>
      <c r="CFJ21" s="198"/>
      <c r="CFK21" s="198"/>
      <c r="CFL21" s="198"/>
      <c r="CFM21" s="198"/>
      <c r="CFN21" s="198"/>
      <c r="CFO21" s="198"/>
      <c r="CFP21" s="198"/>
      <c r="CFQ21" s="198"/>
      <c r="CFR21" s="198"/>
      <c r="CFS21" s="198"/>
      <c r="CFT21" s="198"/>
      <c r="CFU21" s="198"/>
      <c r="CFV21" s="198"/>
      <c r="CFW21" s="198"/>
      <c r="CFX21" s="198"/>
      <c r="CFY21" s="198"/>
      <c r="CFZ21" s="198"/>
      <c r="CGA21" s="198"/>
      <c r="CGB21" s="198"/>
      <c r="CGC21" s="198"/>
      <c r="CGD21" s="198"/>
      <c r="CGE21" s="198"/>
      <c r="CGF21" s="198"/>
      <c r="CGG21" s="198"/>
      <c r="CGH21" s="198"/>
      <c r="CGI21" s="198"/>
      <c r="CGJ21" s="198"/>
      <c r="CGK21" s="198"/>
      <c r="CGL21" s="198"/>
      <c r="CGM21" s="198"/>
      <c r="CGN21" s="198"/>
      <c r="CGO21" s="198"/>
      <c r="CGP21" s="198"/>
      <c r="CGQ21" s="198"/>
      <c r="CGR21" s="198"/>
      <c r="CGS21" s="198"/>
      <c r="CGT21" s="198"/>
      <c r="CGU21" s="198"/>
      <c r="CGV21" s="198"/>
      <c r="CGW21" s="198"/>
      <c r="CGX21" s="198"/>
      <c r="CGY21" s="198"/>
      <c r="CGZ21" s="198"/>
      <c r="CHA21" s="198"/>
      <c r="CHB21" s="198"/>
      <c r="CHC21" s="198"/>
      <c r="CHD21" s="198"/>
      <c r="CHE21" s="198"/>
      <c r="CHF21" s="198"/>
      <c r="CHG21" s="198"/>
      <c r="CHH21" s="198"/>
      <c r="CHI21" s="198"/>
      <c r="CHJ21" s="198"/>
      <c r="CHK21" s="198"/>
      <c r="CHL21" s="198"/>
      <c r="CHM21" s="198"/>
      <c r="CHN21" s="198"/>
      <c r="CHO21" s="198"/>
      <c r="CHP21" s="198"/>
      <c r="CHQ21" s="198"/>
      <c r="CHR21" s="198"/>
      <c r="CHS21" s="198"/>
      <c r="CHT21" s="198"/>
      <c r="CHU21" s="198"/>
      <c r="CHV21" s="198"/>
      <c r="CHW21" s="198"/>
      <c r="CHX21" s="198"/>
      <c r="CHY21" s="198"/>
      <c r="CHZ21" s="198"/>
      <c r="CIA21" s="198"/>
      <c r="CIB21" s="198"/>
      <c r="CIC21" s="198"/>
      <c r="CID21" s="198"/>
      <c r="CIE21" s="198"/>
      <c r="CIF21" s="198"/>
      <c r="CIG21" s="198"/>
      <c r="CIH21" s="198"/>
      <c r="CII21" s="198"/>
      <c r="CIJ21" s="198"/>
      <c r="CIK21" s="198"/>
      <c r="CIL21" s="198"/>
      <c r="CIM21" s="198"/>
      <c r="CIN21" s="198"/>
      <c r="CIO21" s="198"/>
      <c r="CIP21" s="198"/>
      <c r="CIQ21" s="198"/>
      <c r="CIR21" s="198"/>
      <c r="CIS21" s="198"/>
      <c r="CIT21" s="198"/>
      <c r="CIU21" s="198"/>
      <c r="CIV21" s="198"/>
      <c r="CIW21" s="198"/>
      <c r="CIX21" s="198"/>
      <c r="CIY21" s="198"/>
      <c r="CIZ21" s="198"/>
      <c r="CJA21" s="198"/>
      <c r="CJB21" s="198"/>
      <c r="CJC21" s="198"/>
      <c r="CJD21" s="198"/>
      <c r="CJE21" s="198"/>
      <c r="CJF21" s="198"/>
      <c r="CJG21" s="198"/>
      <c r="CJH21" s="198"/>
      <c r="CJI21" s="198"/>
      <c r="CJJ21" s="198"/>
      <c r="CJK21" s="198"/>
      <c r="CJL21" s="198"/>
      <c r="CJM21" s="198"/>
      <c r="CJN21" s="198"/>
      <c r="CJO21" s="198"/>
      <c r="CJP21" s="198"/>
      <c r="CJQ21" s="198"/>
      <c r="CJR21" s="198"/>
      <c r="CJS21" s="198"/>
      <c r="CJT21" s="198"/>
      <c r="CJU21" s="198"/>
      <c r="CJV21" s="198"/>
      <c r="CJW21" s="198"/>
      <c r="CJX21" s="198"/>
      <c r="CJY21" s="198"/>
      <c r="CJZ21" s="198"/>
      <c r="CKA21" s="198"/>
      <c r="CKB21" s="198"/>
      <c r="CKC21" s="198"/>
      <c r="CKD21" s="198"/>
      <c r="CKE21" s="198"/>
      <c r="CKF21" s="198"/>
      <c r="CKG21" s="198"/>
      <c r="CKH21" s="198"/>
      <c r="CKI21" s="198"/>
      <c r="CKJ21" s="198"/>
      <c r="CKK21" s="198"/>
      <c r="CKL21" s="198"/>
      <c r="CKM21" s="198"/>
      <c r="CKN21" s="198"/>
      <c r="CKO21" s="198"/>
      <c r="CKP21" s="198"/>
      <c r="CKQ21" s="198"/>
      <c r="CKR21" s="198"/>
      <c r="CKS21" s="198"/>
      <c r="CKT21" s="198"/>
      <c r="CKU21" s="198"/>
      <c r="CKV21" s="198"/>
      <c r="CKW21" s="198"/>
      <c r="CKX21" s="198"/>
      <c r="CKY21" s="198"/>
      <c r="CKZ21" s="198"/>
      <c r="CLA21" s="198"/>
      <c r="CLB21" s="198"/>
      <c r="CLC21" s="198"/>
      <c r="CLD21" s="198"/>
      <c r="CLE21" s="198"/>
      <c r="CLF21" s="198"/>
      <c r="CLG21" s="198"/>
      <c r="CLH21" s="198"/>
      <c r="CLI21" s="198"/>
      <c r="CLJ21" s="198"/>
      <c r="CLK21" s="198"/>
      <c r="CLL21" s="198"/>
      <c r="CLM21" s="198"/>
      <c r="CLN21" s="198"/>
      <c r="CLO21" s="198"/>
      <c r="CLP21" s="198"/>
      <c r="CLQ21" s="198"/>
      <c r="CLR21" s="198"/>
      <c r="CLS21" s="198"/>
      <c r="CLT21" s="198"/>
      <c r="CLU21" s="198"/>
      <c r="CLV21" s="198"/>
      <c r="CLW21" s="198"/>
      <c r="CLX21" s="198"/>
      <c r="CLY21" s="198"/>
      <c r="CLZ21" s="198"/>
      <c r="CMA21" s="198"/>
      <c r="CMB21" s="198"/>
      <c r="CMC21" s="198"/>
      <c r="CMD21" s="198"/>
      <c r="CME21" s="198"/>
      <c r="CMF21" s="198"/>
      <c r="CMG21" s="198"/>
      <c r="CMH21" s="198"/>
      <c r="CMI21" s="198"/>
      <c r="CMJ21" s="198"/>
      <c r="CMK21" s="198"/>
      <c r="CML21" s="198"/>
      <c r="CMM21" s="198"/>
      <c r="CMN21" s="198"/>
      <c r="CMO21" s="198"/>
      <c r="CMP21" s="198"/>
      <c r="CMQ21" s="198"/>
      <c r="CMR21" s="198"/>
      <c r="CMS21" s="198"/>
      <c r="CMT21" s="198"/>
      <c r="CMU21" s="198"/>
      <c r="CMV21" s="198"/>
      <c r="CMW21" s="198"/>
      <c r="CMX21" s="198"/>
      <c r="CMY21" s="198"/>
      <c r="CMZ21" s="198"/>
      <c r="CNA21" s="198"/>
      <c r="CNB21" s="198"/>
      <c r="CNC21" s="198"/>
      <c r="CND21" s="198"/>
      <c r="CNE21" s="198"/>
      <c r="CNF21" s="198"/>
      <c r="CNG21" s="198"/>
      <c r="CNH21" s="198"/>
      <c r="CNI21" s="198"/>
      <c r="CNJ21" s="198"/>
      <c r="CNK21" s="198"/>
      <c r="CNL21" s="198"/>
      <c r="CNM21" s="198"/>
      <c r="CNN21" s="198"/>
      <c r="CNO21" s="198"/>
      <c r="CNP21" s="198"/>
      <c r="CNQ21" s="198"/>
      <c r="CNR21" s="198"/>
      <c r="CNS21" s="198"/>
      <c r="CNT21" s="198"/>
      <c r="CNU21" s="198"/>
      <c r="CNV21" s="198"/>
      <c r="CNW21" s="198"/>
      <c r="CNX21" s="198"/>
      <c r="CNY21" s="198"/>
      <c r="CNZ21" s="198"/>
      <c r="COA21" s="198"/>
      <c r="COB21" s="198"/>
      <c r="COC21" s="198"/>
      <c r="COD21" s="198"/>
      <c r="COE21" s="198"/>
      <c r="COF21" s="198"/>
      <c r="COG21" s="198"/>
      <c r="COH21" s="198"/>
      <c r="COI21" s="198"/>
      <c r="COJ21" s="198"/>
      <c r="COK21" s="198"/>
      <c r="COL21" s="198"/>
      <c r="COM21" s="198"/>
      <c r="CON21" s="198"/>
      <c r="COO21" s="198"/>
      <c r="COP21" s="198"/>
      <c r="COQ21" s="198"/>
      <c r="COR21" s="198"/>
      <c r="COS21" s="198"/>
      <c r="COT21" s="198"/>
      <c r="COU21" s="198"/>
      <c r="COV21" s="198"/>
      <c r="COW21" s="198"/>
      <c r="COX21" s="198"/>
      <c r="COY21" s="198"/>
      <c r="COZ21" s="198"/>
      <c r="CPA21" s="198"/>
      <c r="CPB21" s="198"/>
      <c r="CPC21" s="198"/>
      <c r="CPD21" s="198"/>
      <c r="CPE21" s="198"/>
      <c r="CPF21" s="198"/>
      <c r="CPG21" s="198"/>
      <c r="CPH21" s="198"/>
      <c r="CPI21" s="198"/>
      <c r="CPJ21" s="198"/>
      <c r="CPK21" s="198"/>
      <c r="CPL21" s="198"/>
      <c r="CPM21" s="198"/>
      <c r="CPN21" s="198"/>
      <c r="CPO21" s="198"/>
      <c r="CPP21" s="198"/>
      <c r="CPQ21" s="198"/>
      <c r="CPR21" s="198"/>
      <c r="CPS21" s="198"/>
      <c r="CPT21" s="198"/>
      <c r="CPU21" s="198"/>
      <c r="CPV21" s="198"/>
      <c r="CPW21" s="198"/>
      <c r="CPX21" s="198"/>
      <c r="CPY21" s="198"/>
      <c r="CPZ21" s="198"/>
      <c r="CQA21" s="198"/>
      <c r="CQB21" s="198"/>
      <c r="CQC21" s="198"/>
      <c r="CQD21" s="198"/>
      <c r="CQE21" s="198"/>
      <c r="CQF21" s="198"/>
      <c r="CQG21" s="198"/>
      <c r="CQH21" s="198"/>
      <c r="CQI21" s="198"/>
      <c r="CQJ21" s="198"/>
      <c r="CQK21" s="198"/>
      <c r="CQL21" s="198"/>
      <c r="CQM21" s="198"/>
      <c r="CQN21" s="198"/>
      <c r="CQO21" s="198"/>
      <c r="CQP21" s="198"/>
      <c r="CQQ21" s="198"/>
      <c r="CQR21" s="198"/>
      <c r="CQS21" s="198"/>
      <c r="CQT21" s="198"/>
      <c r="CQU21" s="198"/>
      <c r="CQV21" s="198"/>
      <c r="CQW21" s="198"/>
      <c r="CQX21" s="198"/>
      <c r="CQY21" s="198"/>
      <c r="CQZ21" s="198"/>
      <c r="CRA21" s="198"/>
      <c r="CRB21" s="198"/>
      <c r="CRC21" s="198"/>
      <c r="CRD21" s="198"/>
      <c r="CRE21" s="198"/>
      <c r="CRF21" s="198"/>
      <c r="CRG21" s="198"/>
      <c r="CRH21" s="198"/>
      <c r="CRI21" s="198"/>
      <c r="CRJ21" s="198"/>
      <c r="CRK21" s="198"/>
      <c r="CRL21" s="198"/>
      <c r="CRM21" s="198"/>
      <c r="CRN21" s="198"/>
      <c r="CRO21" s="198"/>
      <c r="CRP21" s="198"/>
      <c r="CRQ21" s="198"/>
      <c r="CRR21" s="198"/>
      <c r="CRS21" s="198"/>
      <c r="CRT21" s="198"/>
      <c r="CRU21" s="198"/>
      <c r="CRV21" s="198"/>
      <c r="CRW21" s="198"/>
      <c r="CRX21" s="198"/>
      <c r="CRY21" s="198"/>
      <c r="CRZ21" s="198"/>
      <c r="CSA21" s="198"/>
      <c r="CSB21" s="198"/>
      <c r="CSC21" s="198"/>
      <c r="CSD21" s="198"/>
      <c r="CSE21" s="198"/>
      <c r="CSF21" s="198"/>
      <c r="CSG21" s="198"/>
      <c r="CSH21" s="198"/>
      <c r="CSI21" s="198"/>
      <c r="CSJ21" s="198"/>
      <c r="CSK21" s="198"/>
      <c r="CSL21" s="198"/>
      <c r="CSM21" s="198"/>
      <c r="CSN21" s="198"/>
      <c r="CSO21" s="198"/>
      <c r="CSP21" s="198"/>
      <c r="CSQ21" s="198"/>
      <c r="CSR21" s="198"/>
      <c r="CSS21" s="198"/>
      <c r="CST21" s="198"/>
      <c r="CSU21" s="198"/>
      <c r="CSV21" s="198"/>
      <c r="CSW21" s="198"/>
      <c r="CSX21" s="198"/>
      <c r="CSY21" s="198"/>
      <c r="CSZ21" s="198"/>
      <c r="CTA21" s="198"/>
      <c r="CTB21" s="198"/>
      <c r="CTC21" s="198"/>
      <c r="CTD21" s="198"/>
      <c r="CTE21" s="198"/>
      <c r="CTF21" s="198"/>
      <c r="CTG21" s="198"/>
      <c r="CTH21" s="198"/>
      <c r="CTI21" s="198"/>
      <c r="CTJ21" s="198"/>
      <c r="CTK21" s="198"/>
      <c r="CTL21" s="198"/>
      <c r="CTM21" s="198"/>
      <c r="CTN21" s="198"/>
      <c r="CTO21" s="198"/>
      <c r="CTP21" s="198"/>
      <c r="CTQ21" s="198"/>
      <c r="CTR21" s="198"/>
      <c r="CTS21" s="198"/>
      <c r="CTT21" s="198"/>
      <c r="CTU21" s="198"/>
      <c r="CTV21" s="198"/>
      <c r="CTW21" s="198"/>
      <c r="CTX21" s="198"/>
      <c r="CTY21" s="198"/>
      <c r="CTZ21" s="198"/>
      <c r="CUA21" s="198"/>
      <c r="CUB21" s="198"/>
      <c r="CUC21" s="198"/>
      <c r="CUD21" s="198"/>
      <c r="CUE21" s="198"/>
      <c r="CUF21" s="198"/>
      <c r="CUG21" s="198"/>
      <c r="CUH21" s="198"/>
      <c r="CUI21" s="198"/>
      <c r="CUJ21" s="198"/>
      <c r="CUK21" s="198"/>
      <c r="CUL21" s="198"/>
      <c r="CUM21" s="198"/>
      <c r="CUN21" s="198"/>
      <c r="CUO21" s="198"/>
      <c r="CUP21" s="198"/>
      <c r="CUQ21" s="198"/>
      <c r="CUR21" s="198"/>
      <c r="CUS21" s="198"/>
      <c r="CUT21" s="198"/>
      <c r="CUU21" s="198"/>
      <c r="CUV21" s="198"/>
      <c r="CUW21" s="198"/>
      <c r="CUX21" s="198"/>
      <c r="CUY21" s="198"/>
      <c r="CUZ21" s="198"/>
      <c r="CVA21" s="198"/>
      <c r="CVB21" s="198"/>
      <c r="CVC21" s="198"/>
      <c r="CVD21" s="198"/>
      <c r="CVE21" s="198"/>
      <c r="CVF21" s="198"/>
      <c r="CVG21" s="198"/>
      <c r="CVH21" s="198"/>
      <c r="CVI21" s="198"/>
      <c r="CVJ21" s="198"/>
      <c r="CVK21" s="198"/>
      <c r="CVL21" s="198"/>
      <c r="CVM21" s="198"/>
      <c r="CVN21" s="198"/>
      <c r="CVO21" s="198"/>
      <c r="CVP21" s="198"/>
      <c r="CVQ21" s="198"/>
      <c r="CVR21" s="198"/>
      <c r="CVS21" s="198"/>
      <c r="CVT21" s="198"/>
      <c r="CVU21" s="198"/>
      <c r="CVV21" s="198"/>
      <c r="CVW21" s="198"/>
      <c r="CVX21" s="198"/>
      <c r="CVY21" s="198"/>
      <c r="CVZ21" s="198"/>
      <c r="CWA21" s="198"/>
      <c r="CWB21" s="198"/>
      <c r="CWC21" s="198"/>
      <c r="CWD21" s="198"/>
      <c r="CWE21" s="198"/>
      <c r="CWF21" s="198"/>
      <c r="CWG21" s="198"/>
      <c r="CWH21" s="198"/>
      <c r="CWI21" s="198"/>
      <c r="CWJ21" s="198"/>
      <c r="CWK21" s="198"/>
      <c r="CWL21" s="198"/>
      <c r="CWM21" s="198"/>
      <c r="CWN21" s="198"/>
      <c r="CWO21" s="198"/>
      <c r="CWP21" s="198"/>
      <c r="CWQ21" s="198"/>
      <c r="CWR21" s="198"/>
      <c r="CWS21" s="198"/>
      <c r="CWT21" s="198"/>
      <c r="CWU21" s="198"/>
      <c r="CWV21" s="198"/>
      <c r="CWW21" s="198"/>
      <c r="CWX21" s="198"/>
      <c r="CWY21" s="198"/>
      <c r="CWZ21" s="198"/>
      <c r="CXA21" s="198"/>
      <c r="CXB21" s="198"/>
      <c r="CXC21" s="198"/>
      <c r="CXD21" s="198"/>
      <c r="CXE21" s="198"/>
      <c r="CXF21" s="198"/>
      <c r="CXG21" s="198"/>
      <c r="CXH21" s="198"/>
      <c r="CXI21" s="198"/>
      <c r="CXJ21" s="198"/>
      <c r="CXK21" s="198"/>
      <c r="CXL21" s="198"/>
      <c r="CXM21" s="198"/>
      <c r="CXN21" s="198"/>
      <c r="CXO21" s="198"/>
      <c r="CXP21" s="198"/>
      <c r="CXQ21" s="198"/>
      <c r="CXR21" s="198"/>
      <c r="CXS21" s="198"/>
      <c r="CXT21" s="198"/>
      <c r="CXU21" s="198"/>
      <c r="CXV21" s="198"/>
      <c r="CXW21" s="198"/>
      <c r="CXX21" s="198"/>
      <c r="CXY21" s="198"/>
      <c r="CXZ21" s="198"/>
      <c r="CYA21" s="198"/>
      <c r="CYB21" s="198"/>
      <c r="CYC21" s="198"/>
      <c r="CYD21" s="198"/>
      <c r="CYE21" s="198"/>
      <c r="CYF21" s="198"/>
      <c r="CYG21" s="198"/>
      <c r="CYH21" s="198"/>
      <c r="CYI21" s="198"/>
      <c r="CYJ21" s="198"/>
      <c r="CYK21" s="198"/>
      <c r="CYL21" s="198"/>
      <c r="CYM21" s="198"/>
      <c r="CYN21" s="198"/>
      <c r="CYO21" s="198"/>
      <c r="CYP21" s="198"/>
      <c r="CYQ21" s="198"/>
      <c r="CYR21" s="198"/>
      <c r="CYS21" s="198"/>
      <c r="CYT21" s="198"/>
      <c r="CYU21" s="198"/>
      <c r="CYV21" s="198"/>
      <c r="CYW21" s="198"/>
      <c r="CYX21" s="198"/>
      <c r="CYY21" s="198"/>
      <c r="CYZ21" s="198"/>
      <c r="CZA21" s="198"/>
      <c r="CZB21" s="198"/>
      <c r="CZC21" s="198"/>
      <c r="CZD21" s="198"/>
      <c r="CZE21" s="198"/>
      <c r="CZF21" s="198"/>
      <c r="CZG21" s="198"/>
      <c r="CZH21" s="198"/>
      <c r="CZI21" s="198"/>
      <c r="CZJ21" s="198"/>
      <c r="CZK21" s="198"/>
      <c r="CZL21" s="198"/>
      <c r="CZM21" s="198"/>
      <c r="CZN21" s="198"/>
      <c r="CZO21" s="198"/>
      <c r="CZP21" s="198"/>
      <c r="CZQ21" s="198"/>
      <c r="CZR21" s="198"/>
      <c r="CZS21" s="198"/>
      <c r="CZT21" s="198"/>
      <c r="CZU21" s="198"/>
      <c r="CZV21" s="198"/>
      <c r="CZW21" s="198"/>
      <c r="CZX21" s="198"/>
      <c r="CZY21" s="198"/>
      <c r="CZZ21" s="198"/>
      <c r="DAA21" s="198"/>
      <c r="DAB21" s="198"/>
      <c r="DAC21" s="198"/>
      <c r="DAD21" s="198"/>
      <c r="DAE21" s="198"/>
      <c r="DAF21" s="198"/>
      <c r="DAG21" s="198"/>
      <c r="DAH21" s="198"/>
      <c r="DAI21" s="198"/>
      <c r="DAJ21" s="198"/>
      <c r="DAK21" s="198"/>
      <c r="DAL21" s="198"/>
      <c r="DAM21" s="198"/>
      <c r="DAN21" s="198"/>
      <c r="DAO21" s="198"/>
      <c r="DAP21" s="198"/>
      <c r="DAQ21" s="198"/>
      <c r="DAR21" s="198"/>
      <c r="DAS21" s="198"/>
      <c r="DAT21" s="198"/>
      <c r="DAU21" s="198"/>
      <c r="DAV21" s="198"/>
      <c r="DAW21" s="198"/>
      <c r="DAX21" s="198"/>
      <c r="DAY21" s="198"/>
      <c r="DAZ21" s="198"/>
      <c r="DBA21" s="198"/>
      <c r="DBB21" s="198"/>
      <c r="DBC21" s="198"/>
      <c r="DBD21" s="198"/>
      <c r="DBE21" s="198"/>
      <c r="DBF21" s="198"/>
      <c r="DBG21" s="198"/>
      <c r="DBH21" s="198"/>
      <c r="DBI21" s="198"/>
      <c r="DBJ21" s="198"/>
      <c r="DBK21" s="198"/>
      <c r="DBL21" s="198"/>
      <c r="DBM21" s="198"/>
      <c r="DBN21" s="198"/>
      <c r="DBO21" s="198"/>
      <c r="DBP21" s="198"/>
      <c r="DBQ21" s="198"/>
      <c r="DBR21" s="198"/>
      <c r="DBS21" s="198"/>
      <c r="DBT21" s="198"/>
      <c r="DBU21" s="198"/>
      <c r="DBV21" s="198"/>
      <c r="DBW21" s="198"/>
      <c r="DBX21" s="198"/>
      <c r="DBY21" s="198"/>
      <c r="DBZ21" s="198"/>
      <c r="DCA21" s="198"/>
      <c r="DCB21" s="198"/>
      <c r="DCC21" s="198"/>
      <c r="DCD21" s="198"/>
      <c r="DCE21" s="198"/>
      <c r="DCF21" s="198"/>
      <c r="DCG21" s="198"/>
      <c r="DCH21" s="198"/>
      <c r="DCI21" s="198"/>
      <c r="DCJ21" s="198"/>
      <c r="DCK21" s="198"/>
      <c r="DCL21" s="198"/>
      <c r="DCM21" s="198"/>
      <c r="DCN21" s="198"/>
      <c r="DCO21" s="198"/>
      <c r="DCP21" s="198"/>
      <c r="DCQ21" s="198"/>
      <c r="DCR21" s="198"/>
      <c r="DCS21" s="198"/>
      <c r="DCT21" s="198"/>
      <c r="DCU21" s="198"/>
      <c r="DCV21" s="198"/>
      <c r="DCW21" s="198"/>
      <c r="DCX21" s="198"/>
      <c r="DCY21" s="198"/>
      <c r="DCZ21" s="198"/>
      <c r="DDA21" s="198"/>
      <c r="DDB21" s="198"/>
      <c r="DDC21" s="198"/>
      <c r="DDD21" s="198"/>
      <c r="DDE21" s="198"/>
      <c r="DDF21" s="198"/>
      <c r="DDG21" s="198"/>
      <c r="DDH21" s="198"/>
      <c r="DDI21" s="198"/>
      <c r="DDJ21" s="198"/>
      <c r="DDK21" s="198"/>
      <c r="DDL21" s="198"/>
      <c r="DDM21" s="198"/>
      <c r="DDN21" s="198"/>
      <c r="DDO21" s="198"/>
      <c r="DDP21" s="198"/>
      <c r="DDQ21" s="198"/>
      <c r="DDR21" s="198"/>
      <c r="DDS21" s="198"/>
      <c r="DDT21" s="198"/>
      <c r="DDU21" s="198"/>
      <c r="DDV21" s="198"/>
      <c r="DDW21" s="198"/>
      <c r="DDX21" s="198"/>
      <c r="DDY21" s="198"/>
      <c r="DDZ21" s="198"/>
      <c r="DEA21" s="198"/>
      <c r="DEB21" s="198"/>
      <c r="DEC21" s="198"/>
      <c r="DED21" s="198"/>
      <c r="DEE21" s="198"/>
      <c r="DEF21" s="198"/>
      <c r="DEG21" s="198"/>
      <c r="DEH21" s="198"/>
      <c r="DEI21" s="198"/>
      <c r="DEJ21" s="198"/>
      <c r="DEK21" s="198"/>
      <c r="DEL21" s="198"/>
      <c r="DEM21" s="198"/>
      <c r="DEN21" s="198"/>
      <c r="DEO21" s="198"/>
      <c r="DEP21" s="198"/>
      <c r="DEQ21" s="198"/>
      <c r="DER21" s="198"/>
      <c r="DES21" s="198"/>
      <c r="DET21" s="198"/>
      <c r="DEU21" s="198"/>
      <c r="DEV21" s="198"/>
      <c r="DEW21" s="198"/>
      <c r="DEX21" s="198"/>
      <c r="DEY21" s="198"/>
      <c r="DEZ21" s="198"/>
      <c r="DFA21" s="198"/>
      <c r="DFB21" s="198"/>
      <c r="DFC21" s="198"/>
      <c r="DFD21" s="198"/>
      <c r="DFE21" s="198"/>
      <c r="DFF21" s="198"/>
      <c r="DFG21" s="198"/>
      <c r="DFH21" s="198"/>
      <c r="DFI21" s="198"/>
      <c r="DFJ21" s="198"/>
      <c r="DFK21" s="198"/>
      <c r="DFL21" s="198"/>
      <c r="DFM21" s="198"/>
      <c r="DFN21" s="198"/>
      <c r="DFO21" s="198"/>
      <c r="DFP21" s="198"/>
      <c r="DFQ21" s="198"/>
      <c r="DFR21" s="198"/>
      <c r="DFS21" s="198"/>
      <c r="DFT21" s="198"/>
      <c r="DFU21" s="198"/>
      <c r="DFV21" s="198"/>
      <c r="DFW21" s="198"/>
      <c r="DFX21" s="198"/>
      <c r="DFY21" s="198"/>
      <c r="DFZ21" s="198"/>
      <c r="DGA21" s="198"/>
      <c r="DGB21" s="198"/>
      <c r="DGC21" s="198"/>
      <c r="DGD21" s="198"/>
      <c r="DGE21" s="198"/>
      <c r="DGF21" s="198"/>
      <c r="DGG21" s="198"/>
      <c r="DGH21" s="198"/>
      <c r="DGI21" s="198"/>
      <c r="DGJ21" s="198"/>
      <c r="DGK21" s="198"/>
      <c r="DGL21" s="198"/>
      <c r="DGM21" s="198"/>
      <c r="DGN21" s="198"/>
      <c r="DGO21" s="198"/>
      <c r="DGP21" s="198"/>
      <c r="DGQ21" s="198"/>
      <c r="DGR21" s="198"/>
      <c r="DGS21" s="198"/>
      <c r="DGT21" s="198"/>
      <c r="DGU21" s="198"/>
      <c r="DGV21" s="198"/>
      <c r="DGW21" s="198"/>
      <c r="DGX21" s="198"/>
      <c r="DGY21" s="198"/>
      <c r="DGZ21" s="198"/>
      <c r="DHA21" s="198"/>
      <c r="DHB21" s="198"/>
      <c r="DHC21" s="198"/>
      <c r="DHD21" s="198"/>
      <c r="DHE21" s="198"/>
      <c r="DHF21" s="198"/>
      <c r="DHG21" s="198"/>
      <c r="DHH21" s="198"/>
      <c r="DHI21" s="198"/>
      <c r="DHJ21" s="198"/>
      <c r="DHK21" s="198"/>
      <c r="DHL21" s="198"/>
      <c r="DHM21" s="198"/>
      <c r="DHN21" s="198"/>
      <c r="DHO21" s="198"/>
      <c r="DHP21" s="198"/>
      <c r="DHQ21" s="198"/>
      <c r="DHR21" s="198"/>
      <c r="DHS21" s="198"/>
      <c r="DHT21" s="198"/>
      <c r="DHU21" s="198"/>
      <c r="DHV21" s="198"/>
      <c r="DHW21" s="198"/>
      <c r="DHX21" s="198"/>
      <c r="DHY21" s="198"/>
      <c r="DHZ21" s="198"/>
      <c r="DIA21" s="198"/>
      <c r="DIB21" s="198"/>
      <c r="DIC21" s="198"/>
      <c r="DID21" s="198"/>
      <c r="DIE21" s="198"/>
      <c r="DIF21" s="198"/>
      <c r="DIG21" s="198"/>
      <c r="DIH21" s="198"/>
      <c r="DII21" s="198"/>
      <c r="DIJ21" s="198"/>
      <c r="DIK21" s="198"/>
      <c r="DIL21" s="198"/>
      <c r="DIM21" s="198"/>
      <c r="DIN21" s="198"/>
      <c r="DIO21" s="198"/>
      <c r="DIP21" s="198"/>
      <c r="DIQ21" s="198"/>
      <c r="DIR21" s="198"/>
      <c r="DIS21" s="198"/>
      <c r="DIT21" s="198"/>
      <c r="DIU21" s="198"/>
      <c r="DIV21" s="198"/>
      <c r="DIW21" s="198"/>
      <c r="DIX21" s="198"/>
      <c r="DIY21" s="198"/>
      <c r="DIZ21" s="198"/>
      <c r="DJA21" s="198"/>
      <c r="DJB21" s="198"/>
      <c r="DJC21" s="198"/>
      <c r="DJD21" s="198"/>
      <c r="DJE21" s="198"/>
      <c r="DJF21" s="198"/>
      <c r="DJG21" s="198"/>
      <c r="DJH21" s="198"/>
      <c r="DJI21" s="198"/>
      <c r="DJJ21" s="198"/>
      <c r="DJK21" s="198"/>
      <c r="DJL21" s="198"/>
      <c r="DJM21" s="198"/>
      <c r="DJN21" s="198"/>
      <c r="DJO21" s="198"/>
      <c r="DJP21" s="198"/>
      <c r="DJQ21" s="198"/>
      <c r="DJR21" s="198"/>
      <c r="DJS21" s="198"/>
      <c r="DJT21" s="198"/>
      <c r="DJU21" s="198"/>
      <c r="DJV21" s="198"/>
      <c r="DJW21" s="198"/>
      <c r="DJX21" s="198"/>
      <c r="DJY21" s="198"/>
      <c r="DJZ21" s="198"/>
      <c r="DKA21" s="198"/>
      <c r="DKB21" s="198"/>
      <c r="DKC21" s="198"/>
      <c r="DKD21" s="198"/>
      <c r="DKE21" s="198"/>
      <c r="DKF21" s="198"/>
      <c r="DKG21" s="198"/>
      <c r="DKH21" s="198"/>
      <c r="DKI21" s="198"/>
      <c r="DKJ21" s="198"/>
      <c r="DKK21" s="198"/>
      <c r="DKL21" s="198"/>
      <c r="DKM21" s="198"/>
      <c r="DKN21" s="198"/>
      <c r="DKO21" s="198"/>
      <c r="DKP21" s="198"/>
      <c r="DKQ21" s="198"/>
      <c r="DKR21" s="198"/>
      <c r="DKS21" s="198"/>
      <c r="DKT21" s="198"/>
      <c r="DKU21" s="198"/>
      <c r="DKV21" s="198"/>
      <c r="DKW21" s="198"/>
      <c r="DKX21" s="198"/>
      <c r="DKY21" s="198"/>
      <c r="DKZ21" s="198"/>
      <c r="DLA21" s="198"/>
      <c r="DLB21" s="198"/>
      <c r="DLC21" s="198"/>
      <c r="DLD21" s="198"/>
      <c r="DLE21" s="198"/>
      <c r="DLF21" s="198"/>
      <c r="DLG21" s="198"/>
      <c r="DLH21" s="198"/>
      <c r="DLI21" s="198"/>
      <c r="DLJ21" s="198"/>
      <c r="DLK21" s="198"/>
      <c r="DLL21" s="198"/>
      <c r="DLM21" s="198"/>
      <c r="DLN21" s="198"/>
      <c r="DLO21" s="198"/>
      <c r="DLP21" s="198"/>
      <c r="DLQ21" s="198"/>
      <c r="DLR21" s="198"/>
      <c r="DLS21" s="198"/>
      <c r="DLT21" s="198"/>
      <c r="DLU21" s="198"/>
      <c r="DLV21" s="198"/>
      <c r="DLW21" s="198"/>
      <c r="DLX21" s="198"/>
      <c r="DLY21" s="198"/>
      <c r="DLZ21" s="198"/>
      <c r="DMA21" s="198"/>
      <c r="DMB21" s="198"/>
      <c r="DMC21" s="198"/>
      <c r="DMD21" s="198"/>
      <c r="DME21" s="198"/>
      <c r="DMF21" s="198"/>
      <c r="DMG21" s="198"/>
      <c r="DMH21" s="198"/>
      <c r="DMI21" s="198"/>
      <c r="DMJ21" s="198"/>
      <c r="DMK21" s="198"/>
      <c r="DML21" s="198"/>
      <c r="DMM21" s="198"/>
      <c r="DMN21" s="198"/>
      <c r="DMO21" s="198"/>
      <c r="DMP21" s="198"/>
      <c r="DMQ21" s="198"/>
      <c r="DMR21" s="198"/>
      <c r="DMS21" s="198"/>
      <c r="DMT21" s="198"/>
      <c r="DMU21" s="198"/>
      <c r="DMV21" s="198"/>
      <c r="DMW21" s="198"/>
      <c r="DMX21" s="198"/>
      <c r="DMY21" s="198"/>
      <c r="DMZ21" s="198"/>
      <c r="DNA21" s="198"/>
      <c r="DNB21" s="198"/>
      <c r="DNC21" s="198"/>
      <c r="DND21" s="198"/>
      <c r="DNE21" s="198"/>
      <c r="DNF21" s="198"/>
      <c r="DNG21" s="198"/>
      <c r="DNH21" s="198"/>
      <c r="DNI21" s="198"/>
      <c r="DNJ21" s="198"/>
      <c r="DNK21" s="198"/>
      <c r="DNL21" s="198"/>
      <c r="DNM21" s="198"/>
      <c r="DNN21" s="198"/>
      <c r="DNO21" s="198"/>
      <c r="DNP21" s="198"/>
      <c r="DNQ21" s="198"/>
      <c r="DNR21" s="198"/>
      <c r="DNS21" s="198"/>
      <c r="DNT21" s="198"/>
      <c r="DNU21" s="198"/>
      <c r="DNV21" s="198"/>
      <c r="DNW21" s="198"/>
      <c r="DNX21" s="198"/>
      <c r="DNY21" s="198"/>
      <c r="DNZ21" s="198"/>
      <c r="DOA21" s="198"/>
      <c r="DOB21" s="198"/>
      <c r="DOC21" s="198"/>
      <c r="DOD21" s="198"/>
      <c r="DOE21" s="198"/>
      <c r="DOF21" s="198"/>
      <c r="DOG21" s="198"/>
      <c r="DOH21" s="198"/>
      <c r="DOI21" s="198"/>
      <c r="DOJ21" s="198"/>
      <c r="DOK21" s="198"/>
      <c r="DOL21" s="198"/>
      <c r="DOM21" s="198"/>
      <c r="DON21" s="198"/>
      <c r="DOO21" s="198"/>
      <c r="DOP21" s="198"/>
      <c r="DOQ21" s="198"/>
      <c r="DOR21" s="198"/>
      <c r="DOS21" s="198"/>
      <c r="DOT21" s="198"/>
      <c r="DOU21" s="198"/>
      <c r="DOV21" s="198"/>
      <c r="DOW21" s="198"/>
      <c r="DOX21" s="198"/>
      <c r="DOY21" s="198"/>
      <c r="DOZ21" s="198"/>
      <c r="DPA21" s="198"/>
      <c r="DPB21" s="198"/>
      <c r="DPC21" s="198"/>
      <c r="DPD21" s="198"/>
      <c r="DPE21" s="198"/>
      <c r="DPF21" s="198"/>
      <c r="DPG21" s="198"/>
      <c r="DPH21" s="198"/>
      <c r="DPI21" s="198"/>
      <c r="DPJ21" s="198"/>
      <c r="DPK21" s="198"/>
      <c r="DPL21" s="198"/>
      <c r="DPM21" s="198"/>
      <c r="DPN21" s="198"/>
      <c r="DPO21" s="198"/>
      <c r="DPP21" s="198"/>
      <c r="DPQ21" s="198"/>
      <c r="DPR21" s="198"/>
      <c r="DPS21" s="198"/>
      <c r="DPT21" s="198"/>
      <c r="DPU21" s="198"/>
      <c r="DPV21" s="198"/>
      <c r="DPW21" s="198"/>
      <c r="DPX21" s="198"/>
      <c r="DPY21" s="198"/>
      <c r="DPZ21" s="198"/>
      <c r="DQA21" s="198"/>
      <c r="DQB21" s="198"/>
      <c r="DQC21" s="198"/>
      <c r="DQD21" s="198"/>
      <c r="DQE21" s="198"/>
      <c r="DQF21" s="198"/>
      <c r="DQG21" s="198"/>
      <c r="DQH21" s="198"/>
      <c r="DQI21" s="198"/>
      <c r="DQJ21" s="198"/>
      <c r="DQK21" s="198"/>
      <c r="DQL21" s="198"/>
      <c r="DQM21" s="198"/>
      <c r="DQN21" s="198"/>
      <c r="DQO21" s="198"/>
      <c r="DQP21" s="198"/>
      <c r="DQQ21" s="198"/>
      <c r="DQR21" s="198"/>
      <c r="DQS21" s="198"/>
      <c r="DQT21" s="198"/>
      <c r="DQU21" s="198"/>
      <c r="DQV21" s="198"/>
      <c r="DQW21" s="198"/>
      <c r="DQX21" s="198"/>
      <c r="DQY21" s="198"/>
      <c r="DQZ21" s="198"/>
      <c r="DRA21" s="198"/>
      <c r="DRB21" s="198"/>
      <c r="DRC21" s="198"/>
      <c r="DRD21" s="198"/>
      <c r="DRE21" s="198"/>
      <c r="DRF21" s="198"/>
      <c r="DRG21" s="198"/>
      <c r="DRH21" s="198"/>
      <c r="DRI21" s="198"/>
      <c r="DRJ21" s="198"/>
      <c r="DRK21" s="198"/>
      <c r="DRL21" s="198"/>
      <c r="DRM21" s="198"/>
      <c r="DRN21" s="198"/>
      <c r="DRO21" s="198"/>
      <c r="DRP21" s="198"/>
      <c r="DRQ21" s="198"/>
      <c r="DRR21" s="198"/>
      <c r="DRS21" s="198"/>
      <c r="DRT21" s="198"/>
      <c r="DRU21" s="198"/>
      <c r="DRV21" s="198"/>
      <c r="DRW21" s="198"/>
      <c r="DRX21" s="198"/>
      <c r="DRY21" s="198"/>
      <c r="DRZ21" s="198"/>
      <c r="DSA21" s="198"/>
      <c r="DSB21" s="198"/>
      <c r="DSC21" s="198"/>
      <c r="DSD21" s="198"/>
      <c r="DSE21" s="198"/>
      <c r="DSF21" s="198"/>
      <c r="DSG21" s="198"/>
      <c r="DSH21" s="198"/>
      <c r="DSI21" s="198"/>
      <c r="DSJ21" s="198"/>
      <c r="DSK21" s="198"/>
      <c r="DSL21" s="198"/>
      <c r="DSM21" s="198"/>
      <c r="DSN21" s="198"/>
      <c r="DSO21" s="198"/>
      <c r="DSP21" s="198"/>
      <c r="DSQ21" s="198"/>
      <c r="DSR21" s="198"/>
      <c r="DSS21" s="198"/>
      <c r="DST21" s="198"/>
      <c r="DSU21" s="198"/>
      <c r="DSV21" s="198"/>
      <c r="DSW21" s="198"/>
      <c r="DSX21" s="198"/>
      <c r="DSY21" s="198"/>
      <c r="DSZ21" s="198"/>
      <c r="DTA21" s="198"/>
      <c r="DTB21" s="198"/>
      <c r="DTC21" s="198"/>
      <c r="DTD21" s="198"/>
      <c r="DTE21" s="198"/>
      <c r="DTF21" s="198"/>
      <c r="DTG21" s="198"/>
      <c r="DTH21" s="198"/>
      <c r="DTI21" s="198"/>
      <c r="DTJ21" s="198"/>
      <c r="DTK21" s="198"/>
      <c r="DTL21" s="198"/>
      <c r="DTM21" s="198"/>
      <c r="DTN21" s="198"/>
      <c r="DTO21" s="198"/>
      <c r="DTP21" s="198"/>
      <c r="DTQ21" s="198"/>
      <c r="DTR21" s="198"/>
      <c r="DTS21" s="198"/>
      <c r="DTT21" s="198"/>
      <c r="DTU21" s="198"/>
      <c r="DTV21" s="198"/>
      <c r="DTW21" s="198"/>
      <c r="DTX21" s="198"/>
      <c r="DTY21" s="198"/>
      <c r="DTZ21" s="198"/>
      <c r="DUA21" s="198"/>
      <c r="DUB21" s="198"/>
      <c r="DUC21" s="198"/>
      <c r="DUD21" s="198"/>
      <c r="DUE21" s="198"/>
      <c r="DUF21" s="198"/>
      <c r="DUG21" s="198"/>
      <c r="DUH21" s="198"/>
      <c r="DUI21" s="198"/>
      <c r="DUJ21" s="198"/>
      <c r="DUK21" s="198"/>
      <c r="DUL21" s="198"/>
      <c r="DUM21" s="198"/>
      <c r="DUN21" s="198"/>
      <c r="DUO21" s="198"/>
      <c r="DUP21" s="198"/>
      <c r="DUQ21" s="198"/>
      <c r="DUR21" s="198"/>
      <c r="DUS21" s="198"/>
      <c r="DUT21" s="198"/>
      <c r="DUU21" s="198"/>
      <c r="DUV21" s="198"/>
      <c r="DUW21" s="198"/>
      <c r="DUX21" s="198"/>
      <c r="DUY21" s="198"/>
      <c r="DUZ21" s="198"/>
      <c r="DVA21" s="198"/>
      <c r="DVB21" s="198"/>
      <c r="DVC21" s="198"/>
      <c r="DVD21" s="198"/>
      <c r="DVE21" s="198"/>
      <c r="DVF21" s="198"/>
      <c r="DVG21" s="198"/>
      <c r="DVH21" s="198"/>
      <c r="DVI21" s="198"/>
      <c r="DVJ21" s="198"/>
      <c r="DVK21" s="198"/>
      <c r="DVL21" s="198"/>
      <c r="DVM21" s="198"/>
      <c r="DVN21" s="198"/>
      <c r="DVO21" s="198"/>
      <c r="DVP21" s="198"/>
      <c r="DVQ21" s="198"/>
      <c r="DVR21" s="198"/>
      <c r="DVS21" s="198"/>
      <c r="DVT21" s="198"/>
      <c r="DVU21" s="198"/>
      <c r="DVV21" s="198"/>
      <c r="DVW21" s="198"/>
      <c r="DVX21" s="198"/>
      <c r="DVY21" s="198"/>
      <c r="DVZ21" s="198"/>
      <c r="DWA21" s="198"/>
      <c r="DWB21" s="198"/>
      <c r="DWC21" s="198"/>
      <c r="DWD21" s="198"/>
      <c r="DWE21" s="198"/>
      <c r="DWF21" s="198"/>
      <c r="DWG21" s="198"/>
      <c r="DWH21" s="198"/>
      <c r="DWI21" s="198"/>
      <c r="DWJ21" s="198"/>
      <c r="DWK21" s="198"/>
      <c r="DWL21" s="198"/>
      <c r="DWM21" s="198"/>
      <c r="DWN21" s="198"/>
      <c r="DWO21" s="198"/>
      <c r="DWP21" s="198"/>
      <c r="DWQ21" s="198"/>
      <c r="DWR21" s="198"/>
      <c r="DWS21" s="198"/>
      <c r="DWT21" s="198"/>
      <c r="DWU21" s="198"/>
      <c r="DWV21" s="198"/>
      <c r="DWW21" s="198"/>
      <c r="DWX21" s="198"/>
      <c r="DWY21" s="198"/>
      <c r="DWZ21" s="198"/>
      <c r="DXA21" s="198"/>
      <c r="DXB21" s="198"/>
      <c r="DXC21" s="198"/>
      <c r="DXD21" s="198"/>
      <c r="DXE21" s="198"/>
      <c r="DXF21" s="198"/>
      <c r="DXG21" s="198"/>
      <c r="DXH21" s="198"/>
      <c r="DXI21" s="198"/>
      <c r="DXJ21" s="198"/>
      <c r="DXK21" s="198"/>
      <c r="DXL21" s="198"/>
      <c r="DXM21" s="198"/>
      <c r="DXN21" s="198"/>
      <c r="DXO21" s="198"/>
      <c r="DXP21" s="198"/>
      <c r="DXQ21" s="198"/>
      <c r="DXR21" s="198"/>
      <c r="DXS21" s="198"/>
      <c r="DXT21" s="198"/>
      <c r="DXU21" s="198"/>
      <c r="DXV21" s="198"/>
      <c r="DXW21" s="198"/>
      <c r="DXX21" s="198"/>
      <c r="DXY21" s="198"/>
      <c r="DXZ21" s="198"/>
      <c r="DYA21" s="198"/>
      <c r="DYB21" s="198"/>
      <c r="DYC21" s="198"/>
      <c r="DYD21" s="198"/>
      <c r="DYE21" s="198"/>
      <c r="DYF21" s="198"/>
      <c r="DYG21" s="198"/>
      <c r="DYH21" s="198"/>
      <c r="DYI21" s="198"/>
      <c r="DYJ21" s="198"/>
      <c r="DYK21" s="198"/>
      <c r="DYL21" s="198"/>
      <c r="DYM21" s="198"/>
      <c r="DYN21" s="198"/>
      <c r="DYO21" s="198"/>
      <c r="DYP21" s="198"/>
      <c r="DYQ21" s="198"/>
      <c r="DYR21" s="198"/>
      <c r="DYS21" s="198"/>
      <c r="DYT21" s="198"/>
      <c r="DYU21" s="198"/>
      <c r="DYV21" s="198"/>
      <c r="DYW21" s="198"/>
      <c r="DYX21" s="198"/>
      <c r="DYY21" s="198"/>
      <c r="DYZ21" s="198"/>
      <c r="DZA21" s="198"/>
      <c r="DZB21" s="198"/>
      <c r="DZC21" s="198"/>
      <c r="DZD21" s="198"/>
      <c r="DZE21" s="198"/>
      <c r="DZF21" s="198"/>
      <c r="DZG21" s="198"/>
      <c r="DZH21" s="198"/>
      <c r="DZI21" s="198"/>
      <c r="DZJ21" s="198"/>
      <c r="DZK21" s="198"/>
      <c r="DZL21" s="198"/>
      <c r="DZM21" s="198"/>
      <c r="DZN21" s="198"/>
      <c r="DZO21" s="198"/>
      <c r="DZP21" s="198"/>
      <c r="DZQ21" s="198"/>
      <c r="DZR21" s="198"/>
      <c r="DZS21" s="198"/>
      <c r="DZT21" s="198"/>
      <c r="DZU21" s="198"/>
      <c r="DZV21" s="198"/>
      <c r="DZW21" s="198"/>
      <c r="DZX21" s="198"/>
      <c r="DZY21" s="198"/>
      <c r="DZZ21" s="198"/>
      <c r="EAA21" s="198"/>
      <c r="EAB21" s="198"/>
      <c r="EAC21" s="198"/>
      <c r="EAD21" s="198"/>
      <c r="EAE21" s="198"/>
      <c r="EAF21" s="198"/>
      <c r="EAG21" s="198"/>
      <c r="EAH21" s="198"/>
      <c r="EAI21" s="198"/>
      <c r="EAJ21" s="198"/>
      <c r="EAK21" s="198"/>
      <c r="EAL21" s="198"/>
      <c r="EAM21" s="198"/>
      <c r="EAN21" s="198"/>
      <c r="EAO21" s="198"/>
      <c r="EAP21" s="198"/>
      <c r="EAQ21" s="198"/>
      <c r="EAR21" s="198"/>
      <c r="EAS21" s="198"/>
      <c r="EAT21" s="198"/>
      <c r="EAU21" s="198"/>
      <c r="EAV21" s="198"/>
      <c r="EAW21" s="198"/>
      <c r="EAX21" s="198"/>
      <c r="EAY21" s="198"/>
      <c r="EAZ21" s="198"/>
      <c r="EBA21" s="198"/>
      <c r="EBB21" s="198"/>
      <c r="EBC21" s="198"/>
      <c r="EBD21" s="198"/>
      <c r="EBE21" s="198"/>
      <c r="EBF21" s="198"/>
      <c r="EBG21" s="198"/>
      <c r="EBH21" s="198"/>
      <c r="EBI21" s="198"/>
      <c r="EBJ21" s="198"/>
      <c r="EBK21" s="198"/>
      <c r="EBL21" s="198"/>
      <c r="EBM21" s="198"/>
      <c r="EBN21" s="198"/>
      <c r="EBO21" s="198"/>
      <c r="EBP21" s="198"/>
      <c r="EBQ21" s="198"/>
      <c r="EBR21" s="198"/>
      <c r="EBS21" s="198"/>
      <c r="EBT21" s="198"/>
      <c r="EBU21" s="198"/>
      <c r="EBV21" s="198"/>
      <c r="EBW21" s="198"/>
      <c r="EBX21" s="198"/>
      <c r="EBY21" s="198"/>
      <c r="EBZ21" s="198"/>
      <c r="ECA21" s="198"/>
      <c r="ECB21" s="198"/>
      <c r="ECC21" s="198"/>
      <c r="ECD21" s="198"/>
      <c r="ECE21" s="198"/>
      <c r="ECF21" s="198"/>
      <c r="ECG21" s="198"/>
      <c r="ECH21" s="198"/>
      <c r="ECI21" s="198"/>
      <c r="ECJ21" s="198"/>
      <c r="ECK21" s="198"/>
      <c r="ECL21" s="198"/>
      <c r="ECM21" s="198"/>
      <c r="ECN21" s="198"/>
      <c r="ECO21" s="198"/>
      <c r="ECP21" s="198"/>
      <c r="ECQ21" s="198"/>
      <c r="ECR21" s="198"/>
      <c r="ECS21" s="198"/>
      <c r="ECT21" s="198"/>
      <c r="ECU21" s="198"/>
      <c r="ECV21" s="198"/>
      <c r="ECW21" s="198"/>
      <c r="ECX21" s="198"/>
      <c r="ECY21" s="198"/>
      <c r="ECZ21" s="198"/>
      <c r="EDA21" s="198"/>
      <c r="EDB21" s="198"/>
      <c r="EDC21" s="198"/>
      <c r="EDD21" s="198"/>
      <c r="EDE21" s="198"/>
      <c r="EDF21" s="198"/>
      <c r="EDG21" s="198"/>
      <c r="EDH21" s="198"/>
      <c r="EDI21" s="198"/>
      <c r="EDJ21" s="198"/>
      <c r="EDK21" s="198"/>
      <c r="EDL21" s="198"/>
      <c r="EDM21" s="198"/>
      <c r="EDN21" s="198"/>
      <c r="EDO21" s="198"/>
      <c r="EDP21" s="198"/>
      <c r="EDQ21" s="198"/>
      <c r="EDR21" s="198"/>
      <c r="EDS21" s="198"/>
      <c r="EDT21" s="198"/>
      <c r="EDU21" s="198"/>
      <c r="EDV21" s="198"/>
      <c r="EDW21" s="198"/>
      <c r="EDX21" s="198"/>
      <c r="EDY21" s="198"/>
      <c r="EDZ21" s="198"/>
      <c r="EEA21" s="198"/>
      <c r="EEB21" s="198"/>
      <c r="EEC21" s="198"/>
      <c r="EED21" s="198"/>
      <c r="EEE21" s="198"/>
      <c r="EEF21" s="198"/>
      <c r="EEG21" s="198"/>
      <c r="EEH21" s="198"/>
      <c r="EEI21" s="198"/>
      <c r="EEJ21" s="198"/>
      <c r="EEK21" s="198"/>
      <c r="EEL21" s="198"/>
      <c r="EEM21" s="198"/>
      <c r="EEN21" s="198"/>
      <c r="EEO21" s="198"/>
      <c r="EEP21" s="198"/>
      <c r="EEQ21" s="198"/>
      <c r="EER21" s="198"/>
      <c r="EES21" s="198"/>
      <c r="EET21" s="198"/>
      <c r="EEU21" s="198"/>
      <c r="EEV21" s="198"/>
      <c r="EEW21" s="198"/>
      <c r="EEX21" s="198"/>
      <c r="EEY21" s="198"/>
      <c r="EEZ21" s="198"/>
      <c r="EFA21" s="198"/>
      <c r="EFB21" s="198"/>
      <c r="EFC21" s="198"/>
      <c r="EFD21" s="198"/>
      <c r="EFE21" s="198"/>
      <c r="EFF21" s="198"/>
      <c r="EFG21" s="198"/>
      <c r="EFH21" s="198"/>
      <c r="EFI21" s="198"/>
      <c r="EFJ21" s="198"/>
      <c r="EFK21" s="198"/>
      <c r="EFL21" s="198"/>
      <c r="EFM21" s="198"/>
      <c r="EFN21" s="198"/>
      <c r="EFO21" s="198"/>
      <c r="EFP21" s="198"/>
      <c r="EFQ21" s="198"/>
      <c r="EFR21" s="198"/>
      <c r="EFS21" s="198"/>
      <c r="EFT21" s="198"/>
      <c r="EFU21" s="198"/>
      <c r="EFV21" s="198"/>
      <c r="EFW21" s="198"/>
      <c r="EFX21" s="198"/>
      <c r="EFY21" s="198"/>
      <c r="EFZ21" s="198"/>
      <c r="EGA21" s="198"/>
      <c r="EGB21" s="198"/>
      <c r="EGC21" s="198"/>
      <c r="EGD21" s="198"/>
      <c r="EGE21" s="198"/>
      <c r="EGF21" s="198"/>
      <c r="EGG21" s="198"/>
      <c r="EGH21" s="198"/>
      <c r="EGI21" s="198"/>
      <c r="EGJ21" s="198"/>
      <c r="EGK21" s="198"/>
      <c r="EGL21" s="198"/>
      <c r="EGM21" s="198"/>
      <c r="EGN21" s="198"/>
      <c r="EGO21" s="198"/>
      <c r="EGP21" s="198"/>
      <c r="EGQ21" s="198"/>
      <c r="EGR21" s="198"/>
      <c r="EGS21" s="198"/>
      <c r="EGT21" s="198"/>
      <c r="EGU21" s="198"/>
      <c r="EGV21" s="198"/>
      <c r="EGW21" s="198"/>
      <c r="EGX21" s="198"/>
      <c r="EGY21" s="198"/>
      <c r="EGZ21" s="198"/>
      <c r="EHA21" s="198"/>
      <c r="EHB21" s="198"/>
      <c r="EHC21" s="198"/>
      <c r="EHD21" s="198"/>
      <c r="EHE21" s="198"/>
      <c r="EHF21" s="198"/>
      <c r="EHG21" s="198"/>
      <c r="EHH21" s="198"/>
      <c r="EHI21" s="198"/>
      <c r="EHJ21" s="198"/>
      <c r="EHK21" s="198"/>
      <c r="EHL21" s="198"/>
      <c r="EHM21" s="198"/>
      <c r="EHN21" s="198"/>
      <c r="EHO21" s="198"/>
      <c r="EHP21" s="198"/>
      <c r="EHQ21" s="198"/>
      <c r="EHR21" s="198"/>
      <c r="EHS21" s="198"/>
      <c r="EHT21" s="198"/>
      <c r="EHU21" s="198"/>
      <c r="EHV21" s="198"/>
      <c r="EHW21" s="198"/>
      <c r="EHX21" s="198"/>
      <c r="EHY21" s="198"/>
      <c r="EHZ21" s="198"/>
      <c r="EIA21" s="198"/>
      <c r="EIB21" s="198"/>
      <c r="EIC21" s="198"/>
      <c r="EID21" s="198"/>
      <c r="EIE21" s="198"/>
      <c r="EIF21" s="198"/>
      <c r="EIG21" s="198"/>
      <c r="EIH21" s="198"/>
      <c r="EII21" s="198"/>
      <c r="EIJ21" s="198"/>
      <c r="EIK21" s="198"/>
      <c r="EIL21" s="198"/>
      <c r="EIM21" s="198"/>
      <c r="EIN21" s="198"/>
      <c r="EIO21" s="198"/>
      <c r="EIP21" s="198"/>
      <c r="EIQ21" s="198"/>
      <c r="EIR21" s="198"/>
      <c r="EIS21" s="198"/>
      <c r="EIT21" s="198"/>
      <c r="EIU21" s="198"/>
      <c r="EIV21" s="198"/>
      <c r="EIW21" s="198"/>
      <c r="EIX21" s="198"/>
      <c r="EIY21" s="198"/>
      <c r="EIZ21" s="198"/>
      <c r="EJA21" s="198"/>
      <c r="EJB21" s="198"/>
      <c r="EJC21" s="198"/>
      <c r="EJD21" s="198"/>
      <c r="EJE21" s="198"/>
      <c r="EJF21" s="198"/>
      <c r="EJG21" s="198"/>
      <c r="EJH21" s="198"/>
      <c r="EJI21" s="198"/>
      <c r="EJJ21" s="198"/>
      <c r="EJK21" s="198"/>
      <c r="EJL21" s="198"/>
      <c r="EJM21" s="198"/>
      <c r="EJN21" s="198"/>
      <c r="EJO21" s="198"/>
      <c r="EJP21" s="198"/>
      <c r="EJQ21" s="198"/>
      <c r="EJR21" s="198"/>
      <c r="EJS21" s="198"/>
      <c r="EJT21" s="198"/>
      <c r="EJU21" s="198"/>
      <c r="EJV21" s="198"/>
      <c r="EJW21" s="198"/>
      <c r="EJX21" s="198"/>
      <c r="EJY21" s="198"/>
      <c r="EJZ21" s="198"/>
      <c r="EKA21" s="198"/>
      <c r="EKB21" s="198"/>
      <c r="EKC21" s="198"/>
      <c r="EKD21" s="198"/>
      <c r="EKE21" s="198"/>
      <c r="EKF21" s="198"/>
      <c r="EKG21" s="198"/>
      <c r="EKH21" s="198"/>
      <c r="EKI21" s="198"/>
      <c r="EKJ21" s="198"/>
      <c r="EKK21" s="198"/>
      <c r="EKL21" s="198"/>
      <c r="EKM21" s="198"/>
      <c r="EKN21" s="198"/>
      <c r="EKO21" s="198"/>
      <c r="EKP21" s="198"/>
      <c r="EKQ21" s="198"/>
      <c r="EKR21" s="198"/>
      <c r="EKS21" s="198"/>
      <c r="EKT21" s="198"/>
      <c r="EKU21" s="198"/>
      <c r="EKV21" s="198"/>
      <c r="EKW21" s="198"/>
      <c r="EKX21" s="198"/>
      <c r="EKY21" s="198"/>
      <c r="EKZ21" s="198"/>
      <c r="ELA21" s="198"/>
      <c r="ELB21" s="198"/>
      <c r="ELC21" s="198"/>
      <c r="ELD21" s="198"/>
      <c r="ELE21" s="198"/>
      <c r="ELF21" s="198"/>
      <c r="ELG21" s="198"/>
      <c r="ELH21" s="198"/>
      <c r="ELI21" s="198"/>
      <c r="ELJ21" s="198"/>
      <c r="ELK21" s="198"/>
      <c r="ELL21" s="198"/>
      <c r="ELM21" s="198"/>
      <c r="ELN21" s="198"/>
      <c r="ELO21" s="198"/>
      <c r="ELP21" s="198"/>
      <c r="ELQ21" s="198"/>
      <c r="ELR21" s="198"/>
      <c r="ELS21" s="198"/>
      <c r="ELT21" s="198"/>
      <c r="ELU21" s="198"/>
      <c r="ELV21" s="198"/>
      <c r="ELW21" s="198"/>
      <c r="ELX21" s="198"/>
      <c r="ELY21" s="198"/>
      <c r="ELZ21" s="198"/>
      <c r="EMA21" s="198"/>
      <c r="EMB21" s="198"/>
      <c r="EMC21" s="198"/>
      <c r="EMD21" s="198"/>
      <c r="EME21" s="198"/>
      <c r="EMF21" s="198"/>
      <c r="EMG21" s="198"/>
      <c r="EMH21" s="198"/>
      <c r="EMI21" s="198"/>
      <c r="EMJ21" s="198"/>
      <c r="EMK21" s="198"/>
      <c r="EML21" s="198"/>
      <c r="EMM21" s="198"/>
      <c r="EMN21" s="198"/>
      <c r="EMO21" s="198"/>
      <c r="EMP21" s="198"/>
      <c r="EMQ21" s="198"/>
      <c r="EMR21" s="198"/>
      <c r="EMS21" s="198"/>
      <c r="EMT21" s="198"/>
      <c r="EMU21" s="198"/>
      <c r="EMV21" s="198"/>
      <c r="EMW21" s="198"/>
      <c r="EMX21" s="198"/>
      <c r="EMY21" s="198"/>
      <c r="EMZ21" s="198"/>
      <c r="ENA21" s="198"/>
      <c r="ENB21" s="198"/>
      <c r="ENC21" s="198"/>
      <c r="END21" s="198"/>
      <c r="ENE21" s="198"/>
      <c r="ENF21" s="198"/>
      <c r="ENG21" s="198"/>
      <c r="ENH21" s="198"/>
      <c r="ENI21" s="198"/>
      <c r="ENJ21" s="198"/>
      <c r="ENK21" s="198"/>
      <c r="ENL21" s="198"/>
      <c r="ENM21" s="198"/>
      <c r="ENN21" s="198"/>
      <c r="ENO21" s="198"/>
      <c r="ENP21" s="198"/>
      <c r="ENQ21" s="198"/>
      <c r="ENR21" s="198"/>
      <c r="ENS21" s="198"/>
      <c r="ENT21" s="198"/>
      <c r="ENU21" s="198"/>
      <c r="ENV21" s="198"/>
      <c r="ENW21" s="198"/>
      <c r="ENX21" s="198"/>
      <c r="ENY21" s="198"/>
      <c r="ENZ21" s="198"/>
      <c r="EOA21" s="198"/>
      <c r="EOB21" s="198"/>
      <c r="EOC21" s="198"/>
      <c r="EOD21" s="198"/>
      <c r="EOE21" s="198"/>
      <c r="EOF21" s="198"/>
      <c r="EOG21" s="198"/>
      <c r="EOH21" s="198"/>
      <c r="EOI21" s="198"/>
      <c r="EOJ21" s="198"/>
      <c r="EOK21" s="198"/>
      <c r="EOL21" s="198"/>
      <c r="EOM21" s="198"/>
      <c r="EON21" s="198"/>
      <c r="EOO21" s="198"/>
      <c r="EOP21" s="198"/>
      <c r="EOQ21" s="198"/>
      <c r="EOR21" s="198"/>
      <c r="EOS21" s="198"/>
      <c r="EOT21" s="198"/>
      <c r="EOU21" s="198"/>
      <c r="EOV21" s="198"/>
      <c r="EOW21" s="198"/>
      <c r="EOX21" s="198"/>
      <c r="EOY21" s="198"/>
      <c r="EOZ21" s="198"/>
      <c r="EPA21" s="198"/>
      <c r="EPB21" s="198"/>
      <c r="EPC21" s="198"/>
      <c r="EPD21" s="198"/>
      <c r="EPE21" s="198"/>
      <c r="EPF21" s="198"/>
      <c r="EPG21" s="198"/>
      <c r="EPH21" s="198"/>
      <c r="EPI21" s="198"/>
      <c r="EPJ21" s="198"/>
      <c r="EPK21" s="198"/>
      <c r="EPL21" s="198"/>
      <c r="EPM21" s="198"/>
      <c r="EPN21" s="198"/>
      <c r="EPO21" s="198"/>
      <c r="EPP21" s="198"/>
      <c r="EPQ21" s="198"/>
      <c r="EPR21" s="198"/>
      <c r="EPS21" s="198"/>
      <c r="EPT21" s="198"/>
      <c r="EPU21" s="198"/>
      <c r="EPV21" s="198"/>
      <c r="EPW21" s="198"/>
      <c r="EPX21" s="198"/>
      <c r="EPY21" s="198"/>
      <c r="EPZ21" s="198"/>
      <c r="EQA21" s="198"/>
      <c r="EQB21" s="198"/>
      <c r="EQC21" s="198"/>
      <c r="EQD21" s="198"/>
      <c r="EQE21" s="198"/>
      <c r="EQF21" s="198"/>
      <c r="EQG21" s="198"/>
      <c r="EQH21" s="198"/>
      <c r="EQI21" s="198"/>
      <c r="EQJ21" s="198"/>
      <c r="EQK21" s="198"/>
      <c r="EQL21" s="198"/>
      <c r="EQM21" s="198"/>
      <c r="EQN21" s="198"/>
      <c r="EQO21" s="198"/>
      <c r="EQP21" s="198"/>
      <c r="EQQ21" s="198"/>
      <c r="EQR21" s="198"/>
      <c r="EQS21" s="198"/>
      <c r="EQT21" s="198"/>
      <c r="EQU21" s="198"/>
      <c r="EQV21" s="198"/>
      <c r="EQW21" s="198"/>
      <c r="EQX21" s="198"/>
      <c r="EQY21" s="198"/>
      <c r="EQZ21" s="198"/>
      <c r="ERA21" s="198"/>
      <c r="ERB21" s="198"/>
      <c r="ERC21" s="198"/>
      <c r="ERD21" s="198"/>
      <c r="ERE21" s="198"/>
      <c r="ERF21" s="198"/>
      <c r="ERG21" s="198"/>
      <c r="ERH21" s="198"/>
      <c r="ERI21" s="198"/>
      <c r="ERJ21" s="198"/>
      <c r="ERK21" s="198"/>
      <c r="ERL21" s="198"/>
      <c r="ERM21" s="198"/>
      <c r="ERN21" s="198"/>
      <c r="ERO21" s="198"/>
      <c r="ERP21" s="198"/>
      <c r="ERQ21" s="198"/>
      <c r="ERR21" s="198"/>
      <c r="ERS21" s="198"/>
      <c r="ERT21" s="198"/>
      <c r="ERU21" s="198"/>
      <c r="ERV21" s="198"/>
      <c r="ERW21" s="198"/>
      <c r="ERX21" s="198"/>
      <c r="ERY21" s="198"/>
      <c r="ERZ21" s="198"/>
      <c r="ESA21" s="198"/>
      <c r="ESB21" s="198"/>
      <c r="ESC21" s="198"/>
      <c r="ESD21" s="198"/>
      <c r="ESE21" s="198"/>
      <c r="ESF21" s="198"/>
      <c r="ESG21" s="198"/>
      <c r="ESH21" s="198"/>
      <c r="ESI21" s="198"/>
      <c r="ESJ21" s="198"/>
      <c r="ESK21" s="198"/>
      <c r="ESL21" s="198"/>
      <c r="ESM21" s="198"/>
      <c r="ESN21" s="198"/>
      <c r="ESO21" s="198"/>
      <c r="ESP21" s="198"/>
      <c r="ESQ21" s="198"/>
      <c r="ESR21" s="198"/>
      <c r="ESS21" s="198"/>
      <c r="EST21" s="198"/>
      <c r="ESU21" s="198"/>
      <c r="ESV21" s="198"/>
      <c r="ESW21" s="198"/>
      <c r="ESX21" s="198"/>
      <c r="ESY21" s="198"/>
      <c r="ESZ21" s="198"/>
      <c r="ETA21" s="198"/>
      <c r="ETB21" s="198"/>
      <c r="ETC21" s="198"/>
      <c r="ETD21" s="198"/>
      <c r="ETE21" s="198"/>
      <c r="ETF21" s="198"/>
      <c r="ETG21" s="198"/>
      <c r="ETH21" s="198"/>
      <c r="ETI21" s="198"/>
      <c r="ETJ21" s="198"/>
      <c r="ETK21" s="198"/>
      <c r="ETL21" s="198"/>
      <c r="ETM21" s="198"/>
      <c r="ETN21" s="198"/>
      <c r="ETO21" s="198"/>
      <c r="ETP21" s="198"/>
      <c r="ETQ21" s="198"/>
      <c r="ETR21" s="198"/>
      <c r="ETS21" s="198"/>
      <c r="ETT21" s="198"/>
      <c r="ETU21" s="198"/>
      <c r="ETV21" s="198"/>
      <c r="ETW21" s="198"/>
      <c r="ETX21" s="198"/>
      <c r="ETY21" s="198"/>
      <c r="ETZ21" s="198"/>
      <c r="EUA21" s="198"/>
      <c r="EUB21" s="198"/>
      <c r="EUC21" s="198"/>
      <c r="EUD21" s="198"/>
      <c r="EUE21" s="198"/>
      <c r="EUF21" s="198"/>
      <c r="EUG21" s="198"/>
      <c r="EUH21" s="198"/>
      <c r="EUI21" s="198"/>
      <c r="EUJ21" s="198"/>
      <c r="EUK21" s="198"/>
      <c r="EUL21" s="198"/>
      <c r="EUM21" s="198"/>
      <c r="EUN21" s="198"/>
      <c r="EUO21" s="198"/>
      <c r="EUP21" s="198"/>
      <c r="EUQ21" s="198"/>
      <c r="EUR21" s="198"/>
      <c r="EUS21" s="198"/>
      <c r="EUT21" s="198"/>
      <c r="EUU21" s="198"/>
      <c r="EUV21" s="198"/>
      <c r="EUW21" s="198"/>
      <c r="EUX21" s="198"/>
      <c r="EUY21" s="198"/>
      <c r="EUZ21" s="198"/>
      <c r="EVA21" s="198"/>
      <c r="EVB21" s="198"/>
      <c r="EVC21" s="198"/>
      <c r="EVD21" s="198"/>
      <c r="EVE21" s="198"/>
      <c r="EVF21" s="198"/>
      <c r="EVG21" s="198"/>
      <c r="EVH21" s="198"/>
      <c r="EVI21" s="198"/>
      <c r="EVJ21" s="198"/>
      <c r="EVK21" s="198"/>
      <c r="EVL21" s="198"/>
      <c r="EVM21" s="198"/>
      <c r="EVN21" s="198"/>
      <c r="EVO21" s="198"/>
      <c r="EVP21" s="198"/>
      <c r="EVQ21" s="198"/>
      <c r="EVR21" s="198"/>
      <c r="EVS21" s="198"/>
      <c r="EVT21" s="198"/>
      <c r="EVU21" s="198"/>
      <c r="EVV21" s="198"/>
      <c r="EVW21" s="198"/>
      <c r="EVX21" s="198"/>
      <c r="EVY21" s="198"/>
      <c r="EVZ21" s="198"/>
      <c r="EWA21" s="198"/>
      <c r="EWB21" s="198"/>
      <c r="EWC21" s="198"/>
      <c r="EWD21" s="198"/>
      <c r="EWE21" s="198"/>
      <c r="EWF21" s="198"/>
      <c r="EWG21" s="198"/>
      <c r="EWH21" s="198"/>
      <c r="EWI21" s="198"/>
      <c r="EWJ21" s="198"/>
      <c r="EWK21" s="198"/>
      <c r="EWL21" s="198"/>
      <c r="EWM21" s="198"/>
      <c r="EWN21" s="198"/>
      <c r="EWO21" s="198"/>
      <c r="EWP21" s="198"/>
      <c r="EWQ21" s="198"/>
      <c r="EWR21" s="198"/>
      <c r="EWS21" s="198"/>
      <c r="EWT21" s="198"/>
      <c r="EWU21" s="198"/>
      <c r="EWV21" s="198"/>
      <c r="EWW21" s="198"/>
      <c r="EWX21" s="198"/>
      <c r="EWY21" s="198"/>
      <c r="EWZ21" s="198"/>
      <c r="EXA21" s="198"/>
      <c r="EXB21" s="198"/>
      <c r="EXC21" s="198"/>
      <c r="EXD21" s="198"/>
      <c r="EXE21" s="198"/>
      <c r="EXF21" s="198"/>
      <c r="EXG21" s="198"/>
      <c r="EXH21" s="198"/>
      <c r="EXI21" s="198"/>
      <c r="EXJ21" s="198"/>
      <c r="EXK21" s="198"/>
      <c r="EXL21" s="198"/>
      <c r="EXM21" s="198"/>
      <c r="EXN21" s="198"/>
      <c r="EXO21" s="198"/>
      <c r="EXP21" s="198"/>
      <c r="EXQ21" s="198"/>
      <c r="EXR21" s="198"/>
      <c r="EXS21" s="198"/>
      <c r="EXT21" s="198"/>
      <c r="EXU21" s="198"/>
      <c r="EXV21" s="198"/>
      <c r="EXW21" s="198"/>
      <c r="EXX21" s="198"/>
      <c r="EXY21" s="198"/>
      <c r="EXZ21" s="198"/>
      <c r="EYA21" s="198"/>
      <c r="EYB21" s="198"/>
      <c r="EYC21" s="198"/>
      <c r="EYD21" s="198"/>
      <c r="EYE21" s="198"/>
      <c r="EYF21" s="198"/>
      <c r="EYG21" s="198"/>
      <c r="EYH21" s="198"/>
      <c r="EYI21" s="198"/>
      <c r="EYJ21" s="198"/>
      <c r="EYK21" s="198"/>
      <c r="EYL21" s="198"/>
      <c r="EYM21" s="198"/>
      <c r="EYN21" s="198"/>
      <c r="EYO21" s="198"/>
      <c r="EYP21" s="198"/>
      <c r="EYQ21" s="198"/>
      <c r="EYR21" s="198"/>
      <c r="EYS21" s="198"/>
      <c r="EYT21" s="198"/>
      <c r="EYU21" s="198"/>
      <c r="EYV21" s="198"/>
      <c r="EYW21" s="198"/>
      <c r="EYX21" s="198"/>
      <c r="EYY21" s="198"/>
      <c r="EYZ21" s="198"/>
      <c r="EZA21" s="198"/>
      <c r="EZB21" s="198"/>
      <c r="EZC21" s="198"/>
      <c r="EZD21" s="198"/>
      <c r="EZE21" s="198"/>
      <c r="EZF21" s="198"/>
      <c r="EZG21" s="198"/>
      <c r="EZH21" s="198"/>
      <c r="EZI21" s="198"/>
      <c r="EZJ21" s="198"/>
      <c r="EZK21" s="198"/>
      <c r="EZL21" s="198"/>
      <c r="EZM21" s="198"/>
      <c r="EZN21" s="198"/>
      <c r="EZO21" s="198"/>
      <c r="EZP21" s="198"/>
      <c r="EZQ21" s="198"/>
      <c r="EZR21" s="198"/>
      <c r="EZS21" s="198"/>
      <c r="EZT21" s="198"/>
      <c r="EZU21" s="198"/>
      <c r="EZV21" s="198"/>
      <c r="EZW21" s="198"/>
      <c r="EZX21" s="198"/>
      <c r="EZY21" s="198"/>
      <c r="EZZ21" s="198"/>
      <c r="FAA21" s="198"/>
      <c r="FAB21" s="198"/>
      <c r="FAC21" s="198"/>
      <c r="FAD21" s="198"/>
      <c r="FAE21" s="198"/>
      <c r="FAF21" s="198"/>
      <c r="FAG21" s="198"/>
      <c r="FAH21" s="198"/>
      <c r="FAI21" s="198"/>
      <c r="FAJ21" s="198"/>
      <c r="FAK21" s="198"/>
      <c r="FAL21" s="198"/>
      <c r="FAM21" s="198"/>
      <c r="FAN21" s="198"/>
      <c r="FAO21" s="198"/>
      <c r="FAP21" s="198"/>
      <c r="FAQ21" s="198"/>
      <c r="FAR21" s="198"/>
      <c r="FAS21" s="198"/>
      <c r="FAT21" s="198"/>
      <c r="FAU21" s="198"/>
      <c r="FAV21" s="198"/>
      <c r="FAW21" s="198"/>
      <c r="FAX21" s="198"/>
      <c r="FAY21" s="198"/>
      <c r="FAZ21" s="198"/>
      <c r="FBA21" s="198"/>
      <c r="FBB21" s="198"/>
      <c r="FBC21" s="198"/>
      <c r="FBD21" s="198"/>
      <c r="FBE21" s="198"/>
      <c r="FBF21" s="198"/>
      <c r="FBG21" s="198"/>
      <c r="FBH21" s="198"/>
      <c r="FBI21" s="198"/>
      <c r="FBJ21" s="198"/>
      <c r="FBK21" s="198"/>
      <c r="FBL21" s="198"/>
      <c r="FBM21" s="198"/>
      <c r="FBN21" s="198"/>
      <c r="FBO21" s="198"/>
      <c r="FBP21" s="198"/>
      <c r="FBQ21" s="198"/>
      <c r="FBR21" s="198"/>
      <c r="FBS21" s="198"/>
      <c r="FBT21" s="198"/>
      <c r="FBU21" s="198"/>
      <c r="FBV21" s="198"/>
      <c r="FBW21" s="198"/>
      <c r="FBX21" s="198"/>
      <c r="FBY21" s="198"/>
      <c r="FBZ21" s="198"/>
      <c r="FCA21" s="198"/>
      <c r="FCB21" s="198"/>
      <c r="FCC21" s="198"/>
      <c r="FCD21" s="198"/>
      <c r="FCE21" s="198"/>
      <c r="FCF21" s="198"/>
      <c r="FCG21" s="198"/>
      <c r="FCH21" s="198"/>
      <c r="FCI21" s="198"/>
      <c r="FCJ21" s="198"/>
      <c r="FCK21" s="198"/>
      <c r="FCL21" s="198"/>
      <c r="FCM21" s="198"/>
      <c r="FCN21" s="198"/>
      <c r="FCO21" s="198"/>
      <c r="FCP21" s="198"/>
      <c r="FCQ21" s="198"/>
      <c r="FCR21" s="198"/>
      <c r="FCS21" s="198"/>
      <c r="FCT21" s="198"/>
      <c r="FCU21" s="198"/>
      <c r="FCV21" s="198"/>
      <c r="FCW21" s="198"/>
      <c r="FCX21" s="198"/>
      <c r="FCY21" s="198"/>
      <c r="FCZ21" s="198"/>
      <c r="FDA21" s="198"/>
      <c r="FDB21" s="198"/>
      <c r="FDC21" s="198"/>
      <c r="FDD21" s="198"/>
      <c r="FDE21" s="198"/>
      <c r="FDF21" s="198"/>
      <c r="FDG21" s="198"/>
      <c r="FDH21" s="198"/>
      <c r="FDI21" s="198"/>
      <c r="FDJ21" s="198"/>
      <c r="FDK21" s="198"/>
      <c r="FDL21" s="198"/>
      <c r="FDM21" s="198"/>
      <c r="FDN21" s="198"/>
      <c r="FDO21" s="198"/>
      <c r="FDP21" s="198"/>
      <c r="FDQ21" s="198"/>
      <c r="FDR21" s="198"/>
      <c r="FDS21" s="198"/>
      <c r="FDT21" s="198"/>
      <c r="FDU21" s="198"/>
      <c r="FDV21" s="198"/>
      <c r="FDW21" s="198"/>
      <c r="FDX21" s="198"/>
      <c r="FDY21" s="198"/>
      <c r="FDZ21" s="198"/>
      <c r="FEA21" s="198"/>
      <c r="FEB21" s="198"/>
      <c r="FEC21" s="198"/>
      <c r="FED21" s="198"/>
      <c r="FEE21" s="198"/>
      <c r="FEF21" s="198"/>
      <c r="FEG21" s="198"/>
      <c r="FEH21" s="198"/>
      <c r="FEI21" s="198"/>
      <c r="FEJ21" s="198"/>
      <c r="FEK21" s="198"/>
      <c r="FEL21" s="198"/>
      <c r="FEM21" s="198"/>
      <c r="FEN21" s="198"/>
      <c r="FEO21" s="198"/>
      <c r="FEP21" s="198"/>
      <c r="FEQ21" s="198"/>
      <c r="FER21" s="198"/>
      <c r="FES21" s="198"/>
      <c r="FET21" s="198"/>
      <c r="FEU21" s="198"/>
      <c r="FEV21" s="198"/>
      <c r="FEW21" s="198"/>
      <c r="FEX21" s="198"/>
      <c r="FEY21" s="198"/>
      <c r="FEZ21" s="198"/>
      <c r="FFA21" s="198"/>
      <c r="FFB21" s="198"/>
      <c r="FFC21" s="198"/>
      <c r="FFD21" s="198"/>
      <c r="FFE21" s="198"/>
      <c r="FFF21" s="198"/>
      <c r="FFG21" s="198"/>
      <c r="FFH21" s="198"/>
      <c r="FFI21" s="198"/>
      <c r="FFJ21" s="198"/>
      <c r="FFK21" s="198"/>
      <c r="FFL21" s="198"/>
      <c r="FFM21" s="198"/>
      <c r="FFN21" s="198"/>
      <c r="FFO21" s="198"/>
      <c r="FFP21" s="198"/>
      <c r="FFQ21" s="198"/>
      <c r="FFR21" s="198"/>
      <c r="FFS21" s="198"/>
      <c r="FFT21" s="198"/>
      <c r="FFU21" s="198"/>
      <c r="FFV21" s="198"/>
      <c r="FFW21" s="198"/>
      <c r="FFX21" s="198"/>
      <c r="FFY21" s="198"/>
      <c r="FFZ21" s="198"/>
      <c r="FGA21" s="198"/>
      <c r="FGB21" s="198"/>
      <c r="FGC21" s="198"/>
      <c r="FGD21" s="198"/>
      <c r="FGE21" s="198"/>
      <c r="FGF21" s="198"/>
      <c r="FGG21" s="198"/>
      <c r="FGH21" s="198"/>
      <c r="FGI21" s="198"/>
      <c r="FGJ21" s="198"/>
      <c r="FGK21" s="198"/>
      <c r="FGL21" s="198"/>
      <c r="FGM21" s="198"/>
      <c r="FGN21" s="198"/>
      <c r="FGO21" s="198"/>
      <c r="FGP21" s="198"/>
      <c r="FGQ21" s="198"/>
      <c r="FGR21" s="198"/>
      <c r="FGS21" s="198"/>
      <c r="FGT21" s="198"/>
      <c r="FGU21" s="198"/>
      <c r="FGV21" s="198"/>
      <c r="FGW21" s="198"/>
      <c r="FGX21" s="198"/>
      <c r="FGY21" s="198"/>
      <c r="FGZ21" s="198"/>
      <c r="FHA21" s="198"/>
      <c r="FHB21" s="198"/>
      <c r="FHC21" s="198"/>
      <c r="FHD21" s="198"/>
      <c r="FHE21" s="198"/>
      <c r="FHF21" s="198"/>
      <c r="FHG21" s="198"/>
      <c r="FHH21" s="198"/>
      <c r="FHI21" s="198"/>
      <c r="FHJ21" s="198"/>
      <c r="FHK21" s="198"/>
      <c r="FHL21" s="198"/>
      <c r="FHM21" s="198"/>
      <c r="FHN21" s="198"/>
      <c r="FHO21" s="198"/>
      <c r="FHP21" s="198"/>
      <c r="FHQ21" s="198"/>
      <c r="FHR21" s="198"/>
      <c r="FHS21" s="198"/>
      <c r="FHT21" s="198"/>
      <c r="FHU21" s="198"/>
      <c r="FHV21" s="198"/>
      <c r="FHW21" s="198"/>
      <c r="FHX21" s="198"/>
      <c r="FHY21" s="198"/>
      <c r="FHZ21" s="198"/>
      <c r="FIA21" s="198"/>
      <c r="FIB21" s="198"/>
      <c r="FIC21" s="198"/>
      <c r="FID21" s="198"/>
      <c r="FIE21" s="198"/>
      <c r="FIF21" s="198"/>
      <c r="FIG21" s="198"/>
      <c r="FIH21" s="198"/>
      <c r="FII21" s="198"/>
      <c r="FIJ21" s="198"/>
      <c r="FIK21" s="198"/>
      <c r="FIL21" s="198"/>
      <c r="FIM21" s="198"/>
      <c r="FIN21" s="198"/>
      <c r="FIO21" s="198"/>
      <c r="FIP21" s="198"/>
      <c r="FIQ21" s="198"/>
      <c r="FIR21" s="198"/>
      <c r="FIS21" s="198"/>
      <c r="FIT21" s="198"/>
      <c r="FIU21" s="198"/>
      <c r="FIV21" s="198"/>
      <c r="FIW21" s="198"/>
      <c r="FIX21" s="198"/>
      <c r="FIY21" s="198"/>
      <c r="FIZ21" s="198"/>
      <c r="FJA21" s="198"/>
      <c r="FJB21" s="198"/>
      <c r="FJC21" s="198"/>
      <c r="FJD21" s="198"/>
      <c r="FJE21" s="198"/>
      <c r="FJF21" s="198"/>
      <c r="FJG21" s="198"/>
      <c r="FJH21" s="198"/>
      <c r="FJI21" s="198"/>
      <c r="FJJ21" s="198"/>
      <c r="FJK21" s="198"/>
      <c r="FJL21" s="198"/>
      <c r="FJM21" s="198"/>
      <c r="FJN21" s="198"/>
      <c r="FJO21" s="198"/>
      <c r="FJP21" s="198"/>
      <c r="FJQ21" s="198"/>
      <c r="FJR21" s="198"/>
      <c r="FJS21" s="198"/>
      <c r="FJT21" s="198"/>
      <c r="FJU21" s="198"/>
      <c r="FJV21" s="198"/>
      <c r="FJW21" s="198"/>
      <c r="FJX21" s="198"/>
      <c r="FJY21" s="198"/>
      <c r="FJZ21" s="198"/>
      <c r="FKA21" s="198"/>
      <c r="FKB21" s="198"/>
      <c r="FKC21" s="198"/>
      <c r="FKD21" s="198"/>
      <c r="FKE21" s="198"/>
      <c r="FKF21" s="198"/>
      <c r="FKG21" s="198"/>
      <c r="FKH21" s="198"/>
      <c r="FKI21" s="198"/>
      <c r="FKJ21" s="198"/>
      <c r="FKK21" s="198"/>
      <c r="FKL21" s="198"/>
      <c r="FKM21" s="198"/>
      <c r="FKN21" s="198"/>
      <c r="FKO21" s="198"/>
      <c r="FKP21" s="198"/>
      <c r="FKQ21" s="198"/>
      <c r="FKR21" s="198"/>
      <c r="FKS21" s="198"/>
      <c r="FKT21" s="198"/>
      <c r="FKU21" s="198"/>
      <c r="FKV21" s="198"/>
      <c r="FKW21" s="198"/>
      <c r="FKX21" s="198"/>
      <c r="FKY21" s="198"/>
      <c r="FKZ21" s="198"/>
      <c r="FLA21" s="198"/>
      <c r="FLB21" s="198"/>
      <c r="FLC21" s="198"/>
      <c r="FLD21" s="198"/>
      <c r="FLE21" s="198"/>
      <c r="FLF21" s="198"/>
      <c r="FLG21" s="198"/>
      <c r="FLH21" s="198"/>
      <c r="FLI21" s="198"/>
      <c r="FLJ21" s="198"/>
      <c r="FLK21" s="198"/>
      <c r="FLL21" s="198"/>
      <c r="FLM21" s="198"/>
      <c r="FLN21" s="198"/>
      <c r="FLO21" s="198"/>
      <c r="FLP21" s="198"/>
      <c r="FLQ21" s="198"/>
      <c r="FLR21" s="198"/>
      <c r="FLS21" s="198"/>
      <c r="FLT21" s="198"/>
      <c r="FLU21" s="198"/>
      <c r="FLV21" s="198"/>
      <c r="FLW21" s="198"/>
      <c r="FLX21" s="198"/>
      <c r="FLY21" s="198"/>
      <c r="FLZ21" s="198"/>
      <c r="FMA21" s="198"/>
      <c r="FMB21" s="198"/>
      <c r="FMC21" s="198"/>
      <c r="FMD21" s="198"/>
      <c r="FME21" s="198"/>
      <c r="FMF21" s="198"/>
      <c r="FMG21" s="198"/>
      <c r="FMH21" s="198"/>
      <c r="FMI21" s="198"/>
      <c r="FMJ21" s="198"/>
      <c r="FMK21" s="198"/>
      <c r="FML21" s="198"/>
      <c r="FMM21" s="198"/>
      <c r="FMN21" s="198"/>
      <c r="FMO21" s="198"/>
      <c r="FMP21" s="198"/>
      <c r="FMQ21" s="198"/>
      <c r="FMR21" s="198"/>
      <c r="FMS21" s="198"/>
      <c r="FMT21" s="198"/>
      <c r="FMU21" s="198"/>
      <c r="FMV21" s="198"/>
      <c r="FMW21" s="198"/>
      <c r="FMX21" s="198"/>
      <c r="FMY21" s="198"/>
      <c r="FMZ21" s="198"/>
      <c r="FNA21" s="198"/>
      <c r="FNB21" s="198"/>
      <c r="FNC21" s="198"/>
      <c r="FND21" s="198"/>
      <c r="FNE21" s="198"/>
      <c r="FNF21" s="198"/>
      <c r="FNG21" s="198"/>
      <c r="FNH21" s="198"/>
      <c r="FNI21" s="198"/>
      <c r="FNJ21" s="198"/>
      <c r="FNK21" s="198"/>
      <c r="FNL21" s="198"/>
      <c r="FNM21" s="198"/>
      <c r="FNN21" s="198"/>
      <c r="FNO21" s="198"/>
      <c r="FNP21" s="198"/>
      <c r="FNQ21" s="198"/>
      <c r="FNR21" s="198"/>
      <c r="FNS21" s="198"/>
      <c r="FNT21" s="198"/>
      <c r="FNU21" s="198"/>
      <c r="FNV21" s="198"/>
      <c r="FNW21" s="198"/>
      <c r="FNX21" s="198"/>
      <c r="FNY21" s="198"/>
      <c r="FNZ21" s="198"/>
      <c r="FOA21" s="198"/>
      <c r="FOB21" s="198"/>
      <c r="FOC21" s="198"/>
      <c r="FOD21" s="198"/>
      <c r="FOE21" s="198"/>
      <c r="FOF21" s="198"/>
      <c r="FOG21" s="198"/>
      <c r="FOH21" s="198"/>
      <c r="FOI21" s="198"/>
      <c r="FOJ21" s="198"/>
      <c r="FOK21" s="198"/>
      <c r="FOL21" s="198"/>
      <c r="FOM21" s="198"/>
      <c r="FON21" s="198"/>
      <c r="FOO21" s="198"/>
      <c r="FOP21" s="198"/>
      <c r="FOQ21" s="198"/>
      <c r="FOR21" s="198"/>
      <c r="FOS21" s="198"/>
      <c r="FOT21" s="198"/>
      <c r="FOU21" s="198"/>
      <c r="FOV21" s="198"/>
      <c r="FOW21" s="198"/>
      <c r="FOX21" s="198"/>
      <c r="FOY21" s="198"/>
      <c r="FOZ21" s="198"/>
      <c r="FPA21" s="198"/>
      <c r="FPB21" s="198"/>
      <c r="FPC21" s="198"/>
      <c r="FPD21" s="198"/>
      <c r="FPE21" s="198"/>
      <c r="FPF21" s="198"/>
      <c r="FPG21" s="198"/>
      <c r="FPH21" s="198"/>
      <c r="FPI21" s="198"/>
      <c r="FPJ21" s="198"/>
      <c r="FPK21" s="198"/>
      <c r="FPL21" s="198"/>
      <c r="FPM21" s="198"/>
      <c r="FPN21" s="198"/>
      <c r="FPO21" s="198"/>
      <c r="FPP21" s="198"/>
      <c r="FPQ21" s="198"/>
      <c r="FPR21" s="198"/>
      <c r="FPS21" s="198"/>
      <c r="FPT21" s="198"/>
      <c r="FPU21" s="198"/>
      <c r="FPV21" s="198"/>
      <c r="FPW21" s="198"/>
      <c r="FPX21" s="198"/>
      <c r="FPY21" s="198"/>
      <c r="FPZ21" s="198"/>
      <c r="FQA21" s="198"/>
      <c r="FQB21" s="198"/>
      <c r="FQC21" s="198"/>
      <c r="FQD21" s="198"/>
      <c r="FQE21" s="198"/>
      <c r="FQF21" s="198"/>
      <c r="FQG21" s="198"/>
      <c r="FQH21" s="198"/>
      <c r="FQI21" s="198"/>
      <c r="FQJ21" s="198"/>
      <c r="FQK21" s="198"/>
      <c r="FQL21" s="198"/>
      <c r="FQM21" s="198"/>
      <c r="FQN21" s="198"/>
      <c r="FQO21" s="198"/>
      <c r="FQP21" s="198"/>
      <c r="FQQ21" s="198"/>
      <c r="FQR21" s="198"/>
      <c r="FQS21" s="198"/>
      <c r="FQT21" s="198"/>
      <c r="FQU21" s="198"/>
      <c r="FQV21" s="198"/>
      <c r="FQW21" s="198"/>
      <c r="FQX21" s="198"/>
      <c r="FQY21" s="198"/>
      <c r="FQZ21" s="198"/>
      <c r="FRA21" s="198"/>
      <c r="FRB21" s="198"/>
      <c r="FRC21" s="198"/>
      <c r="FRD21" s="198"/>
      <c r="FRE21" s="198"/>
      <c r="FRF21" s="198"/>
      <c r="FRG21" s="198"/>
      <c r="FRH21" s="198"/>
      <c r="FRI21" s="198"/>
      <c r="FRJ21" s="198"/>
      <c r="FRK21" s="198"/>
      <c r="FRL21" s="198"/>
      <c r="FRM21" s="198"/>
      <c r="FRN21" s="198"/>
      <c r="FRO21" s="198"/>
      <c r="FRP21" s="198"/>
      <c r="FRQ21" s="198"/>
      <c r="FRR21" s="198"/>
      <c r="FRS21" s="198"/>
      <c r="FRT21" s="198"/>
      <c r="FRU21" s="198"/>
      <c r="FRV21" s="198"/>
      <c r="FRW21" s="198"/>
      <c r="FRX21" s="198"/>
      <c r="FRY21" s="198"/>
      <c r="FRZ21" s="198"/>
      <c r="FSA21" s="198"/>
      <c r="FSB21" s="198"/>
      <c r="FSC21" s="198"/>
      <c r="FSD21" s="198"/>
      <c r="FSE21" s="198"/>
      <c r="FSF21" s="198"/>
      <c r="FSG21" s="198"/>
      <c r="FSH21" s="198"/>
      <c r="FSI21" s="198"/>
      <c r="FSJ21" s="198"/>
      <c r="FSK21" s="198"/>
      <c r="FSL21" s="198"/>
      <c r="FSM21" s="198"/>
      <c r="FSN21" s="198"/>
      <c r="FSO21" s="198"/>
      <c r="FSP21" s="198"/>
      <c r="FSQ21" s="198"/>
      <c r="FSR21" s="198"/>
      <c r="FSS21" s="198"/>
      <c r="FST21" s="198"/>
      <c r="FSU21" s="198"/>
      <c r="FSV21" s="198"/>
      <c r="FSW21" s="198"/>
      <c r="FSX21" s="198"/>
      <c r="FSY21" s="198"/>
      <c r="FSZ21" s="198"/>
      <c r="FTA21" s="198"/>
      <c r="FTB21" s="198"/>
      <c r="FTC21" s="198"/>
      <c r="FTD21" s="198"/>
      <c r="FTE21" s="198"/>
      <c r="FTF21" s="198"/>
      <c r="FTG21" s="198"/>
      <c r="FTH21" s="198"/>
      <c r="FTI21" s="198"/>
      <c r="FTJ21" s="198"/>
      <c r="FTK21" s="198"/>
      <c r="FTL21" s="198"/>
      <c r="FTM21" s="198"/>
      <c r="FTN21" s="198"/>
      <c r="FTO21" s="198"/>
      <c r="FTP21" s="198"/>
      <c r="FTQ21" s="198"/>
      <c r="FTR21" s="198"/>
      <c r="FTS21" s="198"/>
      <c r="FTT21" s="198"/>
      <c r="FTU21" s="198"/>
      <c r="FTV21" s="198"/>
      <c r="FTW21" s="198"/>
      <c r="FTX21" s="198"/>
      <c r="FTY21" s="198"/>
      <c r="FTZ21" s="198"/>
      <c r="FUA21" s="198"/>
      <c r="FUB21" s="198"/>
      <c r="FUC21" s="198"/>
      <c r="FUD21" s="198"/>
      <c r="FUE21" s="198"/>
      <c r="FUF21" s="198"/>
      <c r="FUG21" s="198"/>
      <c r="FUH21" s="198"/>
      <c r="FUI21" s="198"/>
      <c r="FUJ21" s="198"/>
      <c r="FUK21" s="198"/>
      <c r="FUL21" s="198"/>
      <c r="FUM21" s="198"/>
      <c r="FUN21" s="198"/>
      <c r="FUO21" s="198"/>
      <c r="FUP21" s="198"/>
      <c r="FUQ21" s="198"/>
      <c r="FUR21" s="198"/>
      <c r="FUS21" s="198"/>
      <c r="FUT21" s="198"/>
      <c r="FUU21" s="198"/>
      <c r="FUV21" s="198"/>
      <c r="FUW21" s="198"/>
      <c r="FUX21" s="198"/>
      <c r="FUY21" s="198"/>
      <c r="FUZ21" s="198"/>
      <c r="FVA21" s="198"/>
      <c r="FVB21" s="198"/>
      <c r="FVC21" s="198"/>
      <c r="FVD21" s="198"/>
      <c r="FVE21" s="198"/>
      <c r="FVF21" s="198"/>
      <c r="FVG21" s="198"/>
      <c r="FVH21" s="198"/>
      <c r="FVI21" s="198"/>
      <c r="FVJ21" s="198"/>
      <c r="FVK21" s="198"/>
      <c r="FVL21" s="198"/>
      <c r="FVM21" s="198"/>
      <c r="FVN21" s="198"/>
      <c r="FVO21" s="198"/>
      <c r="FVP21" s="198"/>
      <c r="FVQ21" s="198"/>
      <c r="FVR21" s="198"/>
      <c r="FVS21" s="198"/>
      <c r="FVT21" s="198"/>
      <c r="FVU21" s="198"/>
      <c r="FVV21" s="198"/>
      <c r="FVW21" s="198"/>
      <c r="FVX21" s="198"/>
      <c r="FVY21" s="198"/>
      <c r="FVZ21" s="198"/>
      <c r="FWA21" s="198"/>
      <c r="FWB21" s="198"/>
      <c r="FWC21" s="198"/>
      <c r="FWD21" s="198"/>
      <c r="FWE21" s="198"/>
      <c r="FWF21" s="198"/>
      <c r="FWG21" s="198"/>
      <c r="FWH21" s="198"/>
      <c r="FWI21" s="198"/>
      <c r="FWJ21" s="198"/>
      <c r="FWK21" s="198"/>
      <c r="FWL21" s="198"/>
      <c r="FWM21" s="198"/>
      <c r="FWN21" s="198"/>
      <c r="FWO21" s="198"/>
      <c r="FWP21" s="198"/>
      <c r="FWQ21" s="198"/>
      <c r="FWR21" s="198"/>
      <c r="FWS21" s="198"/>
      <c r="FWT21" s="198"/>
      <c r="FWU21" s="198"/>
      <c r="FWV21" s="198"/>
      <c r="FWW21" s="198"/>
      <c r="FWX21" s="198"/>
      <c r="FWY21" s="198"/>
      <c r="FWZ21" s="198"/>
      <c r="FXA21" s="198"/>
      <c r="FXB21" s="198"/>
      <c r="FXC21" s="198"/>
      <c r="FXD21" s="198"/>
      <c r="FXE21" s="198"/>
      <c r="FXF21" s="198"/>
      <c r="FXG21" s="198"/>
      <c r="FXH21" s="198"/>
      <c r="FXI21" s="198"/>
      <c r="FXJ21" s="198"/>
      <c r="FXK21" s="198"/>
      <c r="FXL21" s="198"/>
      <c r="FXM21" s="198"/>
      <c r="FXN21" s="198"/>
      <c r="FXO21" s="198"/>
      <c r="FXP21" s="198"/>
      <c r="FXQ21" s="198"/>
      <c r="FXR21" s="198"/>
      <c r="FXS21" s="198"/>
      <c r="FXT21" s="198"/>
      <c r="FXU21" s="198"/>
      <c r="FXV21" s="198"/>
      <c r="FXW21" s="198"/>
      <c r="FXX21" s="198"/>
      <c r="FXY21" s="198"/>
      <c r="FXZ21" s="198"/>
      <c r="FYA21" s="198"/>
      <c r="FYB21" s="198"/>
      <c r="FYC21" s="198"/>
      <c r="FYD21" s="198"/>
      <c r="FYE21" s="198"/>
      <c r="FYF21" s="198"/>
      <c r="FYG21" s="198"/>
      <c r="FYH21" s="198"/>
      <c r="FYI21" s="198"/>
      <c r="FYJ21" s="198"/>
      <c r="FYK21" s="198"/>
      <c r="FYL21" s="198"/>
      <c r="FYM21" s="198"/>
      <c r="FYN21" s="198"/>
      <c r="FYO21" s="198"/>
      <c r="FYP21" s="198"/>
      <c r="FYQ21" s="198"/>
      <c r="FYR21" s="198"/>
      <c r="FYS21" s="198"/>
      <c r="FYT21" s="198"/>
      <c r="FYU21" s="198"/>
      <c r="FYV21" s="198"/>
      <c r="FYW21" s="198"/>
      <c r="FYX21" s="198"/>
      <c r="FYY21" s="198"/>
      <c r="FYZ21" s="198"/>
      <c r="FZA21" s="198"/>
      <c r="FZB21" s="198"/>
      <c r="FZC21" s="198"/>
      <c r="FZD21" s="198"/>
      <c r="FZE21" s="198"/>
      <c r="FZF21" s="198"/>
      <c r="FZG21" s="198"/>
      <c r="FZH21" s="198"/>
      <c r="FZI21" s="198"/>
      <c r="FZJ21" s="198"/>
      <c r="FZK21" s="198"/>
      <c r="FZL21" s="198"/>
      <c r="FZM21" s="198"/>
      <c r="FZN21" s="198"/>
      <c r="FZO21" s="198"/>
      <c r="FZP21" s="198"/>
      <c r="FZQ21" s="198"/>
      <c r="FZR21" s="198"/>
      <c r="FZS21" s="198"/>
      <c r="FZT21" s="198"/>
      <c r="FZU21" s="198"/>
      <c r="FZV21" s="198"/>
      <c r="FZW21" s="198"/>
      <c r="FZX21" s="198"/>
      <c r="FZY21" s="198"/>
      <c r="FZZ21" s="198"/>
      <c r="GAA21" s="198"/>
      <c r="GAB21" s="198"/>
      <c r="GAC21" s="198"/>
      <c r="GAD21" s="198"/>
      <c r="GAE21" s="198"/>
      <c r="GAF21" s="198"/>
      <c r="GAG21" s="198"/>
      <c r="GAH21" s="198"/>
      <c r="GAI21" s="198"/>
      <c r="GAJ21" s="198"/>
      <c r="GAK21" s="198"/>
      <c r="GAL21" s="198"/>
      <c r="GAM21" s="198"/>
      <c r="GAN21" s="198"/>
      <c r="GAO21" s="198"/>
      <c r="GAP21" s="198"/>
      <c r="GAQ21" s="198"/>
      <c r="GAR21" s="198"/>
      <c r="GAS21" s="198"/>
      <c r="GAT21" s="198"/>
      <c r="GAU21" s="198"/>
      <c r="GAV21" s="198"/>
      <c r="GAW21" s="198"/>
      <c r="GAX21" s="198"/>
      <c r="GAY21" s="198"/>
      <c r="GAZ21" s="198"/>
      <c r="GBA21" s="198"/>
      <c r="GBB21" s="198"/>
      <c r="GBC21" s="198"/>
      <c r="GBD21" s="198"/>
      <c r="GBE21" s="198"/>
      <c r="GBF21" s="198"/>
      <c r="GBG21" s="198"/>
      <c r="GBH21" s="198"/>
      <c r="GBI21" s="198"/>
      <c r="GBJ21" s="198"/>
      <c r="GBK21" s="198"/>
      <c r="GBL21" s="198"/>
      <c r="GBM21" s="198"/>
      <c r="GBN21" s="198"/>
      <c r="GBO21" s="198"/>
      <c r="GBP21" s="198"/>
      <c r="GBQ21" s="198"/>
      <c r="GBR21" s="198"/>
      <c r="GBS21" s="198"/>
      <c r="GBT21" s="198"/>
      <c r="GBU21" s="198"/>
      <c r="GBV21" s="198"/>
      <c r="GBW21" s="198"/>
      <c r="GBX21" s="198"/>
      <c r="GBY21" s="198"/>
      <c r="GBZ21" s="198"/>
      <c r="GCA21" s="198"/>
      <c r="GCB21" s="198"/>
      <c r="GCC21" s="198"/>
      <c r="GCD21" s="198"/>
      <c r="GCE21" s="198"/>
      <c r="GCF21" s="198"/>
      <c r="GCG21" s="198"/>
      <c r="GCH21" s="198"/>
      <c r="GCI21" s="198"/>
      <c r="GCJ21" s="198"/>
      <c r="GCK21" s="198"/>
      <c r="GCL21" s="198"/>
      <c r="GCM21" s="198"/>
      <c r="GCN21" s="198"/>
      <c r="GCO21" s="198"/>
      <c r="GCP21" s="198"/>
      <c r="GCQ21" s="198"/>
      <c r="GCR21" s="198"/>
      <c r="GCS21" s="198"/>
      <c r="GCT21" s="198"/>
      <c r="GCU21" s="198"/>
      <c r="GCV21" s="198"/>
      <c r="GCW21" s="198"/>
      <c r="GCX21" s="198"/>
      <c r="GCY21" s="198"/>
      <c r="GCZ21" s="198"/>
      <c r="GDA21" s="198"/>
      <c r="GDB21" s="198"/>
      <c r="GDC21" s="198"/>
      <c r="GDD21" s="198"/>
      <c r="GDE21" s="198"/>
      <c r="GDF21" s="198"/>
      <c r="GDG21" s="198"/>
      <c r="GDH21" s="198"/>
      <c r="GDI21" s="198"/>
      <c r="GDJ21" s="198"/>
      <c r="GDK21" s="198"/>
      <c r="GDL21" s="198"/>
      <c r="GDM21" s="198"/>
      <c r="GDN21" s="198"/>
      <c r="GDO21" s="198"/>
      <c r="GDP21" s="198"/>
      <c r="GDQ21" s="198"/>
      <c r="GDR21" s="198"/>
      <c r="GDS21" s="198"/>
      <c r="GDT21" s="198"/>
      <c r="GDU21" s="198"/>
      <c r="GDV21" s="198"/>
      <c r="GDW21" s="198"/>
      <c r="GDX21" s="198"/>
      <c r="GDY21" s="198"/>
      <c r="GDZ21" s="198"/>
      <c r="GEA21" s="198"/>
      <c r="GEB21" s="198"/>
      <c r="GEC21" s="198"/>
      <c r="GED21" s="198"/>
      <c r="GEE21" s="198"/>
      <c r="GEF21" s="198"/>
      <c r="GEG21" s="198"/>
      <c r="GEH21" s="198"/>
      <c r="GEI21" s="198"/>
      <c r="GEJ21" s="198"/>
      <c r="GEK21" s="198"/>
      <c r="GEL21" s="198"/>
      <c r="GEM21" s="198"/>
      <c r="GEN21" s="198"/>
      <c r="GEO21" s="198"/>
      <c r="GEP21" s="198"/>
      <c r="GEQ21" s="198"/>
      <c r="GER21" s="198"/>
      <c r="GES21" s="198"/>
      <c r="GET21" s="198"/>
      <c r="GEU21" s="198"/>
      <c r="GEV21" s="198"/>
      <c r="GEW21" s="198"/>
      <c r="GEX21" s="198"/>
      <c r="GEY21" s="198"/>
      <c r="GEZ21" s="198"/>
      <c r="GFA21" s="198"/>
      <c r="GFB21" s="198"/>
      <c r="GFC21" s="198"/>
      <c r="GFD21" s="198"/>
      <c r="GFE21" s="198"/>
      <c r="GFF21" s="198"/>
      <c r="GFG21" s="198"/>
      <c r="GFH21" s="198"/>
      <c r="GFI21" s="198"/>
      <c r="GFJ21" s="198"/>
      <c r="GFK21" s="198"/>
      <c r="GFL21" s="198"/>
      <c r="GFM21" s="198"/>
      <c r="GFN21" s="198"/>
      <c r="GFO21" s="198"/>
      <c r="GFP21" s="198"/>
      <c r="GFQ21" s="198"/>
      <c r="GFR21" s="198"/>
      <c r="GFS21" s="198"/>
      <c r="GFT21" s="198"/>
      <c r="GFU21" s="198"/>
      <c r="GFV21" s="198"/>
      <c r="GFW21" s="198"/>
      <c r="GFX21" s="198"/>
      <c r="GFY21" s="198"/>
      <c r="GFZ21" s="198"/>
      <c r="GGA21" s="198"/>
      <c r="GGB21" s="198"/>
      <c r="GGC21" s="198"/>
      <c r="GGD21" s="198"/>
      <c r="GGE21" s="198"/>
      <c r="GGF21" s="198"/>
      <c r="GGG21" s="198"/>
      <c r="GGH21" s="198"/>
      <c r="GGI21" s="198"/>
      <c r="GGJ21" s="198"/>
      <c r="GGK21" s="198"/>
      <c r="GGL21" s="198"/>
      <c r="GGM21" s="198"/>
      <c r="GGN21" s="198"/>
      <c r="GGO21" s="198"/>
      <c r="GGP21" s="198"/>
      <c r="GGQ21" s="198"/>
      <c r="GGR21" s="198"/>
      <c r="GGS21" s="198"/>
      <c r="GGT21" s="198"/>
      <c r="GGU21" s="198"/>
      <c r="GGV21" s="198"/>
      <c r="GGW21" s="198"/>
      <c r="GGX21" s="198"/>
      <c r="GGY21" s="198"/>
      <c r="GGZ21" s="198"/>
      <c r="GHA21" s="198"/>
      <c r="GHB21" s="198"/>
      <c r="GHC21" s="198"/>
      <c r="GHD21" s="198"/>
      <c r="GHE21" s="198"/>
      <c r="GHF21" s="198"/>
      <c r="GHG21" s="198"/>
      <c r="GHH21" s="198"/>
      <c r="GHI21" s="198"/>
      <c r="GHJ21" s="198"/>
      <c r="GHK21" s="198"/>
      <c r="GHL21" s="198"/>
      <c r="GHM21" s="198"/>
      <c r="GHN21" s="198"/>
      <c r="GHO21" s="198"/>
      <c r="GHP21" s="198"/>
      <c r="GHQ21" s="198"/>
      <c r="GHR21" s="198"/>
      <c r="GHS21" s="198"/>
      <c r="GHT21" s="198"/>
      <c r="GHU21" s="198"/>
      <c r="GHV21" s="198"/>
      <c r="GHW21" s="198"/>
      <c r="GHX21" s="198"/>
      <c r="GHY21" s="198"/>
      <c r="GHZ21" s="198"/>
      <c r="GIA21" s="198"/>
      <c r="GIB21" s="198"/>
      <c r="GIC21" s="198"/>
      <c r="GID21" s="198"/>
      <c r="GIE21" s="198"/>
      <c r="GIF21" s="198"/>
      <c r="GIG21" s="198"/>
      <c r="GIH21" s="198"/>
      <c r="GII21" s="198"/>
      <c r="GIJ21" s="198"/>
      <c r="GIK21" s="198"/>
      <c r="GIL21" s="198"/>
      <c r="GIM21" s="198"/>
      <c r="GIN21" s="198"/>
      <c r="GIO21" s="198"/>
      <c r="GIP21" s="198"/>
      <c r="GIQ21" s="198"/>
      <c r="GIR21" s="198"/>
      <c r="GIS21" s="198"/>
      <c r="GIT21" s="198"/>
      <c r="GIU21" s="198"/>
      <c r="GIV21" s="198"/>
      <c r="GIW21" s="198"/>
      <c r="GIX21" s="198"/>
      <c r="GIY21" s="198"/>
      <c r="GIZ21" s="198"/>
      <c r="GJA21" s="198"/>
      <c r="GJB21" s="198"/>
      <c r="GJC21" s="198"/>
      <c r="GJD21" s="198"/>
      <c r="GJE21" s="198"/>
      <c r="GJF21" s="198"/>
      <c r="GJG21" s="198"/>
      <c r="GJH21" s="198"/>
      <c r="GJI21" s="198"/>
      <c r="GJJ21" s="198"/>
      <c r="GJK21" s="198"/>
      <c r="GJL21" s="198"/>
      <c r="GJM21" s="198"/>
      <c r="GJN21" s="198"/>
      <c r="GJO21" s="198"/>
      <c r="GJP21" s="198"/>
      <c r="GJQ21" s="198"/>
      <c r="GJR21" s="198"/>
      <c r="GJS21" s="198"/>
      <c r="GJT21" s="198"/>
      <c r="GJU21" s="198"/>
      <c r="GJV21" s="198"/>
      <c r="GJW21" s="198"/>
      <c r="GJX21" s="198"/>
      <c r="GJY21" s="198"/>
      <c r="GJZ21" s="198"/>
      <c r="GKA21" s="198"/>
      <c r="GKB21" s="198"/>
      <c r="GKC21" s="198"/>
      <c r="GKD21" s="198"/>
      <c r="GKE21" s="198"/>
      <c r="GKF21" s="198"/>
      <c r="GKG21" s="198"/>
      <c r="GKH21" s="198"/>
      <c r="GKI21" s="198"/>
      <c r="GKJ21" s="198"/>
      <c r="GKK21" s="198"/>
      <c r="GKL21" s="198"/>
      <c r="GKM21" s="198"/>
      <c r="GKN21" s="198"/>
      <c r="GKO21" s="198"/>
      <c r="GKP21" s="198"/>
      <c r="GKQ21" s="198"/>
      <c r="GKR21" s="198"/>
      <c r="GKS21" s="198"/>
      <c r="GKT21" s="198"/>
      <c r="GKU21" s="198"/>
      <c r="GKV21" s="198"/>
      <c r="GKW21" s="198"/>
      <c r="GKX21" s="198"/>
      <c r="GKY21" s="198"/>
      <c r="GKZ21" s="198"/>
      <c r="GLA21" s="198"/>
      <c r="GLB21" s="198"/>
      <c r="GLC21" s="198"/>
      <c r="GLD21" s="198"/>
      <c r="GLE21" s="198"/>
      <c r="GLF21" s="198"/>
      <c r="GLG21" s="198"/>
      <c r="GLH21" s="198"/>
      <c r="GLI21" s="198"/>
      <c r="GLJ21" s="198"/>
      <c r="GLK21" s="198"/>
      <c r="GLL21" s="198"/>
      <c r="GLM21" s="198"/>
      <c r="GLN21" s="198"/>
      <c r="GLO21" s="198"/>
      <c r="GLP21" s="198"/>
      <c r="GLQ21" s="198"/>
      <c r="GLR21" s="198"/>
      <c r="GLS21" s="198"/>
      <c r="GLT21" s="198"/>
      <c r="GLU21" s="198"/>
      <c r="GLV21" s="198"/>
      <c r="GLW21" s="198"/>
      <c r="GLX21" s="198"/>
      <c r="GLY21" s="198"/>
      <c r="GLZ21" s="198"/>
      <c r="GMA21" s="198"/>
      <c r="GMB21" s="198"/>
      <c r="GMC21" s="198"/>
      <c r="GMD21" s="198"/>
      <c r="GME21" s="198"/>
      <c r="GMF21" s="198"/>
      <c r="GMG21" s="198"/>
      <c r="GMH21" s="198"/>
      <c r="GMI21" s="198"/>
      <c r="GMJ21" s="198"/>
      <c r="GMK21" s="198"/>
      <c r="GML21" s="198"/>
      <c r="GMM21" s="198"/>
      <c r="GMN21" s="198"/>
      <c r="GMO21" s="198"/>
      <c r="GMP21" s="198"/>
      <c r="GMQ21" s="198"/>
      <c r="GMR21" s="198"/>
      <c r="GMS21" s="198"/>
      <c r="GMT21" s="198"/>
      <c r="GMU21" s="198"/>
      <c r="GMV21" s="198"/>
      <c r="GMW21" s="198"/>
      <c r="GMX21" s="198"/>
      <c r="GMY21" s="198"/>
      <c r="GMZ21" s="198"/>
      <c r="GNA21" s="198"/>
      <c r="GNB21" s="198"/>
      <c r="GNC21" s="198"/>
      <c r="GND21" s="198"/>
      <c r="GNE21" s="198"/>
      <c r="GNF21" s="198"/>
      <c r="GNG21" s="198"/>
      <c r="GNH21" s="198"/>
      <c r="GNI21" s="198"/>
      <c r="GNJ21" s="198"/>
      <c r="GNK21" s="198"/>
      <c r="GNL21" s="198"/>
      <c r="GNM21" s="198"/>
      <c r="GNN21" s="198"/>
      <c r="GNO21" s="198"/>
      <c r="GNP21" s="198"/>
      <c r="GNQ21" s="198"/>
      <c r="GNR21" s="198"/>
      <c r="GNS21" s="198"/>
      <c r="GNT21" s="198"/>
      <c r="GNU21" s="198"/>
      <c r="GNV21" s="198"/>
      <c r="GNW21" s="198"/>
      <c r="GNX21" s="198"/>
      <c r="GNY21" s="198"/>
      <c r="GNZ21" s="198"/>
      <c r="GOA21" s="198"/>
      <c r="GOB21" s="198"/>
      <c r="GOC21" s="198"/>
      <c r="GOD21" s="198"/>
      <c r="GOE21" s="198"/>
      <c r="GOF21" s="198"/>
      <c r="GOG21" s="198"/>
      <c r="GOH21" s="198"/>
      <c r="GOI21" s="198"/>
      <c r="GOJ21" s="198"/>
      <c r="GOK21" s="198"/>
      <c r="GOL21" s="198"/>
      <c r="GOM21" s="198"/>
      <c r="GON21" s="198"/>
      <c r="GOO21" s="198"/>
      <c r="GOP21" s="198"/>
      <c r="GOQ21" s="198"/>
      <c r="GOR21" s="198"/>
      <c r="GOS21" s="198"/>
      <c r="GOT21" s="198"/>
      <c r="GOU21" s="198"/>
      <c r="GOV21" s="198"/>
      <c r="GOW21" s="198"/>
      <c r="GOX21" s="198"/>
      <c r="GOY21" s="198"/>
      <c r="GOZ21" s="198"/>
      <c r="GPA21" s="198"/>
      <c r="GPB21" s="198"/>
      <c r="GPC21" s="198"/>
      <c r="GPD21" s="198"/>
      <c r="GPE21" s="198"/>
      <c r="GPF21" s="198"/>
      <c r="GPG21" s="198"/>
      <c r="GPH21" s="198"/>
      <c r="GPI21" s="198"/>
      <c r="GPJ21" s="198"/>
      <c r="GPK21" s="198"/>
      <c r="GPL21" s="198"/>
      <c r="GPM21" s="198"/>
      <c r="GPN21" s="198"/>
      <c r="GPO21" s="198"/>
      <c r="GPP21" s="198"/>
      <c r="GPQ21" s="198"/>
      <c r="GPR21" s="198"/>
      <c r="GPS21" s="198"/>
      <c r="GPT21" s="198"/>
      <c r="GPU21" s="198"/>
      <c r="GPV21" s="198"/>
      <c r="GPW21" s="198"/>
      <c r="GPX21" s="198"/>
      <c r="GPY21" s="198"/>
      <c r="GPZ21" s="198"/>
      <c r="GQA21" s="198"/>
      <c r="GQB21" s="198"/>
      <c r="GQC21" s="198"/>
      <c r="GQD21" s="198"/>
      <c r="GQE21" s="198"/>
      <c r="GQF21" s="198"/>
      <c r="GQG21" s="198"/>
      <c r="GQH21" s="198"/>
      <c r="GQI21" s="198"/>
      <c r="GQJ21" s="198"/>
      <c r="GQK21" s="198"/>
      <c r="GQL21" s="198"/>
      <c r="GQM21" s="198"/>
      <c r="GQN21" s="198"/>
      <c r="GQO21" s="198"/>
      <c r="GQP21" s="198"/>
      <c r="GQQ21" s="198"/>
      <c r="GQR21" s="198"/>
      <c r="GQS21" s="198"/>
      <c r="GQT21" s="198"/>
      <c r="GQU21" s="198"/>
      <c r="GQV21" s="198"/>
      <c r="GQW21" s="198"/>
      <c r="GQX21" s="198"/>
      <c r="GQY21" s="198"/>
      <c r="GQZ21" s="198"/>
      <c r="GRA21" s="198"/>
      <c r="GRB21" s="198"/>
      <c r="GRC21" s="198"/>
      <c r="GRD21" s="198"/>
      <c r="GRE21" s="198"/>
      <c r="GRF21" s="198"/>
      <c r="GRG21" s="198"/>
      <c r="GRH21" s="198"/>
      <c r="GRI21" s="198"/>
      <c r="GRJ21" s="198"/>
      <c r="GRK21" s="198"/>
      <c r="GRL21" s="198"/>
      <c r="GRM21" s="198"/>
      <c r="GRN21" s="198"/>
      <c r="GRO21" s="198"/>
      <c r="GRP21" s="198"/>
      <c r="GRQ21" s="198"/>
      <c r="GRR21" s="198"/>
      <c r="GRS21" s="198"/>
      <c r="GRT21" s="198"/>
      <c r="GRU21" s="198"/>
      <c r="GRV21" s="198"/>
      <c r="GRW21" s="198"/>
      <c r="GRX21" s="198"/>
      <c r="GRY21" s="198"/>
      <c r="GRZ21" s="198"/>
      <c r="GSA21" s="198"/>
      <c r="GSB21" s="198"/>
      <c r="GSC21" s="198"/>
      <c r="GSD21" s="198"/>
      <c r="GSE21" s="198"/>
      <c r="GSF21" s="198"/>
      <c r="GSG21" s="198"/>
      <c r="GSH21" s="198"/>
      <c r="GSI21" s="198"/>
      <c r="GSJ21" s="198"/>
      <c r="GSK21" s="198"/>
      <c r="GSL21" s="198"/>
      <c r="GSM21" s="198"/>
      <c r="GSN21" s="198"/>
      <c r="GSO21" s="198"/>
      <c r="GSP21" s="198"/>
      <c r="GSQ21" s="198"/>
      <c r="GSR21" s="198"/>
      <c r="GSS21" s="198"/>
      <c r="GST21" s="198"/>
      <c r="GSU21" s="198"/>
      <c r="GSV21" s="198"/>
      <c r="GSW21" s="198"/>
      <c r="GSX21" s="198"/>
      <c r="GSY21" s="198"/>
      <c r="GSZ21" s="198"/>
      <c r="GTA21" s="198"/>
      <c r="GTB21" s="198"/>
      <c r="GTC21" s="198"/>
      <c r="GTD21" s="198"/>
      <c r="GTE21" s="198"/>
      <c r="GTF21" s="198"/>
      <c r="GTG21" s="198"/>
      <c r="GTH21" s="198"/>
      <c r="GTI21" s="198"/>
      <c r="GTJ21" s="198"/>
      <c r="GTK21" s="198"/>
      <c r="GTL21" s="198"/>
      <c r="GTM21" s="198"/>
      <c r="GTN21" s="198"/>
      <c r="GTO21" s="198"/>
      <c r="GTP21" s="198"/>
      <c r="GTQ21" s="198"/>
      <c r="GTR21" s="198"/>
      <c r="GTS21" s="198"/>
      <c r="GTT21" s="198"/>
      <c r="GTU21" s="198"/>
      <c r="GTV21" s="198"/>
      <c r="GTW21" s="198"/>
      <c r="GTX21" s="198"/>
      <c r="GTY21" s="198"/>
      <c r="GTZ21" s="198"/>
      <c r="GUA21" s="198"/>
      <c r="GUB21" s="198"/>
      <c r="GUC21" s="198"/>
      <c r="GUD21" s="198"/>
      <c r="GUE21" s="198"/>
      <c r="GUF21" s="198"/>
      <c r="GUG21" s="198"/>
      <c r="GUH21" s="198"/>
      <c r="GUI21" s="198"/>
      <c r="GUJ21" s="198"/>
      <c r="GUK21" s="198"/>
      <c r="GUL21" s="198"/>
      <c r="GUM21" s="198"/>
      <c r="GUN21" s="198"/>
      <c r="GUO21" s="198"/>
      <c r="GUP21" s="198"/>
      <c r="GUQ21" s="198"/>
      <c r="GUR21" s="198"/>
      <c r="GUS21" s="198"/>
      <c r="GUT21" s="198"/>
      <c r="GUU21" s="198"/>
      <c r="GUV21" s="198"/>
      <c r="GUW21" s="198"/>
      <c r="GUX21" s="198"/>
      <c r="GUY21" s="198"/>
      <c r="GUZ21" s="198"/>
      <c r="GVA21" s="198"/>
      <c r="GVB21" s="198"/>
      <c r="GVC21" s="198"/>
      <c r="GVD21" s="198"/>
      <c r="GVE21" s="198"/>
      <c r="GVF21" s="198"/>
      <c r="GVG21" s="198"/>
      <c r="GVH21" s="198"/>
      <c r="GVI21" s="198"/>
      <c r="GVJ21" s="198"/>
      <c r="GVK21" s="198"/>
      <c r="GVL21" s="198"/>
      <c r="GVM21" s="198"/>
      <c r="GVN21" s="198"/>
      <c r="GVO21" s="198"/>
      <c r="GVP21" s="198"/>
      <c r="GVQ21" s="198"/>
      <c r="GVR21" s="198"/>
      <c r="GVS21" s="198"/>
      <c r="GVT21" s="198"/>
      <c r="GVU21" s="198"/>
      <c r="GVV21" s="198"/>
      <c r="GVW21" s="198"/>
      <c r="GVX21" s="198"/>
      <c r="GVY21" s="198"/>
      <c r="GVZ21" s="198"/>
      <c r="GWA21" s="198"/>
      <c r="GWB21" s="198"/>
      <c r="GWC21" s="198"/>
      <c r="GWD21" s="198"/>
      <c r="GWE21" s="198"/>
      <c r="GWF21" s="198"/>
      <c r="GWG21" s="198"/>
      <c r="GWH21" s="198"/>
      <c r="GWI21" s="198"/>
      <c r="GWJ21" s="198"/>
      <c r="GWK21" s="198"/>
      <c r="GWL21" s="198"/>
      <c r="GWM21" s="198"/>
      <c r="GWN21" s="198"/>
      <c r="GWO21" s="198"/>
      <c r="GWP21" s="198"/>
      <c r="GWQ21" s="198"/>
      <c r="GWR21" s="198"/>
      <c r="GWS21" s="198"/>
      <c r="GWT21" s="198"/>
      <c r="GWU21" s="198"/>
      <c r="GWV21" s="198"/>
      <c r="GWW21" s="198"/>
      <c r="GWX21" s="198"/>
      <c r="GWY21" s="198"/>
      <c r="GWZ21" s="198"/>
      <c r="GXA21" s="198"/>
      <c r="GXB21" s="198"/>
      <c r="GXC21" s="198"/>
      <c r="GXD21" s="198"/>
      <c r="GXE21" s="198"/>
      <c r="GXF21" s="198"/>
      <c r="GXG21" s="198"/>
      <c r="GXH21" s="198"/>
      <c r="GXI21" s="198"/>
      <c r="GXJ21" s="198"/>
      <c r="GXK21" s="198"/>
      <c r="GXL21" s="198"/>
      <c r="GXM21" s="198"/>
      <c r="GXN21" s="198"/>
      <c r="GXO21" s="198"/>
      <c r="GXP21" s="198"/>
      <c r="GXQ21" s="198"/>
      <c r="GXR21" s="198"/>
      <c r="GXS21" s="198"/>
      <c r="GXT21" s="198"/>
      <c r="GXU21" s="198"/>
      <c r="GXV21" s="198"/>
      <c r="GXW21" s="198"/>
      <c r="GXX21" s="198"/>
      <c r="GXY21" s="198"/>
      <c r="GXZ21" s="198"/>
      <c r="GYA21" s="198"/>
      <c r="GYB21" s="198"/>
      <c r="GYC21" s="198"/>
      <c r="GYD21" s="198"/>
      <c r="GYE21" s="198"/>
      <c r="GYF21" s="198"/>
      <c r="GYG21" s="198"/>
      <c r="GYH21" s="198"/>
      <c r="GYI21" s="198"/>
      <c r="GYJ21" s="198"/>
      <c r="GYK21" s="198"/>
      <c r="GYL21" s="198"/>
      <c r="GYM21" s="198"/>
      <c r="GYN21" s="198"/>
      <c r="GYO21" s="198"/>
      <c r="GYP21" s="198"/>
      <c r="GYQ21" s="198"/>
      <c r="GYR21" s="198"/>
      <c r="GYS21" s="198"/>
      <c r="GYT21" s="198"/>
      <c r="GYU21" s="198"/>
      <c r="GYV21" s="198"/>
      <c r="GYW21" s="198"/>
      <c r="GYX21" s="198"/>
      <c r="GYY21" s="198"/>
      <c r="GYZ21" s="198"/>
      <c r="GZA21" s="198"/>
      <c r="GZB21" s="198"/>
      <c r="GZC21" s="198"/>
      <c r="GZD21" s="198"/>
      <c r="GZE21" s="198"/>
      <c r="GZF21" s="198"/>
      <c r="GZG21" s="198"/>
      <c r="GZH21" s="198"/>
      <c r="GZI21" s="198"/>
      <c r="GZJ21" s="198"/>
      <c r="GZK21" s="198"/>
      <c r="GZL21" s="198"/>
      <c r="GZM21" s="198"/>
      <c r="GZN21" s="198"/>
      <c r="GZO21" s="198"/>
      <c r="GZP21" s="198"/>
      <c r="GZQ21" s="198"/>
      <c r="GZR21" s="198"/>
      <c r="GZS21" s="198"/>
      <c r="GZT21" s="198"/>
      <c r="GZU21" s="198"/>
      <c r="GZV21" s="198"/>
      <c r="GZW21" s="198"/>
      <c r="GZX21" s="198"/>
      <c r="GZY21" s="198"/>
      <c r="GZZ21" s="198"/>
      <c r="HAA21" s="198"/>
      <c r="HAB21" s="198"/>
      <c r="HAC21" s="198"/>
      <c r="HAD21" s="198"/>
      <c r="HAE21" s="198"/>
      <c r="HAF21" s="198"/>
      <c r="HAG21" s="198"/>
      <c r="HAH21" s="198"/>
      <c r="HAI21" s="198"/>
      <c r="HAJ21" s="198"/>
      <c r="HAK21" s="198"/>
      <c r="HAL21" s="198"/>
      <c r="HAM21" s="198"/>
      <c r="HAN21" s="198"/>
      <c r="HAO21" s="198"/>
      <c r="HAP21" s="198"/>
      <c r="HAQ21" s="198"/>
      <c r="HAR21" s="198"/>
      <c r="HAS21" s="198"/>
      <c r="HAT21" s="198"/>
      <c r="HAU21" s="198"/>
      <c r="HAV21" s="198"/>
      <c r="HAW21" s="198"/>
      <c r="HAX21" s="198"/>
      <c r="HAY21" s="198"/>
      <c r="HAZ21" s="198"/>
      <c r="HBA21" s="198"/>
      <c r="HBB21" s="198"/>
      <c r="HBC21" s="198"/>
      <c r="HBD21" s="198"/>
      <c r="HBE21" s="198"/>
      <c r="HBF21" s="198"/>
      <c r="HBG21" s="198"/>
      <c r="HBH21" s="198"/>
      <c r="HBI21" s="198"/>
      <c r="HBJ21" s="198"/>
      <c r="HBK21" s="198"/>
      <c r="HBL21" s="198"/>
      <c r="HBM21" s="198"/>
      <c r="HBN21" s="198"/>
      <c r="HBO21" s="198"/>
      <c r="HBP21" s="198"/>
      <c r="HBQ21" s="198"/>
      <c r="HBR21" s="198"/>
      <c r="HBS21" s="198"/>
      <c r="HBT21" s="198"/>
      <c r="HBU21" s="198"/>
      <c r="HBV21" s="198"/>
      <c r="HBW21" s="198"/>
      <c r="HBX21" s="198"/>
      <c r="HBY21" s="198"/>
      <c r="HBZ21" s="198"/>
      <c r="HCA21" s="198"/>
      <c r="HCB21" s="198"/>
      <c r="HCC21" s="198"/>
      <c r="HCD21" s="198"/>
      <c r="HCE21" s="198"/>
      <c r="HCF21" s="198"/>
      <c r="HCG21" s="198"/>
      <c r="HCH21" s="198"/>
      <c r="HCI21" s="198"/>
      <c r="HCJ21" s="198"/>
      <c r="HCK21" s="198"/>
      <c r="HCL21" s="198"/>
      <c r="HCM21" s="198"/>
      <c r="HCN21" s="198"/>
      <c r="HCO21" s="198"/>
      <c r="HCP21" s="198"/>
      <c r="HCQ21" s="198"/>
      <c r="HCR21" s="198"/>
      <c r="HCS21" s="198"/>
      <c r="HCT21" s="198"/>
      <c r="HCU21" s="198"/>
      <c r="HCV21" s="198"/>
      <c r="HCW21" s="198"/>
      <c r="HCX21" s="198"/>
      <c r="HCY21" s="198"/>
      <c r="HCZ21" s="198"/>
      <c r="HDA21" s="198"/>
      <c r="HDB21" s="198"/>
      <c r="HDC21" s="198"/>
      <c r="HDD21" s="198"/>
      <c r="HDE21" s="198"/>
      <c r="HDF21" s="198"/>
      <c r="HDG21" s="198"/>
      <c r="HDH21" s="198"/>
      <c r="HDI21" s="198"/>
      <c r="HDJ21" s="198"/>
      <c r="HDK21" s="198"/>
      <c r="HDL21" s="198"/>
      <c r="HDM21" s="198"/>
      <c r="HDN21" s="198"/>
      <c r="HDO21" s="198"/>
      <c r="HDP21" s="198"/>
      <c r="HDQ21" s="198"/>
      <c r="HDR21" s="198"/>
      <c r="HDS21" s="198"/>
      <c r="HDT21" s="198"/>
      <c r="HDU21" s="198"/>
      <c r="HDV21" s="198"/>
      <c r="HDW21" s="198"/>
      <c r="HDX21" s="198"/>
      <c r="HDY21" s="198"/>
      <c r="HDZ21" s="198"/>
      <c r="HEA21" s="198"/>
      <c r="HEB21" s="198"/>
      <c r="HEC21" s="198"/>
      <c r="HED21" s="198"/>
      <c r="HEE21" s="198"/>
      <c r="HEF21" s="198"/>
      <c r="HEG21" s="198"/>
      <c r="HEH21" s="198"/>
      <c r="HEI21" s="198"/>
      <c r="HEJ21" s="198"/>
      <c r="HEK21" s="198"/>
      <c r="HEL21" s="198"/>
      <c r="HEM21" s="198"/>
      <c r="HEN21" s="198"/>
      <c r="HEO21" s="198"/>
      <c r="HEP21" s="198"/>
      <c r="HEQ21" s="198"/>
      <c r="HER21" s="198"/>
      <c r="HES21" s="198"/>
      <c r="HET21" s="198"/>
      <c r="HEU21" s="198"/>
      <c r="HEV21" s="198"/>
      <c r="HEW21" s="198"/>
      <c r="HEX21" s="198"/>
      <c r="HEY21" s="198"/>
      <c r="HEZ21" s="198"/>
      <c r="HFA21" s="198"/>
      <c r="HFB21" s="198"/>
      <c r="HFC21" s="198"/>
      <c r="HFD21" s="198"/>
      <c r="HFE21" s="198"/>
      <c r="HFF21" s="198"/>
      <c r="HFG21" s="198"/>
      <c r="HFH21" s="198"/>
      <c r="HFI21" s="198"/>
      <c r="HFJ21" s="198"/>
      <c r="HFK21" s="198"/>
      <c r="HFL21" s="198"/>
      <c r="HFM21" s="198"/>
      <c r="HFN21" s="198"/>
      <c r="HFO21" s="198"/>
      <c r="HFP21" s="198"/>
      <c r="HFQ21" s="198"/>
      <c r="HFR21" s="198"/>
      <c r="HFS21" s="198"/>
      <c r="HFT21" s="198"/>
      <c r="HFU21" s="198"/>
      <c r="HFV21" s="198"/>
      <c r="HFW21" s="198"/>
      <c r="HFX21" s="198"/>
      <c r="HFY21" s="198"/>
      <c r="HFZ21" s="198"/>
      <c r="HGA21" s="198"/>
      <c r="HGB21" s="198"/>
      <c r="HGC21" s="198"/>
      <c r="HGD21" s="198"/>
      <c r="HGE21" s="198"/>
      <c r="HGF21" s="198"/>
      <c r="HGG21" s="198"/>
      <c r="HGH21" s="198"/>
      <c r="HGI21" s="198"/>
      <c r="HGJ21" s="198"/>
      <c r="HGK21" s="198"/>
      <c r="HGL21" s="198"/>
      <c r="HGM21" s="198"/>
      <c r="HGN21" s="198"/>
      <c r="HGO21" s="198"/>
      <c r="HGP21" s="198"/>
      <c r="HGQ21" s="198"/>
      <c r="HGR21" s="198"/>
      <c r="HGS21" s="198"/>
      <c r="HGT21" s="198"/>
      <c r="HGU21" s="198"/>
      <c r="HGV21" s="198"/>
      <c r="HGW21" s="198"/>
      <c r="HGX21" s="198"/>
      <c r="HGY21" s="198"/>
      <c r="HGZ21" s="198"/>
      <c r="HHA21" s="198"/>
      <c r="HHB21" s="198"/>
      <c r="HHC21" s="198"/>
      <c r="HHD21" s="198"/>
      <c r="HHE21" s="198"/>
      <c r="HHF21" s="198"/>
      <c r="HHG21" s="198"/>
      <c r="HHH21" s="198"/>
      <c r="HHI21" s="198"/>
      <c r="HHJ21" s="198"/>
      <c r="HHK21" s="198"/>
      <c r="HHL21" s="198"/>
      <c r="HHM21" s="198"/>
      <c r="HHN21" s="198"/>
      <c r="HHO21" s="198"/>
      <c r="HHP21" s="198"/>
      <c r="HHQ21" s="198"/>
      <c r="HHR21" s="198"/>
      <c r="HHS21" s="198"/>
      <c r="HHT21" s="198"/>
      <c r="HHU21" s="198"/>
      <c r="HHV21" s="198"/>
      <c r="HHW21" s="198"/>
      <c r="HHX21" s="198"/>
      <c r="HHY21" s="198"/>
      <c r="HHZ21" s="198"/>
      <c r="HIA21" s="198"/>
      <c r="HIB21" s="198"/>
      <c r="HIC21" s="198"/>
      <c r="HID21" s="198"/>
      <c r="HIE21" s="198"/>
      <c r="HIF21" s="198"/>
      <c r="HIG21" s="198"/>
      <c r="HIH21" s="198"/>
      <c r="HII21" s="198"/>
      <c r="HIJ21" s="198"/>
      <c r="HIK21" s="198"/>
      <c r="HIL21" s="198"/>
      <c r="HIM21" s="198"/>
      <c r="HIN21" s="198"/>
      <c r="HIO21" s="198"/>
      <c r="HIP21" s="198"/>
      <c r="HIQ21" s="198"/>
      <c r="HIR21" s="198"/>
      <c r="HIS21" s="198"/>
      <c r="HIT21" s="198"/>
      <c r="HIU21" s="198"/>
      <c r="HIV21" s="198"/>
      <c r="HIW21" s="198"/>
      <c r="HIX21" s="198"/>
      <c r="HIY21" s="198"/>
      <c r="HIZ21" s="198"/>
      <c r="HJA21" s="198"/>
      <c r="HJB21" s="198"/>
      <c r="HJC21" s="198"/>
      <c r="HJD21" s="198"/>
      <c r="HJE21" s="198"/>
      <c r="HJF21" s="198"/>
      <c r="HJG21" s="198"/>
      <c r="HJH21" s="198"/>
      <c r="HJI21" s="198"/>
      <c r="HJJ21" s="198"/>
      <c r="HJK21" s="198"/>
      <c r="HJL21" s="198"/>
      <c r="HJM21" s="198"/>
      <c r="HJN21" s="198"/>
      <c r="HJO21" s="198"/>
      <c r="HJP21" s="198"/>
      <c r="HJQ21" s="198"/>
      <c r="HJR21" s="198"/>
      <c r="HJS21" s="198"/>
      <c r="HJT21" s="198"/>
      <c r="HJU21" s="198"/>
      <c r="HJV21" s="198"/>
      <c r="HJW21" s="198"/>
      <c r="HJX21" s="198"/>
      <c r="HJY21" s="198"/>
      <c r="HJZ21" s="198"/>
      <c r="HKA21" s="198"/>
      <c r="HKB21" s="198"/>
      <c r="HKC21" s="198"/>
      <c r="HKD21" s="198"/>
      <c r="HKE21" s="198"/>
      <c r="HKF21" s="198"/>
      <c r="HKG21" s="198"/>
      <c r="HKH21" s="198"/>
      <c r="HKI21" s="198"/>
      <c r="HKJ21" s="198"/>
      <c r="HKK21" s="198"/>
      <c r="HKL21" s="198"/>
      <c r="HKM21" s="198"/>
      <c r="HKN21" s="198"/>
      <c r="HKO21" s="198"/>
      <c r="HKP21" s="198"/>
      <c r="HKQ21" s="198"/>
      <c r="HKR21" s="198"/>
      <c r="HKS21" s="198"/>
      <c r="HKT21" s="198"/>
      <c r="HKU21" s="198"/>
      <c r="HKV21" s="198"/>
      <c r="HKW21" s="198"/>
      <c r="HKX21" s="198"/>
      <c r="HKY21" s="198"/>
      <c r="HKZ21" s="198"/>
      <c r="HLA21" s="198"/>
      <c r="HLB21" s="198"/>
      <c r="HLC21" s="198"/>
      <c r="HLD21" s="198"/>
      <c r="HLE21" s="198"/>
      <c r="HLF21" s="198"/>
      <c r="HLG21" s="198"/>
      <c r="HLH21" s="198"/>
      <c r="HLI21" s="198"/>
      <c r="HLJ21" s="198"/>
      <c r="HLK21" s="198"/>
      <c r="HLL21" s="198"/>
      <c r="HLM21" s="198"/>
      <c r="HLN21" s="198"/>
      <c r="HLO21" s="198"/>
      <c r="HLP21" s="198"/>
      <c r="HLQ21" s="198"/>
      <c r="HLR21" s="198"/>
      <c r="HLS21" s="198"/>
      <c r="HLT21" s="198"/>
      <c r="HLU21" s="198"/>
      <c r="HLV21" s="198"/>
      <c r="HLW21" s="198"/>
      <c r="HLX21" s="198"/>
      <c r="HLY21" s="198"/>
      <c r="HLZ21" s="198"/>
      <c r="HMA21" s="198"/>
      <c r="HMB21" s="198"/>
      <c r="HMC21" s="198"/>
      <c r="HMD21" s="198"/>
      <c r="HME21" s="198"/>
      <c r="HMF21" s="198"/>
      <c r="HMG21" s="198"/>
      <c r="HMH21" s="198"/>
      <c r="HMI21" s="198"/>
      <c r="HMJ21" s="198"/>
      <c r="HMK21" s="198"/>
      <c r="HML21" s="198"/>
      <c r="HMM21" s="198"/>
      <c r="HMN21" s="198"/>
      <c r="HMO21" s="198"/>
      <c r="HMP21" s="198"/>
      <c r="HMQ21" s="198"/>
      <c r="HMR21" s="198"/>
      <c r="HMS21" s="198"/>
      <c r="HMT21" s="198"/>
      <c r="HMU21" s="198"/>
      <c r="HMV21" s="198"/>
      <c r="HMW21" s="198"/>
      <c r="HMX21" s="198"/>
      <c r="HMY21" s="198"/>
      <c r="HMZ21" s="198"/>
      <c r="HNA21" s="198"/>
      <c r="HNB21" s="198"/>
      <c r="HNC21" s="198"/>
      <c r="HND21" s="198"/>
      <c r="HNE21" s="198"/>
      <c r="HNF21" s="198"/>
      <c r="HNG21" s="198"/>
      <c r="HNH21" s="198"/>
      <c r="HNI21" s="198"/>
      <c r="HNJ21" s="198"/>
      <c r="HNK21" s="198"/>
      <c r="HNL21" s="198"/>
      <c r="HNM21" s="198"/>
      <c r="HNN21" s="198"/>
      <c r="HNO21" s="198"/>
      <c r="HNP21" s="198"/>
      <c r="HNQ21" s="198"/>
      <c r="HNR21" s="198"/>
      <c r="HNS21" s="198"/>
      <c r="HNT21" s="198"/>
      <c r="HNU21" s="198"/>
      <c r="HNV21" s="198"/>
      <c r="HNW21" s="198"/>
      <c r="HNX21" s="198"/>
      <c r="HNY21" s="198"/>
      <c r="HNZ21" s="198"/>
      <c r="HOA21" s="198"/>
      <c r="HOB21" s="198"/>
      <c r="HOC21" s="198"/>
      <c r="HOD21" s="198"/>
      <c r="HOE21" s="198"/>
      <c r="HOF21" s="198"/>
      <c r="HOG21" s="198"/>
      <c r="HOH21" s="198"/>
      <c r="HOI21" s="198"/>
      <c r="HOJ21" s="198"/>
      <c r="HOK21" s="198"/>
      <c r="HOL21" s="198"/>
      <c r="HOM21" s="198"/>
      <c r="HON21" s="198"/>
      <c r="HOO21" s="198"/>
      <c r="HOP21" s="198"/>
      <c r="HOQ21" s="198"/>
      <c r="HOR21" s="198"/>
      <c r="HOS21" s="198"/>
      <c r="HOT21" s="198"/>
      <c r="HOU21" s="198"/>
      <c r="HOV21" s="198"/>
      <c r="HOW21" s="198"/>
      <c r="HOX21" s="198"/>
      <c r="HOY21" s="198"/>
      <c r="HOZ21" s="198"/>
      <c r="HPA21" s="198"/>
      <c r="HPB21" s="198"/>
      <c r="HPC21" s="198"/>
      <c r="HPD21" s="198"/>
      <c r="HPE21" s="198"/>
      <c r="HPF21" s="198"/>
      <c r="HPG21" s="198"/>
      <c r="HPH21" s="198"/>
      <c r="HPI21" s="198"/>
      <c r="HPJ21" s="198"/>
      <c r="HPK21" s="198"/>
      <c r="HPL21" s="198"/>
      <c r="HPM21" s="198"/>
      <c r="HPN21" s="198"/>
      <c r="HPO21" s="198"/>
      <c r="HPP21" s="198"/>
      <c r="HPQ21" s="198"/>
      <c r="HPR21" s="198"/>
      <c r="HPS21" s="198"/>
      <c r="HPT21" s="198"/>
      <c r="HPU21" s="198"/>
      <c r="HPV21" s="198"/>
      <c r="HPW21" s="198"/>
      <c r="HPX21" s="198"/>
      <c r="HPY21" s="198"/>
      <c r="HPZ21" s="198"/>
      <c r="HQA21" s="198"/>
      <c r="HQB21" s="198"/>
      <c r="HQC21" s="198"/>
      <c r="HQD21" s="198"/>
      <c r="HQE21" s="198"/>
      <c r="HQF21" s="198"/>
      <c r="HQG21" s="198"/>
      <c r="HQH21" s="198"/>
      <c r="HQI21" s="198"/>
      <c r="HQJ21" s="198"/>
      <c r="HQK21" s="198"/>
      <c r="HQL21" s="198"/>
      <c r="HQM21" s="198"/>
      <c r="HQN21" s="198"/>
      <c r="HQO21" s="198"/>
      <c r="HQP21" s="198"/>
      <c r="HQQ21" s="198"/>
      <c r="HQR21" s="198"/>
      <c r="HQS21" s="198"/>
      <c r="HQT21" s="198"/>
      <c r="HQU21" s="198"/>
      <c r="HQV21" s="198"/>
      <c r="HQW21" s="198"/>
      <c r="HQX21" s="198"/>
      <c r="HQY21" s="198"/>
      <c r="HQZ21" s="198"/>
      <c r="HRA21" s="198"/>
      <c r="HRB21" s="198"/>
      <c r="HRC21" s="198"/>
      <c r="HRD21" s="198"/>
      <c r="HRE21" s="198"/>
      <c r="HRF21" s="198"/>
      <c r="HRG21" s="198"/>
      <c r="HRH21" s="198"/>
      <c r="HRI21" s="198"/>
      <c r="HRJ21" s="198"/>
      <c r="HRK21" s="198"/>
      <c r="HRL21" s="198"/>
      <c r="HRM21" s="198"/>
      <c r="HRN21" s="198"/>
      <c r="HRO21" s="198"/>
      <c r="HRP21" s="198"/>
      <c r="HRQ21" s="198"/>
      <c r="HRR21" s="198"/>
      <c r="HRS21" s="198"/>
      <c r="HRT21" s="198"/>
      <c r="HRU21" s="198"/>
      <c r="HRV21" s="198"/>
      <c r="HRW21" s="198"/>
      <c r="HRX21" s="198"/>
      <c r="HRY21" s="198"/>
      <c r="HRZ21" s="198"/>
      <c r="HSA21" s="198"/>
      <c r="HSB21" s="198"/>
      <c r="HSC21" s="198"/>
      <c r="HSD21" s="198"/>
      <c r="HSE21" s="198"/>
      <c r="HSF21" s="198"/>
      <c r="HSG21" s="198"/>
      <c r="HSH21" s="198"/>
      <c r="HSI21" s="198"/>
      <c r="HSJ21" s="198"/>
      <c r="HSK21" s="198"/>
      <c r="HSL21" s="198"/>
      <c r="HSM21" s="198"/>
      <c r="HSN21" s="198"/>
      <c r="HSO21" s="198"/>
      <c r="HSP21" s="198"/>
      <c r="HSQ21" s="198"/>
      <c r="HSR21" s="198"/>
      <c r="HSS21" s="198"/>
      <c r="HST21" s="198"/>
      <c r="HSU21" s="198"/>
      <c r="HSV21" s="198"/>
      <c r="HSW21" s="198"/>
      <c r="HSX21" s="198"/>
      <c r="HSY21" s="198"/>
      <c r="HSZ21" s="198"/>
      <c r="HTA21" s="198"/>
      <c r="HTB21" s="198"/>
      <c r="HTC21" s="198"/>
      <c r="HTD21" s="198"/>
      <c r="HTE21" s="198"/>
      <c r="HTF21" s="198"/>
      <c r="HTG21" s="198"/>
      <c r="HTH21" s="198"/>
      <c r="HTI21" s="198"/>
      <c r="HTJ21" s="198"/>
      <c r="HTK21" s="198"/>
      <c r="HTL21" s="198"/>
      <c r="HTM21" s="198"/>
      <c r="HTN21" s="198"/>
      <c r="HTO21" s="198"/>
      <c r="HTP21" s="198"/>
      <c r="HTQ21" s="198"/>
      <c r="HTR21" s="198"/>
      <c r="HTS21" s="198"/>
      <c r="HTT21" s="198"/>
      <c r="HTU21" s="198"/>
      <c r="HTV21" s="198"/>
      <c r="HTW21" s="198"/>
      <c r="HTX21" s="198"/>
      <c r="HTY21" s="198"/>
      <c r="HTZ21" s="198"/>
      <c r="HUA21" s="198"/>
      <c r="HUB21" s="198"/>
      <c r="HUC21" s="198"/>
      <c r="HUD21" s="198"/>
      <c r="HUE21" s="198"/>
      <c r="HUF21" s="198"/>
      <c r="HUG21" s="198"/>
      <c r="HUH21" s="198"/>
      <c r="HUI21" s="198"/>
      <c r="HUJ21" s="198"/>
      <c r="HUK21" s="198"/>
      <c r="HUL21" s="198"/>
      <c r="HUM21" s="198"/>
      <c r="HUN21" s="198"/>
      <c r="HUO21" s="198"/>
      <c r="HUP21" s="198"/>
      <c r="HUQ21" s="198"/>
      <c r="HUR21" s="198"/>
      <c r="HUS21" s="198"/>
      <c r="HUT21" s="198"/>
      <c r="HUU21" s="198"/>
      <c r="HUV21" s="198"/>
      <c r="HUW21" s="198"/>
      <c r="HUX21" s="198"/>
      <c r="HUY21" s="198"/>
      <c r="HUZ21" s="198"/>
      <c r="HVA21" s="198"/>
      <c r="HVB21" s="198"/>
      <c r="HVC21" s="198"/>
      <c r="HVD21" s="198"/>
      <c r="HVE21" s="198"/>
      <c r="HVF21" s="198"/>
      <c r="HVG21" s="198"/>
      <c r="HVH21" s="198"/>
      <c r="HVI21" s="198"/>
      <c r="HVJ21" s="198"/>
      <c r="HVK21" s="198"/>
      <c r="HVL21" s="198"/>
      <c r="HVM21" s="198"/>
      <c r="HVN21" s="198"/>
      <c r="HVO21" s="198"/>
      <c r="HVP21" s="198"/>
      <c r="HVQ21" s="198"/>
      <c r="HVR21" s="198"/>
      <c r="HVS21" s="198"/>
      <c r="HVT21" s="198"/>
      <c r="HVU21" s="198"/>
      <c r="HVV21" s="198"/>
      <c r="HVW21" s="198"/>
      <c r="HVX21" s="198"/>
      <c r="HVY21" s="198"/>
      <c r="HVZ21" s="198"/>
      <c r="HWA21" s="198"/>
      <c r="HWB21" s="198"/>
      <c r="HWC21" s="198"/>
      <c r="HWD21" s="198"/>
      <c r="HWE21" s="198"/>
      <c r="HWF21" s="198"/>
      <c r="HWG21" s="198"/>
      <c r="HWH21" s="198"/>
      <c r="HWI21" s="198"/>
      <c r="HWJ21" s="198"/>
      <c r="HWK21" s="198"/>
      <c r="HWL21" s="198"/>
      <c r="HWM21" s="198"/>
      <c r="HWN21" s="198"/>
      <c r="HWO21" s="198"/>
      <c r="HWP21" s="198"/>
      <c r="HWQ21" s="198"/>
      <c r="HWR21" s="198"/>
      <c r="HWS21" s="198"/>
      <c r="HWT21" s="198"/>
      <c r="HWU21" s="198"/>
      <c r="HWV21" s="198"/>
      <c r="HWW21" s="198"/>
      <c r="HWX21" s="198"/>
      <c r="HWY21" s="198"/>
      <c r="HWZ21" s="198"/>
      <c r="HXA21" s="198"/>
      <c r="HXB21" s="198"/>
      <c r="HXC21" s="198"/>
      <c r="HXD21" s="198"/>
      <c r="HXE21" s="198"/>
      <c r="HXF21" s="198"/>
      <c r="HXG21" s="198"/>
      <c r="HXH21" s="198"/>
      <c r="HXI21" s="198"/>
      <c r="HXJ21" s="198"/>
      <c r="HXK21" s="198"/>
      <c r="HXL21" s="198"/>
      <c r="HXM21" s="198"/>
      <c r="HXN21" s="198"/>
      <c r="HXO21" s="198"/>
      <c r="HXP21" s="198"/>
      <c r="HXQ21" s="198"/>
      <c r="HXR21" s="198"/>
      <c r="HXS21" s="198"/>
      <c r="HXT21" s="198"/>
      <c r="HXU21" s="198"/>
      <c r="HXV21" s="198"/>
      <c r="HXW21" s="198"/>
      <c r="HXX21" s="198"/>
      <c r="HXY21" s="198"/>
      <c r="HXZ21" s="198"/>
      <c r="HYA21" s="198"/>
      <c r="HYB21" s="198"/>
      <c r="HYC21" s="198"/>
      <c r="HYD21" s="198"/>
      <c r="HYE21" s="198"/>
      <c r="HYF21" s="198"/>
      <c r="HYG21" s="198"/>
      <c r="HYH21" s="198"/>
      <c r="HYI21" s="198"/>
      <c r="HYJ21" s="198"/>
      <c r="HYK21" s="198"/>
      <c r="HYL21" s="198"/>
      <c r="HYM21" s="198"/>
      <c r="HYN21" s="198"/>
      <c r="HYO21" s="198"/>
      <c r="HYP21" s="198"/>
      <c r="HYQ21" s="198"/>
      <c r="HYR21" s="198"/>
      <c r="HYS21" s="198"/>
      <c r="HYT21" s="198"/>
      <c r="HYU21" s="198"/>
      <c r="HYV21" s="198"/>
      <c r="HYW21" s="198"/>
      <c r="HYX21" s="198"/>
      <c r="HYY21" s="198"/>
      <c r="HYZ21" s="198"/>
      <c r="HZA21" s="198"/>
      <c r="HZB21" s="198"/>
      <c r="HZC21" s="198"/>
      <c r="HZD21" s="198"/>
      <c r="HZE21" s="198"/>
      <c r="HZF21" s="198"/>
      <c r="HZG21" s="198"/>
      <c r="HZH21" s="198"/>
      <c r="HZI21" s="198"/>
      <c r="HZJ21" s="198"/>
      <c r="HZK21" s="198"/>
      <c r="HZL21" s="198"/>
      <c r="HZM21" s="198"/>
      <c r="HZN21" s="198"/>
      <c r="HZO21" s="198"/>
      <c r="HZP21" s="198"/>
      <c r="HZQ21" s="198"/>
      <c r="HZR21" s="198"/>
      <c r="HZS21" s="198"/>
      <c r="HZT21" s="198"/>
      <c r="HZU21" s="198"/>
      <c r="HZV21" s="198"/>
      <c r="HZW21" s="198"/>
      <c r="HZX21" s="198"/>
      <c r="HZY21" s="198"/>
      <c r="HZZ21" s="198"/>
      <c r="IAA21" s="198"/>
      <c r="IAB21" s="198"/>
      <c r="IAC21" s="198"/>
      <c r="IAD21" s="198"/>
      <c r="IAE21" s="198"/>
      <c r="IAF21" s="198"/>
      <c r="IAG21" s="198"/>
      <c r="IAH21" s="198"/>
      <c r="IAI21" s="198"/>
      <c r="IAJ21" s="198"/>
      <c r="IAK21" s="198"/>
      <c r="IAL21" s="198"/>
      <c r="IAM21" s="198"/>
      <c r="IAN21" s="198"/>
      <c r="IAO21" s="198"/>
      <c r="IAP21" s="198"/>
      <c r="IAQ21" s="198"/>
      <c r="IAR21" s="198"/>
      <c r="IAS21" s="198"/>
      <c r="IAT21" s="198"/>
      <c r="IAU21" s="198"/>
      <c r="IAV21" s="198"/>
      <c r="IAW21" s="198"/>
      <c r="IAX21" s="198"/>
      <c r="IAY21" s="198"/>
      <c r="IAZ21" s="198"/>
      <c r="IBA21" s="198"/>
      <c r="IBB21" s="198"/>
      <c r="IBC21" s="198"/>
      <c r="IBD21" s="198"/>
      <c r="IBE21" s="198"/>
      <c r="IBF21" s="198"/>
      <c r="IBG21" s="198"/>
      <c r="IBH21" s="198"/>
      <c r="IBI21" s="198"/>
      <c r="IBJ21" s="198"/>
      <c r="IBK21" s="198"/>
      <c r="IBL21" s="198"/>
      <c r="IBM21" s="198"/>
      <c r="IBN21" s="198"/>
      <c r="IBO21" s="198"/>
      <c r="IBP21" s="198"/>
      <c r="IBQ21" s="198"/>
      <c r="IBR21" s="198"/>
      <c r="IBS21" s="198"/>
      <c r="IBT21" s="198"/>
      <c r="IBU21" s="198"/>
      <c r="IBV21" s="198"/>
      <c r="IBW21" s="198"/>
      <c r="IBX21" s="198"/>
      <c r="IBY21" s="198"/>
      <c r="IBZ21" s="198"/>
      <c r="ICA21" s="198"/>
      <c r="ICB21" s="198"/>
      <c r="ICC21" s="198"/>
      <c r="ICD21" s="198"/>
      <c r="ICE21" s="198"/>
      <c r="ICF21" s="198"/>
      <c r="ICG21" s="198"/>
      <c r="ICH21" s="198"/>
      <c r="ICI21" s="198"/>
      <c r="ICJ21" s="198"/>
      <c r="ICK21" s="198"/>
      <c r="ICL21" s="198"/>
      <c r="ICM21" s="198"/>
      <c r="ICN21" s="198"/>
      <c r="ICO21" s="198"/>
      <c r="ICP21" s="198"/>
      <c r="ICQ21" s="198"/>
      <c r="ICR21" s="198"/>
      <c r="ICS21" s="198"/>
      <c r="ICT21" s="198"/>
      <c r="ICU21" s="198"/>
      <c r="ICV21" s="198"/>
      <c r="ICW21" s="198"/>
      <c r="ICX21" s="198"/>
      <c r="ICY21" s="198"/>
      <c r="ICZ21" s="198"/>
      <c r="IDA21" s="198"/>
      <c r="IDB21" s="198"/>
      <c r="IDC21" s="198"/>
      <c r="IDD21" s="198"/>
      <c r="IDE21" s="198"/>
      <c r="IDF21" s="198"/>
      <c r="IDG21" s="198"/>
      <c r="IDH21" s="198"/>
      <c r="IDI21" s="198"/>
      <c r="IDJ21" s="198"/>
      <c r="IDK21" s="198"/>
      <c r="IDL21" s="198"/>
      <c r="IDM21" s="198"/>
      <c r="IDN21" s="198"/>
      <c r="IDO21" s="198"/>
      <c r="IDP21" s="198"/>
      <c r="IDQ21" s="198"/>
      <c r="IDR21" s="198"/>
      <c r="IDS21" s="198"/>
      <c r="IDT21" s="198"/>
      <c r="IDU21" s="198"/>
      <c r="IDV21" s="198"/>
      <c r="IDW21" s="198"/>
      <c r="IDX21" s="198"/>
      <c r="IDY21" s="198"/>
      <c r="IDZ21" s="198"/>
      <c r="IEA21" s="198"/>
      <c r="IEB21" s="198"/>
      <c r="IEC21" s="198"/>
      <c r="IED21" s="198"/>
      <c r="IEE21" s="198"/>
      <c r="IEF21" s="198"/>
      <c r="IEG21" s="198"/>
      <c r="IEH21" s="198"/>
      <c r="IEI21" s="198"/>
      <c r="IEJ21" s="198"/>
      <c r="IEK21" s="198"/>
      <c r="IEL21" s="198"/>
      <c r="IEM21" s="198"/>
      <c r="IEN21" s="198"/>
      <c r="IEO21" s="198"/>
      <c r="IEP21" s="198"/>
      <c r="IEQ21" s="198"/>
      <c r="IER21" s="198"/>
      <c r="IES21" s="198"/>
      <c r="IET21" s="198"/>
      <c r="IEU21" s="198"/>
      <c r="IEV21" s="198"/>
      <c r="IEW21" s="198"/>
      <c r="IEX21" s="198"/>
      <c r="IEY21" s="198"/>
      <c r="IEZ21" s="198"/>
      <c r="IFA21" s="198"/>
      <c r="IFB21" s="198"/>
      <c r="IFC21" s="198"/>
      <c r="IFD21" s="198"/>
      <c r="IFE21" s="198"/>
      <c r="IFF21" s="198"/>
      <c r="IFG21" s="198"/>
      <c r="IFH21" s="198"/>
      <c r="IFI21" s="198"/>
      <c r="IFJ21" s="198"/>
      <c r="IFK21" s="198"/>
      <c r="IFL21" s="198"/>
      <c r="IFM21" s="198"/>
      <c r="IFN21" s="198"/>
      <c r="IFO21" s="198"/>
      <c r="IFP21" s="198"/>
      <c r="IFQ21" s="198"/>
      <c r="IFR21" s="198"/>
      <c r="IFS21" s="198"/>
      <c r="IFT21" s="198"/>
      <c r="IFU21" s="198"/>
      <c r="IFV21" s="198"/>
      <c r="IFW21" s="198"/>
      <c r="IFX21" s="198"/>
      <c r="IFY21" s="198"/>
      <c r="IFZ21" s="198"/>
      <c r="IGA21" s="198"/>
      <c r="IGB21" s="198"/>
      <c r="IGC21" s="198"/>
      <c r="IGD21" s="198"/>
      <c r="IGE21" s="198"/>
      <c r="IGF21" s="198"/>
      <c r="IGG21" s="198"/>
      <c r="IGH21" s="198"/>
      <c r="IGI21" s="198"/>
      <c r="IGJ21" s="198"/>
      <c r="IGK21" s="198"/>
      <c r="IGL21" s="198"/>
      <c r="IGM21" s="198"/>
      <c r="IGN21" s="198"/>
      <c r="IGO21" s="198"/>
      <c r="IGP21" s="198"/>
      <c r="IGQ21" s="198"/>
      <c r="IGR21" s="198"/>
      <c r="IGS21" s="198"/>
      <c r="IGT21" s="198"/>
      <c r="IGU21" s="198"/>
      <c r="IGV21" s="198"/>
      <c r="IGW21" s="198"/>
      <c r="IGX21" s="198"/>
      <c r="IGY21" s="198"/>
      <c r="IGZ21" s="198"/>
      <c r="IHA21" s="198"/>
      <c r="IHB21" s="198"/>
      <c r="IHC21" s="198"/>
      <c r="IHD21" s="198"/>
      <c r="IHE21" s="198"/>
      <c r="IHF21" s="198"/>
      <c r="IHG21" s="198"/>
      <c r="IHH21" s="198"/>
      <c r="IHI21" s="198"/>
      <c r="IHJ21" s="198"/>
      <c r="IHK21" s="198"/>
      <c r="IHL21" s="198"/>
      <c r="IHM21" s="198"/>
      <c r="IHN21" s="198"/>
      <c r="IHO21" s="198"/>
      <c r="IHP21" s="198"/>
      <c r="IHQ21" s="198"/>
      <c r="IHR21" s="198"/>
      <c r="IHS21" s="198"/>
      <c r="IHT21" s="198"/>
      <c r="IHU21" s="198"/>
      <c r="IHV21" s="198"/>
      <c r="IHW21" s="198"/>
      <c r="IHX21" s="198"/>
      <c r="IHY21" s="198"/>
      <c r="IHZ21" s="198"/>
      <c r="IIA21" s="198"/>
      <c r="IIB21" s="198"/>
      <c r="IIC21" s="198"/>
      <c r="IID21" s="198"/>
      <c r="IIE21" s="198"/>
      <c r="IIF21" s="198"/>
      <c r="IIG21" s="198"/>
      <c r="IIH21" s="198"/>
      <c r="III21" s="198"/>
      <c r="IIJ21" s="198"/>
      <c r="IIK21" s="198"/>
      <c r="IIL21" s="198"/>
      <c r="IIM21" s="198"/>
      <c r="IIN21" s="198"/>
      <c r="IIO21" s="198"/>
      <c r="IIP21" s="198"/>
      <c r="IIQ21" s="198"/>
      <c r="IIR21" s="198"/>
      <c r="IIS21" s="198"/>
      <c r="IIT21" s="198"/>
      <c r="IIU21" s="198"/>
      <c r="IIV21" s="198"/>
      <c r="IIW21" s="198"/>
      <c r="IIX21" s="198"/>
      <c r="IIY21" s="198"/>
      <c r="IIZ21" s="198"/>
      <c r="IJA21" s="198"/>
      <c r="IJB21" s="198"/>
      <c r="IJC21" s="198"/>
      <c r="IJD21" s="198"/>
      <c r="IJE21" s="198"/>
      <c r="IJF21" s="198"/>
      <c r="IJG21" s="198"/>
      <c r="IJH21" s="198"/>
      <c r="IJI21" s="198"/>
      <c r="IJJ21" s="198"/>
      <c r="IJK21" s="198"/>
      <c r="IJL21" s="198"/>
      <c r="IJM21" s="198"/>
      <c r="IJN21" s="198"/>
      <c r="IJO21" s="198"/>
      <c r="IJP21" s="198"/>
      <c r="IJQ21" s="198"/>
      <c r="IJR21" s="198"/>
      <c r="IJS21" s="198"/>
      <c r="IJT21" s="198"/>
      <c r="IJU21" s="198"/>
      <c r="IJV21" s="198"/>
      <c r="IJW21" s="198"/>
      <c r="IJX21" s="198"/>
      <c r="IJY21" s="198"/>
      <c r="IJZ21" s="198"/>
      <c r="IKA21" s="198"/>
      <c r="IKB21" s="198"/>
      <c r="IKC21" s="198"/>
      <c r="IKD21" s="198"/>
      <c r="IKE21" s="198"/>
      <c r="IKF21" s="198"/>
      <c r="IKG21" s="198"/>
      <c r="IKH21" s="198"/>
      <c r="IKI21" s="198"/>
      <c r="IKJ21" s="198"/>
      <c r="IKK21" s="198"/>
      <c r="IKL21" s="198"/>
      <c r="IKM21" s="198"/>
      <c r="IKN21" s="198"/>
      <c r="IKO21" s="198"/>
      <c r="IKP21" s="198"/>
      <c r="IKQ21" s="198"/>
      <c r="IKR21" s="198"/>
      <c r="IKS21" s="198"/>
      <c r="IKT21" s="198"/>
      <c r="IKU21" s="198"/>
      <c r="IKV21" s="198"/>
      <c r="IKW21" s="198"/>
      <c r="IKX21" s="198"/>
      <c r="IKY21" s="198"/>
      <c r="IKZ21" s="198"/>
      <c r="ILA21" s="198"/>
      <c r="ILB21" s="198"/>
      <c r="ILC21" s="198"/>
      <c r="ILD21" s="198"/>
      <c r="ILE21" s="198"/>
      <c r="ILF21" s="198"/>
      <c r="ILG21" s="198"/>
      <c r="ILH21" s="198"/>
      <c r="ILI21" s="198"/>
      <c r="ILJ21" s="198"/>
      <c r="ILK21" s="198"/>
      <c r="ILL21" s="198"/>
      <c r="ILM21" s="198"/>
      <c r="ILN21" s="198"/>
      <c r="ILO21" s="198"/>
      <c r="ILP21" s="198"/>
      <c r="ILQ21" s="198"/>
      <c r="ILR21" s="198"/>
      <c r="ILS21" s="198"/>
      <c r="ILT21" s="198"/>
      <c r="ILU21" s="198"/>
      <c r="ILV21" s="198"/>
      <c r="ILW21" s="198"/>
      <c r="ILX21" s="198"/>
      <c r="ILY21" s="198"/>
      <c r="ILZ21" s="198"/>
      <c r="IMA21" s="198"/>
      <c r="IMB21" s="198"/>
      <c r="IMC21" s="198"/>
      <c r="IMD21" s="198"/>
      <c r="IME21" s="198"/>
      <c r="IMF21" s="198"/>
      <c r="IMG21" s="198"/>
      <c r="IMH21" s="198"/>
      <c r="IMI21" s="198"/>
      <c r="IMJ21" s="198"/>
      <c r="IMK21" s="198"/>
      <c r="IML21" s="198"/>
      <c r="IMM21" s="198"/>
      <c r="IMN21" s="198"/>
      <c r="IMO21" s="198"/>
      <c r="IMP21" s="198"/>
      <c r="IMQ21" s="198"/>
      <c r="IMR21" s="198"/>
      <c r="IMS21" s="198"/>
      <c r="IMT21" s="198"/>
      <c r="IMU21" s="198"/>
      <c r="IMV21" s="198"/>
      <c r="IMW21" s="198"/>
      <c r="IMX21" s="198"/>
      <c r="IMY21" s="198"/>
      <c r="IMZ21" s="198"/>
      <c r="INA21" s="198"/>
      <c r="INB21" s="198"/>
      <c r="INC21" s="198"/>
      <c r="IND21" s="198"/>
      <c r="INE21" s="198"/>
      <c r="INF21" s="198"/>
      <c r="ING21" s="198"/>
      <c r="INH21" s="198"/>
      <c r="INI21" s="198"/>
      <c r="INJ21" s="198"/>
      <c r="INK21" s="198"/>
      <c r="INL21" s="198"/>
      <c r="INM21" s="198"/>
      <c r="INN21" s="198"/>
      <c r="INO21" s="198"/>
      <c r="INP21" s="198"/>
      <c r="INQ21" s="198"/>
      <c r="INR21" s="198"/>
      <c r="INS21" s="198"/>
      <c r="INT21" s="198"/>
      <c r="INU21" s="198"/>
      <c r="INV21" s="198"/>
      <c r="INW21" s="198"/>
      <c r="INX21" s="198"/>
      <c r="INY21" s="198"/>
      <c r="INZ21" s="198"/>
      <c r="IOA21" s="198"/>
      <c r="IOB21" s="198"/>
      <c r="IOC21" s="198"/>
      <c r="IOD21" s="198"/>
      <c r="IOE21" s="198"/>
      <c r="IOF21" s="198"/>
      <c r="IOG21" s="198"/>
      <c r="IOH21" s="198"/>
      <c r="IOI21" s="198"/>
      <c r="IOJ21" s="198"/>
      <c r="IOK21" s="198"/>
      <c r="IOL21" s="198"/>
      <c r="IOM21" s="198"/>
      <c r="ION21" s="198"/>
      <c r="IOO21" s="198"/>
      <c r="IOP21" s="198"/>
      <c r="IOQ21" s="198"/>
      <c r="IOR21" s="198"/>
      <c r="IOS21" s="198"/>
      <c r="IOT21" s="198"/>
      <c r="IOU21" s="198"/>
      <c r="IOV21" s="198"/>
      <c r="IOW21" s="198"/>
      <c r="IOX21" s="198"/>
      <c r="IOY21" s="198"/>
      <c r="IOZ21" s="198"/>
      <c r="IPA21" s="198"/>
      <c r="IPB21" s="198"/>
      <c r="IPC21" s="198"/>
      <c r="IPD21" s="198"/>
      <c r="IPE21" s="198"/>
      <c r="IPF21" s="198"/>
      <c r="IPG21" s="198"/>
      <c r="IPH21" s="198"/>
      <c r="IPI21" s="198"/>
      <c r="IPJ21" s="198"/>
      <c r="IPK21" s="198"/>
      <c r="IPL21" s="198"/>
      <c r="IPM21" s="198"/>
      <c r="IPN21" s="198"/>
      <c r="IPO21" s="198"/>
      <c r="IPP21" s="198"/>
      <c r="IPQ21" s="198"/>
      <c r="IPR21" s="198"/>
      <c r="IPS21" s="198"/>
      <c r="IPT21" s="198"/>
      <c r="IPU21" s="198"/>
      <c r="IPV21" s="198"/>
      <c r="IPW21" s="198"/>
      <c r="IPX21" s="198"/>
      <c r="IPY21" s="198"/>
      <c r="IPZ21" s="198"/>
      <c r="IQA21" s="198"/>
      <c r="IQB21" s="198"/>
      <c r="IQC21" s="198"/>
      <c r="IQD21" s="198"/>
      <c r="IQE21" s="198"/>
      <c r="IQF21" s="198"/>
      <c r="IQG21" s="198"/>
      <c r="IQH21" s="198"/>
      <c r="IQI21" s="198"/>
      <c r="IQJ21" s="198"/>
      <c r="IQK21" s="198"/>
      <c r="IQL21" s="198"/>
      <c r="IQM21" s="198"/>
      <c r="IQN21" s="198"/>
      <c r="IQO21" s="198"/>
      <c r="IQP21" s="198"/>
      <c r="IQQ21" s="198"/>
      <c r="IQR21" s="198"/>
      <c r="IQS21" s="198"/>
      <c r="IQT21" s="198"/>
      <c r="IQU21" s="198"/>
      <c r="IQV21" s="198"/>
      <c r="IQW21" s="198"/>
      <c r="IQX21" s="198"/>
      <c r="IQY21" s="198"/>
      <c r="IQZ21" s="198"/>
      <c r="IRA21" s="198"/>
      <c r="IRB21" s="198"/>
      <c r="IRC21" s="198"/>
      <c r="IRD21" s="198"/>
      <c r="IRE21" s="198"/>
      <c r="IRF21" s="198"/>
      <c r="IRG21" s="198"/>
      <c r="IRH21" s="198"/>
      <c r="IRI21" s="198"/>
      <c r="IRJ21" s="198"/>
      <c r="IRK21" s="198"/>
      <c r="IRL21" s="198"/>
      <c r="IRM21" s="198"/>
      <c r="IRN21" s="198"/>
      <c r="IRO21" s="198"/>
      <c r="IRP21" s="198"/>
      <c r="IRQ21" s="198"/>
      <c r="IRR21" s="198"/>
      <c r="IRS21" s="198"/>
      <c r="IRT21" s="198"/>
      <c r="IRU21" s="198"/>
      <c r="IRV21" s="198"/>
      <c r="IRW21" s="198"/>
      <c r="IRX21" s="198"/>
      <c r="IRY21" s="198"/>
      <c r="IRZ21" s="198"/>
      <c r="ISA21" s="198"/>
      <c r="ISB21" s="198"/>
      <c r="ISC21" s="198"/>
      <c r="ISD21" s="198"/>
      <c r="ISE21" s="198"/>
      <c r="ISF21" s="198"/>
      <c r="ISG21" s="198"/>
      <c r="ISH21" s="198"/>
      <c r="ISI21" s="198"/>
      <c r="ISJ21" s="198"/>
      <c r="ISK21" s="198"/>
      <c r="ISL21" s="198"/>
      <c r="ISM21" s="198"/>
      <c r="ISN21" s="198"/>
      <c r="ISO21" s="198"/>
      <c r="ISP21" s="198"/>
      <c r="ISQ21" s="198"/>
      <c r="ISR21" s="198"/>
      <c r="ISS21" s="198"/>
      <c r="IST21" s="198"/>
      <c r="ISU21" s="198"/>
      <c r="ISV21" s="198"/>
      <c r="ISW21" s="198"/>
      <c r="ISX21" s="198"/>
      <c r="ISY21" s="198"/>
      <c r="ISZ21" s="198"/>
      <c r="ITA21" s="198"/>
      <c r="ITB21" s="198"/>
      <c r="ITC21" s="198"/>
      <c r="ITD21" s="198"/>
      <c r="ITE21" s="198"/>
      <c r="ITF21" s="198"/>
      <c r="ITG21" s="198"/>
      <c r="ITH21" s="198"/>
      <c r="ITI21" s="198"/>
      <c r="ITJ21" s="198"/>
      <c r="ITK21" s="198"/>
      <c r="ITL21" s="198"/>
      <c r="ITM21" s="198"/>
      <c r="ITN21" s="198"/>
      <c r="ITO21" s="198"/>
      <c r="ITP21" s="198"/>
      <c r="ITQ21" s="198"/>
      <c r="ITR21" s="198"/>
      <c r="ITS21" s="198"/>
      <c r="ITT21" s="198"/>
      <c r="ITU21" s="198"/>
      <c r="ITV21" s="198"/>
      <c r="ITW21" s="198"/>
      <c r="ITX21" s="198"/>
      <c r="ITY21" s="198"/>
      <c r="ITZ21" s="198"/>
      <c r="IUA21" s="198"/>
      <c r="IUB21" s="198"/>
      <c r="IUC21" s="198"/>
      <c r="IUD21" s="198"/>
      <c r="IUE21" s="198"/>
      <c r="IUF21" s="198"/>
      <c r="IUG21" s="198"/>
      <c r="IUH21" s="198"/>
      <c r="IUI21" s="198"/>
      <c r="IUJ21" s="198"/>
      <c r="IUK21" s="198"/>
      <c r="IUL21" s="198"/>
      <c r="IUM21" s="198"/>
      <c r="IUN21" s="198"/>
      <c r="IUO21" s="198"/>
      <c r="IUP21" s="198"/>
      <c r="IUQ21" s="198"/>
      <c r="IUR21" s="198"/>
      <c r="IUS21" s="198"/>
      <c r="IUT21" s="198"/>
      <c r="IUU21" s="198"/>
      <c r="IUV21" s="198"/>
      <c r="IUW21" s="198"/>
      <c r="IUX21" s="198"/>
      <c r="IUY21" s="198"/>
      <c r="IUZ21" s="198"/>
      <c r="IVA21" s="198"/>
      <c r="IVB21" s="198"/>
      <c r="IVC21" s="198"/>
      <c r="IVD21" s="198"/>
      <c r="IVE21" s="198"/>
      <c r="IVF21" s="198"/>
      <c r="IVG21" s="198"/>
      <c r="IVH21" s="198"/>
      <c r="IVI21" s="198"/>
      <c r="IVJ21" s="198"/>
      <c r="IVK21" s="198"/>
      <c r="IVL21" s="198"/>
      <c r="IVM21" s="198"/>
      <c r="IVN21" s="198"/>
      <c r="IVO21" s="198"/>
      <c r="IVP21" s="198"/>
      <c r="IVQ21" s="198"/>
      <c r="IVR21" s="198"/>
      <c r="IVS21" s="198"/>
      <c r="IVT21" s="198"/>
      <c r="IVU21" s="198"/>
      <c r="IVV21" s="198"/>
      <c r="IVW21" s="198"/>
      <c r="IVX21" s="198"/>
      <c r="IVY21" s="198"/>
      <c r="IVZ21" s="198"/>
      <c r="IWA21" s="198"/>
      <c r="IWB21" s="198"/>
      <c r="IWC21" s="198"/>
      <c r="IWD21" s="198"/>
      <c r="IWE21" s="198"/>
      <c r="IWF21" s="198"/>
      <c r="IWG21" s="198"/>
      <c r="IWH21" s="198"/>
      <c r="IWI21" s="198"/>
      <c r="IWJ21" s="198"/>
      <c r="IWK21" s="198"/>
      <c r="IWL21" s="198"/>
      <c r="IWM21" s="198"/>
      <c r="IWN21" s="198"/>
      <c r="IWO21" s="198"/>
      <c r="IWP21" s="198"/>
      <c r="IWQ21" s="198"/>
      <c r="IWR21" s="198"/>
      <c r="IWS21" s="198"/>
      <c r="IWT21" s="198"/>
      <c r="IWU21" s="198"/>
      <c r="IWV21" s="198"/>
      <c r="IWW21" s="198"/>
      <c r="IWX21" s="198"/>
      <c r="IWY21" s="198"/>
      <c r="IWZ21" s="198"/>
      <c r="IXA21" s="198"/>
      <c r="IXB21" s="198"/>
      <c r="IXC21" s="198"/>
      <c r="IXD21" s="198"/>
      <c r="IXE21" s="198"/>
      <c r="IXF21" s="198"/>
      <c r="IXG21" s="198"/>
      <c r="IXH21" s="198"/>
      <c r="IXI21" s="198"/>
      <c r="IXJ21" s="198"/>
      <c r="IXK21" s="198"/>
      <c r="IXL21" s="198"/>
      <c r="IXM21" s="198"/>
      <c r="IXN21" s="198"/>
      <c r="IXO21" s="198"/>
      <c r="IXP21" s="198"/>
      <c r="IXQ21" s="198"/>
      <c r="IXR21" s="198"/>
      <c r="IXS21" s="198"/>
      <c r="IXT21" s="198"/>
      <c r="IXU21" s="198"/>
      <c r="IXV21" s="198"/>
      <c r="IXW21" s="198"/>
      <c r="IXX21" s="198"/>
      <c r="IXY21" s="198"/>
      <c r="IXZ21" s="198"/>
      <c r="IYA21" s="198"/>
      <c r="IYB21" s="198"/>
      <c r="IYC21" s="198"/>
      <c r="IYD21" s="198"/>
      <c r="IYE21" s="198"/>
      <c r="IYF21" s="198"/>
      <c r="IYG21" s="198"/>
      <c r="IYH21" s="198"/>
      <c r="IYI21" s="198"/>
      <c r="IYJ21" s="198"/>
      <c r="IYK21" s="198"/>
      <c r="IYL21" s="198"/>
      <c r="IYM21" s="198"/>
      <c r="IYN21" s="198"/>
      <c r="IYO21" s="198"/>
      <c r="IYP21" s="198"/>
      <c r="IYQ21" s="198"/>
      <c r="IYR21" s="198"/>
      <c r="IYS21" s="198"/>
      <c r="IYT21" s="198"/>
      <c r="IYU21" s="198"/>
      <c r="IYV21" s="198"/>
      <c r="IYW21" s="198"/>
      <c r="IYX21" s="198"/>
      <c r="IYY21" s="198"/>
      <c r="IYZ21" s="198"/>
      <c r="IZA21" s="198"/>
      <c r="IZB21" s="198"/>
      <c r="IZC21" s="198"/>
      <c r="IZD21" s="198"/>
      <c r="IZE21" s="198"/>
      <c r="IZF21" s="198"/>
      <c r="IZG21" s="198"/>
      <c r="IZH21" s="198"/>
      <c r="IZI21" s="198"/>
      <c r="IZJ21" s="198"/>
      <c r="IZK21" s="198"/>
      <c r="IZL21" s="198"/>
      <c r="IZM21" s="198"/>
      <c r="IZN21" s="198"/>
      <c r="IZO21" s="198"/>
      <c r="IZP21" s="198"/>
      <c r="IZQ21" s="198"/>
      <c r="IZR21" s="198"/>
      <c r="IZS21" s="198"/>
      <c r="IZT21" s="198"/>
      <c r="IZU21" s="198"/>
      <c r="IZV21" s="198"/>
      <c r="IZW21" s="198"/>
      <c r="IZX21" s="198"/>
      <c r="IZY21" s="198"/>
      <c r="IZZ21" s="198"/>
      <c r="JAA21" s="198"/>
      <c r="JAB21" s="198"/>
      <c r="JAC21" s="198"/>
      <c r="JAD21" s="198"/>
      <c r="JAE21" s="198"/>
      <c r="JAF21" s="198"/>
      <c r="JAG21" s="198"/>
      <c r="JAH21" s="198"/>
      <c r="JAI21" s="198"/>
      <c r="JAJ21" s="198"/>
      <c r="JAK21" s="198"/>
      <c r="JAL21" s="198"/>
      <c r="JAM21" s="198"/>
      <c r="JAN21" s="198"/>
      <c r="JAO21" s="198"/>
      <c r="JAP21" s="198"/>
      <c r="JAQ21" s="198"/>
      <c r="JAR21" s="198"/>
      <c r="JAS21" s="198"/>
      <c r="JAT21" s="198"/>
      <c r="JAU21" s="198"/>
      <c r="JAV21" s="198"/>
      <c r="JAW21" s="198"/>
      <c r="JAX21" s="198"/>
      <c r="JAY21" s="198"/>
      <c r="JAZ21" s="198"/>
      <c r="JBA21" s="198"/>
      <c r="JBB21" s="198"/>
      <c r="JBC21" s="198"/>
      <c r="JBD21" s="198"/>
      <c r="JBE21" s="198"/>
      <c r="JBF21" s="198"/>
      <c r="JBG21" s="198"/>
      <c r="JBH21" s="198"/>
      <c r="JBI21" s="198"/>
      <c r="JBJ21" s="198"/>
      <c r="JBK21" s="198"/>
      <c r="JBL21" s="198"/>
      <c r="JBM21" s="198"/>
      <c r="JBN21" s="198"/>
      <c r="JBO21" s="198"/>
      <c r="JBP21" s="198"/>
      <c r="JBQ21" s="198"/>
      <c r="JBR21" s="198"/>
      <c r="JBS21" s="198"/>
      <c r="JBT21" s="198"/>
      <c r="JBU21" s="198"/>
      <c r="JBV21" s="198"/>
      <c r="JBW21" s="198"/>
      <c r="JBX21" s="198"/>
      <c r="JBY21" s="198"/>
      <c r="JBZ21" s="198"/>
      <c r="JCA21" s="198"/>
      <c r="JCB21" s="198"/>
      <c r="JCC21" s="198"/>
      <c r="JCD21" s="198"/>
      <c r="JCE21" s="198"/>
      <c r="JCF21" s="198"/>
      <c r="JCG21" s="198"/>
      <c r="JCH21" s="198"/>
      <c r="JCI21" s="198"/>
      <c r="JCJ21" s="198"/>
      <c r="JCK21" s="198"/>
      <c r="JCL21" s="198"/>
      <c r="JCM21" s="198"/>
      <c r="JCN21" s="198"/>
      <c r="JCO21" s="198"/>
      <c r="JCP21" s="198"/>
      <c r="JCQ21" s="198"/>
      <c r="JCR21" s="198"/>
      <c r="JCS21" s="198"/>
      <c r="JCT21" s="198"/>
      <c r="JCU21" s="198"/>
      <c r="JCV21" s="198"/>
      <c r="JCW21" s="198"/>
      <c r="JCX21" s="198"/>
      <c r="JCY21" s="198"/>
      <c r="JCZ21" s="198"/>
      <c r="JDA21" s="198"/>
      <c r="JDB21" s="198"/>
      <c r="JDC21" s="198"/>
      <c r="JDD21" s="198"/>
      <c r="JDE21" s="198"/>
      <c r="JDF21" s="198"/>
      <c r="JDG21" s="198"/>
      <c r="JDH21" s="198"/>
      <c r="JDI21" s="198"/>
      <c r="JDJ21" s="198"/>
      <c r="JDK21" s="198"/>
      <c r="JDL21" s="198"/>
      <c r="JDM21" s="198"/>
      <c r="JDN21" s="198"/>
      <c r="JDO21" s="198"/>
      <c r="JDP21" s="198"/>
      <c r="JDQ21" s="198"/>
      <c r="JDR21" s="198"/>
      <c r="JDS21" s="198"/>
      <c r="JDT21" s="198"/>
      <c r="JDU21" s="198"/>
      <c r="JDV21" s="198"/>
      <c r="JDW21" s="198"/>
      <c r="JDX21" s="198"/>
      <c r="JDY21" s="198"/>
      <c r="JDZ21" s="198"/>
      <c r="JEA21" s="198"/>
      <c r="JEB21" s="198"/>
      <c r="JEC21" s="198"/>
      <c r="JED21" s="198"/>
      <c r="JEE21" s="198"/>
      <c r="JEF21" s="198"/>
      <c r="JEG21" s="198"/>
      <c r="JEH21" s="198"/>
      <c r="JEI21" s="198"/>
      <c r="JEJ21" s="198"/>
      <c r="JEK21" s="198"/>
      <c r="JEL21" s="198"/>
      <c r="JEM21" s="198"/>
      <c r="JEN21" s="198"/>
      <c r="JEO21" s="198"/>
      <c r="JEP21" s="198"/>
      <c r="JEQ21" s="198"/>
      <c r="JER21" s="198"/>
      <c r="JES21" s="198"/>
      <c r="JET21" s="198"/>
      <c r="JEU21" s="198"/>
      <c r="JEV21" s="198"/>
      <c r="JEW21" s="198"/>
      <c r="JEX21" s="198"/>
      <c r="JEY21" s="198"/>
      <c r="JEZ21" s="198"/>
      <c r="JFA21" s="198"/>
      <c r="JFB21" s="198"/>
      <c r="JFC21" s="198"/>
      <c r="JFD21" s="198"/>
      <c r="JFE21" s="198"/>
      <c r="JFF21" s="198"/>
      <c r="JFG21" s="198"/>
      <c r="JFH21" s="198"/>
      <c r="JFI21" s="198"/>
      <c r="JFJ21" s="198"/>
      <c r="JFK21" s="198"/>
      <c r="JFL21" s="198"/>
      <c r="JFM21" s="198"/>
      <c r="JFN21" s="198"/>
      <c r="JFO21" s="198"/>
      <c r="JFP21" s="198"/>
      <c r="JFQ21" s="198"/>
      <c r="JFR21" s="198"/>
      <c r="JFS21" s="198"/>
      <c r="JFT21" s="198"/>
      <c r="JFU21" s="198"/>
      <c r="JFV21" s="198"/>
      <c r="JFW21" s="198"/>
      <c r="JFX21" s="198"/>
      <c r="JFY21" s="198"/>
      <c r="JFZ21" s="198"/>
      <c r="JGA21" s="198"/>
      <c r="JGB21" s="198"/>
      <c r="JGC21" s="198"/>
      <c r="JGD21" s="198"/>
      <c r="JGE21" s="198"/>
      <c r="JGF21" s="198"/>
      <c r="JGG21" s="198"/>
      <c r="JGH21" s="198"/>
      <c r="JGI21" s="198"/>
      <c r="JGJ21" s="198"/>
      <c r="JGK21" s="198"/>
      <c r="JGL21" s="198"/>
      <c r="JGM21" s="198"/>
      <c r="JGN21" s="198"/>
      <c r="JGO21" s="198"/>
      <c r="JGP21" s="198"/>
      <c r="JGQ21" s="198"/>
      <c r="JGR21" s="198"/>
      <c r="JGS21" s="198"/>
      <c r="JGT21" s="198"/>
      <c r="JGU21" s="198"/>
      <c r="JGV21" s="198"/>
      <c r="JGW21" s="198"/>
      <c r="JGX21" s="198"/>
      <c r="JGY21" s="198"/>
      <c r="JGZ21" s="198"/>
      <c r="JHA21" s="198"/>
      <c r="JHB21" s="198"/>
      <c r="JHC21" s="198"/>
      <c r="JHD21" s="198"/>
      <c r="JHE21" s="198"/>
      <c r="JHF21" s="198"/>
      <c r="JHG21" s="198"/>
      <c r="JHH21" s="198"/>
      <c r="JHI21" s="198"/>
      <c r="JHJ21" s="198"/>
      <c r="JHK21" s="198"/>
      <c r="JHL21" s="198"/>
      <c r="JHM21" s="198"/>
      <c r="JHN21" s="198"/>
      <c r="JHO21" s="198"/>
      <c r="JHP21" s="198"/>
      <c r="JHQ21" s="198"/>
      <c r="JHR21" s="198"/>
      <c r="JHS21" s="198"/>
      <c r="JHT21" s="198"/>
      <c r="JHU21" s="198"/>
      <c r="JHV21" s="198"/>
      <c r="JHW21" s="198"/>
      <c r="JHX21" s="198"/>
      <c r="JHY21" s="198"/>
      <c r="JHZ21" s="198"/>
      <c r="JIA21" s="198"/>
      <c r="JIB21" s="198"/>
      <c r="JIC21" s="198"/>
      <c r="JID21" s="198"/>
      <c r="JIE21" s="198"/>
      <c r="JIF21" s="198"/>
      <c r="JIG21" s="198"/>
      <c r="JIH21" s="198"/>
      <c r="JII21" s="198"/>
      <c r="JIJ21" s="198"/>
      <c r="JIK21" s="198"/>
      <c r="JIL21" s="198"/>
      <c r="JIM21" s="198"/>
      <c r="JIN21" s="198"/>
      <c r="JIO21" s="198"/>
      <c r="JIP21" s="198"/>
      <c r="JIQ21" s="198"/>
      <c r="JIR21" s="198"/>
      <c r="JIS21" s="198"/>
      <c r="JIT21" s="198"/>
      <c r="JIU21" s="198"/>
      <c r="JIV21" s="198"/>
      <c r="JIW21" s="198"/>
      <c r="JIX21" s="198"/>
      <c r="JIY21" s="198"/>
      <c r="JIZ21" s="198"/>
      <c r="JJA21" s="198"/>
      <c r="JJB21" s="198"/>
      <c r="JJC21" s="198"/>
      <c r="JJD21" s="198"/>
      <c r="JJE21" s="198"/>
      <c r="JJF21" s="198"/>
      <c r="JJG21" s="198"/>
      <c r="JJH21" s="198"/>
      <c r="JJI21" s="198"/>
      <c r="JJJ21" s="198"/>
      <c r="JJK21" s="198"/>
      <c r="JJL21" s="198"/>
      <c r="JJM21" s="198"/>
      <c r="JJN21" s="198"/>
      <c r="JJO21" s="198"/>
      <c r="JJP21" s="198"/>
      <c r="JJQ21" s="198"/>
      <c r="JJR21" s="198"/>
      <c r="JJS21" s="198"/>
      <c r="JJT21" s="198"/>
      <c r="JJU21" s="198"/>
      <c r="JJV21" s="198"/>
      <c r="JJW21" s="198"/>
      <c r="JJX21" s="198"/>
      <c r="JJY21" s="198"/>
      <c r="JJZ21" s="198"/>
      <c r="JKA21" s="198"/>
      <c r="JKB21" s="198"/>
      <c r="JKC21" s="198"/>
      <c r="JKD21" s="198"/>
      <c r="JKE21" s="198"/>
      <c r="JKF21" s="198"/>
      <c r="JKG21" s="198"/>
      <c r="JKH21" s="198"/>
      <c r="JKI21" s="198"/>
      <c r="JKJ21" s="198"/>
      <c r="JKK21" s="198"/>
      <c r="JKL21" s="198"/>
      <c r="JKM21" s="198"/>
      <c r="JKN21" s="198"/>
      <c r="JKO21" s="198"/>
      <c r="JKP21" s="198"/>
      <c r="JKQ21" s="198"/>
      <c r="JKR21" s="198"/>
      <c r="JKS21" s="198"/>
      <c r="JKT21" s="198"/>
      <c r="JKU21" s="198"/>
      <c r="JKV21" s="198"/>
      <c r="JKW21" s="198"/>
      <c r="JKX21" s="198"/>
      <c r="JKY21" s="198"/>
      <c r="JKZ21" s="198"/>
      <c r="JLA21" s="198"/>
      <c r="JLB21" s="198"/>
      <c r="JLC21" s="198"/>
      <c r="JLD21" s="198"/>
      <c r="JLE21" s="198"/>
      <c r="JLF21" s="198"/>
      <c r="JLG21" s="198"/>
      <c r="JLH21" s="198"/>
      <c r="JLI21" s="198"/>
      <c r="JLJ21" s="198"/>
      <c r="JLK21" s="198"/>
      <c r="JLL21" s="198"/>
      <c r="JLM21" s="198"/>
      <c r="JLN21" s="198"/>
      <c r="JLO21" s="198"/>
      <c r="JLP21" s="198"/>
      <c r="JLQ21" s="198"/>
      <c r="JLR21" s="198"/>
      <c r="JLS21" s="198"/>
      <c r="JLT21" s="198"/>
      <c r="JLU21" s="198"/>
      <c r="JLV21" s="198"/>
      <c r="JLW21" s="198"/>
      <c r="JLX21" s="198"/>
      <c r="JLY21" s="198"/>
      <c r="JLZ21" s="198"/>
      <c r="JMA21" s="198"/>
      <c r="JMB21" s="198"/>
      <c r="JMC21" s="198"/>
      <c r="JMD21" s="198"/>
      <c r="JME21" s="198"/>
      <c r="JMF21" s="198"/>
      <c r="JMG21" s="198"/>
      <c r="JMH21" s="198"/>
      <c r="JMI21" s="198"/>
      <c r="JMJ21" s="198"/>
      <c r="JMK21" s="198"/>
      <c r="JML21" s="198"/>
      <c r="JMM21" s="198"/>
      <c r="JMN21" s="198"/>
      <c r="JMO21" s="198"/>
      <c r="JMP21" s="198"/>
      <c r="JMQ21" s="198"/>
      <c r="JMR21" s="198"/>
      <c r="JMS21" s="198"/>
      <c r="JMT21" s="198"/>
      <c r="JMU21" s="198"/>
      <c r="JMV21" s="198"/>
      <c r="JMW21" s="198"/>
      <c r="JMX21" s="198"/>
      <c r="JMY21" s="198"/>
      <c r="JMZ21" s="198"/>
      <c r="JNA21" s="198"/>
      <c r="JNB21" s="198"/>
      <c r="JNC21" s="198"/>
      <c r="JND21" s="198"/>
      <c r="JNE21" s="198"/>
      <c r="JNF21" s="198"/>
      <c r="JNG21" s="198"/>
      <c r="JNH21" s="198"/>
      <c r="JNI21" s="198"/>
      <c r="JNJ21" s="198"/>
      <c r="JNK21" s="198"/>
      <c r="JNL21" s="198"/>
      <c r="JNM21" s="198"/>
      <c r="JNN21" s="198"/>
      <c r="JNO21" s="198"/>
      <c r="JNP21" s="198"/>
      <c r="JNQ21" s="198"/>
      <c r="JNR21" s="198"/>
      <c r="JNS21" s="198"/>
      <c r="JNT21" s="198"/>
      <c r="JNU21" s="198"/>
      <c r="JNV21" s="198"/>
      <c r="JNW21" s="198"/>
      <c r="JNX21" s="198"/>
      <c r="JNY21" s="198"/>
      <c r="JNZ21" s="198"/>
      <c r="JOA21" s="198"/>
      <c r="JOB21" s="198"/>
      <c r="JOC21" s="198"/>
      <c r="JOD21" s="198"/>
      <c r="JOE21" s="198"/>
      <c r="JOF21" s="198"/>
      <c r="JOG21" s="198"/>
      <c r="JOH21" s="198"/>
      <c r="JOI21" s="198"/>
      <c r="JOJ21" s="198"/>
      <c r="JOK21" s="198"/>
      <c r="JOL21" s="198"/>
      <c r="JOM21" s="198"/>
      <c r="JON21" s="198"/>
      <c r="JOO21" s="198"/>
      <c r="JOP21" s="198"/>
      <c r="JOQ21" s="198"/>
      <c r="JOR21" s="198"/>
      <c r="JOS21" s="198"/>
      <c r="JOT21" s="198"/>
      <c r="JOU21" s="198"/>
      <c r="JOV21" s="198"/>
      <c r="JOW21" s="198"/>
      <c r="JOX21" s="198"/>
      <c r="JOY21" s="198"/>
      <c r="JOZ21" s="198"/>
      <c r="JPA21" s="198"/>
      <c r="JPB21" s="198"/>
      <c r="JPC21" s="198"/>
      <c r="JPD21" s="198"/>
      <c r="JPE21" s="198"/>
      <c r="JPF21" s="198"/>
      <c r="JPG21" s="198"/>
      <c r="JPH21" s="198"/>
      <c r="JPI21" s="198"/>
      <c r="JPJ21" s="198"/>
      <c r="JPK21" s="198"/>
      <c r="JPL21" s="198"/>
      <c r="JPM21" s="198"/>
      <c r="JPN21" s="198"/>
      <c r="JPO21" s="198"/>
      <c r="JPP21" s="198"/>
      <c r="JPQ21" s="198"/>
      <c r="JPR21" s="198"/>
      <c r="JPS21" s="198"/>
      <c r="JPT21" s="198"/>
      <c r="JPU21" s="198"/>
      <c r="JPV21" s="198"/>
      <c r="JPW21" s="198"/>
      <c r="JPX21" s="198"/>
      <c r="JPY21" s="198"/>
      <c r="JPZ21" s="198"/>
      <c r="JQA21" s="198"/>
      <c r="JQB21" s="198"/>
      <c r="JQC21" s="198"/>
      <c r="JQD21" s="198"/>
      <c r="JQE21" s="198"/>
      <c r="JQF21" s="198"/>
      <c r="JQG21" s="198"/>
      <c r="JQH21" s="198"/>
      <c r="JQI21" s="198"/>
      <c r="JQJ21" s="198"/>
      <c r="JQK21" s="198"/>
      <c r="JQL21" s="198"/>
      <c r="JQM21" s="198"/>
      <c r="JQN21" s="198"/>
      <c r="JQO21" s="198"/>
      <c r="JQP21" s="198"/>
      <c r="JQQ21" s="198"/>
      <c r="JQR21" s="198"/>
      <c r="JQS21" s="198"/>
      <c r="JQT21" s="198"/>
      <c r="JQU21" s="198"/>
      <c r="JQV21" s="198"/>
      <c r="JQW21" s="198"/>
      <c r="JQX21" s="198"/>
      <c r="JQY21" s="198"/>
      <c r="JQZ21" s="198"/>
      <c r="JRA21" s="198"/>
      <c r="JRB21" s="198"/>
      <c r="JRC21" s="198"/>
      <c r="JRD21" s="198"/>
      <c r="JRE21" s="198"/>
      <c r="JRF21" s="198"/>
      <c r="JRG21" s="198"/>
      <c r="JRH21" s="198"/>
      <c r="JRI21" s="198"/>
      <c r="JRJ21" s="198"/>
      <c r="JRK21" s="198"/>
      <c r="JRL21" s="198"/>
      <c r="JRM21" s="198"/>
      <c r="JRN21" s="198"/>
      <c r="JRO21" s="198"/>
      <c r="JRP21" s="198"/>
      <c r="JRQ21" s="198"/>
      <c r="JRR21" s="198"/>
      <c r="JRS21" s="198"/>
      <c r="JRT21" s="198"/>
      <c r="JRU21" s="198"/>
      <c r="JRV21" s="198"/>
      <c r="JRW21" s="198"/>
      <c r="JRX21" s="198"/>
      <c r="JRY21" s="198"/>
      <c r="JRZ21" s="198"/>
      <c r="JSA21" s="198"/>
      <c r="JSB21" s="198"/>
      <c r="JSC21" s="198"/>
      <c r="JSD21" s="198"/>
      <c r="JSE21" s="198"/>
      <c r="JSF21" s="198"/>
      <c r="JSG21" s="198"/>
      <c r="JSH21" s="198"/>
      <c r="JSI21" s="198"/>
      <c r="JSJ21" s="198"/>
      <c r="JSK21" s="198"/>
      <c r="JSL21" s="198"/>
      <c r="JSM21" s="198"/>
      <c r="JSN21" s="198"/>
      <c r="JSO21" s="198"/>
      <c r="JSP21" s="198"/>
      <c r="JSQ21" s="198"/>
      <c r="JSR21" s="198"/>
      <c r="JSS21" s="198"/>
      <c r="JST21" s="198"/>
      <c r="JSU21" s="198"/>
      <c r="JSV21" s="198"/>
      <c r="JSW21" s="198"/>
      <c r="JSX21" s="198"/>
      <c r="JSY21" s="198"/>
      <c r="JSZ21" s="198"/>
      <c r="JTA21" s="198"/>
      <c r="JTB21" s="198"/>
      <c r="JTC21" s="198"/>
      <c r="JTD21" s="198"/>
      <c r="JTE21" s="198"/>
      <c r="JTF21" s="198"/>
      <c r="JTG21" s="198"/>
      <c r="JTH21" s="198"/>
      <c r="JTI21" s="198"/>
      <c r="JTJ21" s="198"/>
      <c r="JTK21" s="198"/>
      <c r="JTL21" s="198"/>
      <c r="JTM21" s="198"/>
      <c r="JTN21" s="198"/>
      <c r="JTO21" s="198"/>
      <c r="JTP21" s="198"/>
      <c r="JTQ21" s="198"/>
      <c r="JTR21" s="198"/>
      <c r="JTS21" s="198"/>
      <c r="JTT21" s="198"/>
      <c r="JTU21" s="198"/>
      <c r="JTV21" s="198"/>
      <c r="JTW21" s="198"/>
      <c r="JTX21" s="198"/>
      <c r="JTY21" s="198"/>
      <c r="JTZ21" s="198"/>
      <c r="JUA21" s="198"/>
      <c r="JUB21" s="198"/>
      <c r="JUC21" s="198"/>
      <c r="JUD21" s="198"/>
      <c r="JUE21" s="198"/>
      <c r="JUF21" s="198"/>
      <c r="JUG21" s="198"/>
      <c r="JUH21" s="198"/>
      <c r="JUI21" s="198"/>
      <c r="JUJ21" s="198"/>
      <c r="JUK21" s="198"/>
      <c r="JUL21" s="198"/>
      <c r="JUM21" s="198"/>
      <c r="JUN21" s="198"/>
      <c r="JUO21" s="198"/>
      <c r="JUP21" s="198"/>
      <c r="JUQ21" s="198"/>
      <c r="JUR21" s="198"/>
      <c r="JUS21" s="198"/>
      <c r="JUT21" s="198"/>
      <c r="JUU21" s="198"/>
      <c r="JUV21" s="198"/>
      <c r="JUW21" s="198"/>
      <c r="JUX21" s="198"/>
      <c r="JUY21" s="198"/>
      <c r="JUZ21" s="198"/>
      <c r="JVA21" s="198"/>
      <c r="JVB21" s="198"/>
      <c r="JVC21" s="198"/>
      <c r="JVD21" s="198"/>
      <c r="JVE21" s="198"/>
      <c r="JVF21" s="198"/>
      <c r="JVG21" s="198"/>
      <c r="JVH21" s="198"/>
      <c r="JVI21" s="198"/>
      <c r="JVJ21" s="198"/>
      <c r="JVK21" s="198"/>
      <c r="JVL21" s="198"/>
      <c r="JVM21" s="198"/>
      <c r="JVN21" s="198"/>
      <c r="JVO21" s="198"/>
      <c r="JVP21" s="198"/>
      <c r="JVQ21" s="198"/>
      <c r="JVR21" s="198"/>
      <c r="JVS21" s="198"/>
      <c r="JVT21" s="198"/>
      <c r="JVU21" s="198"/>
      <c r="JVV21" s="198"/>
      <c r="JVW21" s="198"/>
      <c r="JVX21" s="198"/>
      <c r="JVY21" s="198"/>
      <c r="JVZ21" s="198"/>
      <c r="JWA21" s="198"/>
      <c r="JWB21" s="198"/>
      <c r="JWC21" s="198"/>
      <c r="JWD21" s="198"/>
      <c r="JWE21" s="198"/>
      <c r="JWF21" s="198"/>
      <c r="JWG21" s="198"/>
      <c r="JWH21" s="198"/>
      <c r="JWI21" s="198"/>
      <c r="JWJ21" s="198"/>
      <c r="JWK21" s="198"/>
      <c r="JWL21" s="198"/>
      <c r="JWM21" s="198"/>
      <c r="JWN21" s="198"/>
      <c r="JWO21" s="198"/>
      <c r="JWP21" s="198"/>
      <c r="JWQ21" s="198"/>
      <c r="JWR21" s="198"/>
      <c r="JWS21" s="198"/>
      <c r="JWT21" s="198"/>
      <c r="JWU21" s="198"/>
      <c r="JWV21" s="198"/>
      <c r="JWW21" s="198"/>
      <c r="JWX21" s="198"/>
      <c r="JWY21" s="198"/>
      <c r="JWZ21" s="198"/>
      <c r="JXA21" s="198"/>
      <c r="JXB21" s="198"/>
      <c r="JXC21" s="198"/>
      <c r="JXD21" s="198"/>
      <c r="JXE21" s="198"/>
      <c r="JXF21" s="198"/>
      <c r="JXG21" s="198"/>
      <c r="JXH21" s="198"/>
      <c r="JXI21" s="198"/>
      <c r="JXJ21" s="198"/>
      <c r="JXK21" s="198"/>
      <c r="JXL21" s="198"/>
      <c r="JXM21" s="198"/>
      <c r="JXN21" s="198"/>
      <c r="JXO21" s="198"/>
      <c r="JXP21" s="198"/>
      <c r="JXQ21" s="198"/>
      <c r="JXR21" s="198"/>
      <c r="JXS21" s="198"/>
      <c r="JXT21" s="198"/>
      <c r="JXU21" s="198"/>
      <c r="JXV21" s="198"/>
      <c r="JXW21" s="198"/>
      <c r="JXX21" s="198"/>
      <c r="JXY21" s="198"/>
      <c r="JXZ21" s="198"/>
      <c r="JYA21" s="198"/>
      <c r="JYB21" s="198"/>
      <c r="JYC21" s="198"/>
      <c r="JYD21" s="198"/>
      <c r="JYE21" s="198"/>
      <c r="JYF21" s="198"/>
      <c r="JYG21" s="198"/>
      <c r="JYH21" s="198"/>
      <c r="JYI21" s="198"/>
      <c r="JYJ21" s="198"/>
      <c r="JYK21" s="198"/>
      <c r="JYL21" s="198"/>
      <c r="JYM21" s="198"/>
      <c r="JYN21" s="198"/>
      <c r="JYO21" s="198"/>
      <c r="JYP21" s="198"/>
      <c r="JYQ21" s="198"/>
      <c r="JYR21" s="198"/>
      <c r="JYS21" s="198"/>
      <c r="JYT21" s="198"/>
      <c r="JYU21" s="198"/>
      <c r="JYV21" s="198"/>
      <c r="JYW21" s="198"/>
      <c r="JYX21" s="198"/>
      <c r="JYY21" s="198"/>
      <c r="JYZ21" s="198"/>
      <c r="JZA21" s="198"/>
      <c r="JZB21" s="198"/>
      <c r="JZC21" s="198"/>
      <c r="JZD21" s="198"/>
      <c r="JZE21" s="198"/>
      <c r="JZF21" s="198"/>
      <c r="JZG21" s="198"/>
      <c r="JZH21" s="198"/>
      <c r="JZI21" s="198"/>
      <c r="JZJ21" s="198"/>
      <c r="JZK21" s="198"/>
      <c r="JZL21" s="198"/>
      <c r="JZM21" s="198"/>
      <c r="JZN21" s="198"/>
      <c r="JZO21" s="198"/>
      <c r="JZP21" s="198"/>
      <c r="JZQ21" s="198"/>
      <c r="JZR21" s="198"/>
      <c r="JZS21" s="198"/>
      <c r="JZT21" s="198"/>
      <c r="JZU21" s="198"/>
      <c r="JZV21" s="198"/>
      <c r="JZW21" s="198"/>
      <c r="JZX21" s="198"/>
      <c r="JZY21" s="198"/>
      <c r="JZZ21" s="198"/>
      <c r="KAA21" s="198"/>
      <c r="KAB21" s="198"/>
      <c r="KAC21" s="198"/>
      <c r="KAD21" s="198"/>
      <c r="KAE21" s="198"/>
      <c r="KAF21" s="198"/>
      <c r="KAG21" s="198"/>
      <c r="KAH21" s="198"/>
      <c r="KAI21" s="198"/>
      <c r="KAJ21" s="198"/>
      <c r="KAK21" s="198"/>
      <c r="KAL21" s="198"/>
      <c r="KAM21" s="198"/>
      <c r="KAN21" s="198"/>
      <c r="KAO21" s="198"/>
      <c r="KAP21" s="198"/>
      <c r="KAQ21" s="198"/>
      <c r="KAR21" s="198"/>
      <c r="KAS21" s="198"/>
      <c r="KAT21" s="198"/>
      <c r="KAU21" s="198"/>
      <c r="KAV21" s="198"/>
      <c r="KAW21" s="198"/>
      <c r="KAX21" s="198"/>
      <c r="KAY21" s="198"/>
      <c r="KAZ21" s="198"/>
      <c r="KBA21" s="198"/>
      <c r="KBB21" s="198"/>
      <c r="KBC21" s="198"/>
      <c r="KBD21" s="198"/>
      <c r="KBE21" s="198"/>
      <c r="KBF21" s="198"/>
      <c r="KBG21" s="198"/>
      <c r="KBH21" s="198"/>
      <c r="KBI21" s="198"/>
      <c r="KBJ21" s="198"/>
      <c r="KBK21" s="198"/>
      <c r="KBL21" s="198"/>
      <c r="KBM21" s="198"/>
      <c r="KBN21" s="198"/>
      <c r="KBO21" s="198"/>
      <c r="KBP21" s="198"/>
      <c r="KBQ21" s="198"/>
      <c r="KBR21" s="198"/>
      <c r="KBS21" s="198"/>
      <c r="KBT21" s="198"/>
      <c r="KBU21" s="198"/>
      <c r="KBV21" s="198"/>
      <c r="KBW21" s="198"/>
      <c r="KBX21" s="198"/>
      <c r="KBY21" s="198"/>
      <c r="KBZ21" s="198"/>
      <c r="KCA21" s="198"/>
      <c r="KCB21" s="198"/>
      <c r="KCC21" s="198"/>
      <c r="KCD21" s="198"/>
      <c r="KCE21" s="198"/>
      <c r="KCF21" s="198"/>
      <c r="KCG21" s="198"/>
      <c r="KCH21" s="198"/>
      <c r="KCI21" s="198"/>
      <c r="KCJ21" s="198"/>
      <c r="KCK21" s="198"/>
      <c r="KCL21" s="198"/>
      <c r="KCM21" s="198"/>
      <c r="KCN21" s="198"/>
      <c r="KCO21" s="198"/>
      <c r="KCP21" s="198"/>
      <c r="KCQ21" s="198"/>
      <c r="KCR21" s="198"/>
      <c r="KCS21" s="198"/>
      <c r="KCT21" s="198"/>
      <c r="KCU21" s="198"/>
      <c r="KCV21" s="198"/>
      <c r="KCW21" s="198"/>
      <c r="KCX21" s="198"/>
      <c r="KCY21" s="198"/>
      <c r="KCZ21" s="198"/>
      <c r="KDA21" s="198"/>
      <c r="KDB21" s="198"/>
      <c r="KDC21" s="198"/>
      <c r="KDD21" s="198"/>
      <c r="KDE21" s="198"/>
      <c r="KDF21" s="198"/>
      <c r="KDG21" s="198"/>
      <c r="KDH21" s="198"/>
      <c r="KDI21" s="198"/>
      <c r="KDJ21" s="198"/>
      <c r="KDK21" s="198"/>
      <c r="KDL21" s="198"/>
      <c r="KDM21" s="198"/>
      <c r="KDN21" s="198"/>
      <c r="KDO21" s="198"/>
      <c r="KDP21" s="198"/>
      <c r="KDQ21" s="198"/>
      <c r="KDR21" s="198"/>
      <c r="KDS21" s="198"/>
      <c r="KDT21" s="198"/>
      <c r="KDU21" s="198"/>
      <c r="KDV21" s="198"/>
      <c r="KDW21" s="198"/>
      <c r="KDX21" s="198"/>
      <c r="KDY21" s="198"/>
      <c r="KDZ21" s="198"/>
      <c r="KEA21" s="198"/>
      <c r="KEB21" s="198"/>
      <c r="KEC21" s="198"/>
      <c r="KED21" s="198"/>
      <c r="KEE21" s="198"/>
      <c r="KEF21" s="198"/>
      <c r="KEG21" s="198"/>
      <c r="KEH21" s="198"/>
      <c r="KEI21" s="198"/>
      <c r="KEJ21" s="198"/>
      <c r="KEK21" s="198"/>
      <c r="KEL21" s="198"/>
      <c r="KEM21" s="198"/>
      <c r="KEN21" s="198"/>
      <c r="KEO21" s="198"/>
      <c r="KEP21" s="198"/>
      <c r="KEQ21" s="198"/>
      <c r="KER21" s="198"/>
      <c r="KES21" s="198"/>
      <c r="KET21" s="198"/>
      <c r="KEU21" s="198"/>
      <c r="KEV21" s="198"/>
      <c r="KEW21" s="198"/>
      <c r="KEX21" s="198"/>
      <c r="KEY21" s="198"/>
      <c r="KEZ21" s="198"/>
      <c r="KFA21" s="198"/>
      <c r="KFB21" s="198"/>
      <c r="KFC21" s="198"/>
      <c r="KFD21" s="198"/>
      <c r="KFE21" s="198"/>
      <c r="KFF21" s="198"/>
      <c r="KFG21" s="198"/>
      <c r="KFH21" s="198"/>
      <c r="KFI21" s="198"/>
      <c r="KFJ21" s="198"/>
      <c r="KFK21" s="198"/>
      <c r="KFL21" s="198"/>
      <c r="KFM21" s="198"/>
      <c r="KFN21" s="198"/>
      <c r="KFO21" s="198"/>
      <c r="KFP21" s="198"/>
      <c r="KFQ21" s="198"/>
      <c r="KFR21" s="198"/>
      <c r="KFS21" s="198"/>
      <c r="KFT21" s="198"/>
      <c r="KFU21" s="198"/>
      <c r="KFV21" s="198"/>
      <c r="KFW21" s="198"/>
      <c r="KFX21" s="198"/>
      <c r="KFY21" s="198"/>
      <c r="KFZ21" s="198"/>
      <c r="KGA21" s="198"/>
      <c r="KGB21" s="198"/>
      <c r="KGC21" s="198"/>
      <c r="KGD21" s="198"/>
      <c r="KGE21" s="198"/>
      <c r="KGF21" s="198"/>
      <c r="KGG21" s="198"/>
      <c r="KGH21" s="198"/>
      <c r="KGI21" s="198"/>
      <c r="KGJ21" s="198"/>
      <c r="KGK21" s="198"/>
      <c r="KGL21" s="198"/>
      <c r="KGM21" s="198"/>
      <c r="KGN21" s="198"/>
      <c r="KGO21" s="198"/>
      <c r="KGP21" s="198"/>
      <c r="KGQ21" s="198"/>
      <c r="KGR21" s="198"/>
      <c r="KGS21" s="198"/>
      <c r="KGT21" s="198"/>
      <c r="KGU21" s="198"/>
      <c r="KGV21" s="198"/>
      <c r="KGW21" s="198"/>
      <c r="KGX21" s="198"/>
      <c r="KGY21" s="198"/>
      <c r="KGZ21" s="198"/>
      <c r="KHA21" s="198"/>
      <c r="KHB21" s="198"/>
      <c r="KHC21" s="198"/>
      <c r="KHD21" s="198"/>
      <c r="KHE21" s="198"/>
      <c r="KHF21" s="198"/>
      <c r="KHG21" s="198"/>
      <c r="KHH21" s="198"/>
      <c r="KHI21" s="198"/>
      <c r="KHJ21" s="198"/>
      <c r="KHK21" s="198"/>
      <c r="KHL21" s="198"/>
      <c r="KHM21" s="198"/>
      <c r="KHN21" s="198"/>
      <c r="KHO21" s="198"/>
      <c r="KHP21" s="198"/>
      <c r="KHQ21" s="198"/>
      <c r="KHR21" s="198"/>
      <c r="KHS21" s="198"/>
      <c r="KHT21" s="198"/>
      <c r="KHU21" s="198"/>
      <c r="KHV21" s="198"/>
      <c r="KHW21" s="198"/>
      <c r="KHX21" s="198"/>
      <c r="KHY21" s="198"/>
      <c r="KHZ21" s="198"/>
      <c r="KIA21" s="198"/>
      <c r="KIB21" s="198"/>
      <c r="KIC21" s="198"/>
      <c r="KID21" s="198"/>
      <c r="KIE21" s="198"/>
      <c r="KIF21" s="198"/>
      <c r="KIG21" s="198"/>
      <c r="KIH21" s="198"/>
      <c r="KII21" s="198"/>
      <c r="KIJ21" s="198"/>
      <c r="KIK21" s="198"/>
      <c r="KIL21" s="198"/>
      <c r="KIM21" s="198"/>
      <c r="KIN21" s="198"/>
      <c r="KIO21" s="198"/>
      <c r="KIP21" s="198"/>
      <c r="KIQ21" s="198"/>
      <c r="KIR21" s="198"/>
      <c r="KIS21" s="198"/>
      <c r="KIT21" s="198"/>
      <c r="KIU21" s="198"/>
      <c r="KIV21" s="198"/>
      <c r="KIW21" s="198"/>
      <c r="KIX21" s="198"/>
      <c r="KIY21" s="198"/>
      <c r="KIZ21" s="198"/>
      <c r="KJA21" s="198"/>
      <c r="KJB21" s="198"/>
      <c r="KJC21" s="198"/>
      <c r="KJD21" s="198"/>
      <c r="KJE21" s="198"/>
      <c r="KJF21" s="198"/>
      <c r="KJG21" s="198"/>
      <c r="KJH21" s="198"/>
      <c r="KJI21" s="198"/>
      <c r="KJJ21" s="198"/>
      <c r="KJK21" s="198"/>
      <c r="KJL21" s="198"/>
      <c r="KJM21" s="198"/>
      <c r="KJN21" s="198"/>
      <c r="KJO21" s="198"/>
      <c r="KJP21" s="198"/>
      <c r="KJQ21" s="198"/>
      <c r="KJR21" s="198"/>
      <c r="KJS21" s="198"/>
      <c r="KJT21" s="198"/>
      <c r="KJU21" s="198"/>
      <c r="KJV21" s="198"/>
      <c r="KJW21" s="198"/>
      <c r="KJX21" s="198"/>
      <c r="KJY21" s="198"/>
      <c r="KJZ21" s="198"/>
      <c r="KKA21" s="198"/>
      <c r="KKB21" s="198"/>
      <c r="KKC21" s="198"/>
      <c r="KKD21" s="198"/>
      <c r="KKE21" s="198"/>
      <c r="KKF21" s="198"/>
      <c r="KKG21" s="198"/>
      <c r="KKH21" s="198"/>
      <c r="KKI21" s="198"/>
      <c r="KKJ21" s="198"/>
      <c r="KKK21" s="198"/>
      <c r="KKL21" s="198"/>
      <c r="KKM21" s="198"/>
      <c r="KKN21" s="198"/>
      <c r="KKO21" s="198"/>
      <c r="KKP21" s="198"/>
      <c r="KKQ21" s="198"/>
      <c r="KKR21" s="198"/>
      <c r="KKS21" s="198"/>
      <c r="KKT21" s="198"/>
      <c r="KKU21" s="198"/>
      <c r="KKV21" s="198"/>
      <c r="KKW21" s="198"/>
      <c r="KKX21" s="198"/>
      <c r="KKY21" s="198"/>
      <c r="KKZ21" s="198"/>
      <c r="KLA21" s="198"/>
      <c r="KLB21" s="198"/>
      <c r="KLC21" s="198"/>
      <c r="KLD21" s="198"/>
      <c r="KLE21" s="198"/>
      <c r="KLF21" s="198"/>
      <c r="KLG21" s="198"/>
      <c r="KLH21" s="198"/>
      <c r="KLI21" s="198"/>
      <c r="KLJ21" s="198"/>
      <c r="KLK21" s="198"/>
      <c r="KLL21" s="198"/>
      <c r="KLM21" s="198"/>
      <c r="KLN21" s="198"/>
      <c r="KLO21" s="198"/>
      <c r="KLP21" s="198"/>
      <c r="KLQ21" s="198"/>
      <c r="KLR21" s="198"/>
      <c r="KLS21" s="198"/>
      <c r="KLT21" s="198"/>
      <c r="KLU21" s="198"/>
      <c r="KLV21" s="198"/>
      <c r="KLW21" s="198"/>
      <c r="KLX21" s="198"/>
      <c r="KLY21" s="198"/>
      <c r="KLZ21" s="198"/>
      <c r="KMA21" s="198"/>
      <c r="KMB21" s="198"/>
      <c r="KMC21" s="198"/>
      <c r="KMD21" s="198"/>
      <c r="KME21" s="198"/>
      <c r="KMF21" s="198"/>
      <c r="KMG21" s="198"/>
      <c r="KMH21" s="198"/>
      <c r="KMI21" s="198"/>
      <c r="KMJ21" s="198"/>
      <c r="KMK21" s="198"/>
      <c r="KML21" s="198"/>
      <c r="KMM21" s="198"/>
      <c r="KMN21" s="198"/>
      <c r="KMO21" s="198"/>
      <c r="KMP21" s="198"/>
      <c r="KMQ21" s="198"/>
      <c r="KMR21" s="198"/>
      <c r="KMS21" s="198"/>
      <c r="KMT21" s="198"/>
      <c r="KMU21" s="198"/>
      <c r="KMV21" s="198"/>
      <c r="KMW21" s="198"/>
      <c r="KMX21" s="198"/>
      <c r="KMY21" s="198"/>
      <c r="KMZ21" s="198"/>
      <c r="KNA21" s="198"/>
      <c r="KNB21" s="198"/>
      <c r="KNC21" s="198"/>
      <c r="KND21" s="198"/>
      <c r="KNE21" s="198"/>
      <c r="KNF21" s="198"/>
      <c r="KNG21" s="198"/>
      <c r="KNH21" s="198"/>
      <c r="KNI21" s="198"/>
      <c r="KNJ21" s="198"/>
      <c r="KNK21" s="198"/>
      <c r="KNL21" s="198"/>
      <c r="KNM21" s="198"/>
      <c r="KNN21" s="198"/>
      <c r="KNO21" s="198"/>
      <c r="KNP21" s="198"/>
      <c r="KNQ21" s="198"/>
      <c r="KNR21" s="198"/>
      <c r="KNS21" s="198"/>
      <c r="KNT21" s="198"/>
      <c r="KNU21" s="198"/>
      <c r="KNV21" s="198"/>
      <c r="KNW21" s="198"/>
      <c r="KNX21" s="198"/>
      <c r="KNY21" s="198"/>
      <c r="KNZ21" s="198"/>
      <c r="KOA21" s="198"/>
      <c r="KOB21" s="198"/>
      <c r="KOC21" s="198"/>
      <c r="KOD21" s="198"/>
      <c r="KOE21" s="198"/>
      <c r="KOF21" s="198"/>
      <c r="KOG21" s="198"/>
      <c r="KOH21" s="198"/>
      <c r="KOI21" s="198"/>
      <c r="KOJ21" s="198"/>
      <c r="KOK21" s="198"/>
      <c r="KOL21" s="198"/>
      <c r="KOM21" s="198"/>
      <c r="KON21" s="198"/>
      <c r="KOO21" s="198"/>
      <c r="KOP21" s="198"/>
      <c r="KOQ21" s="198"/>
      <c r="KOR21" s="198"/>
      <c r="KOS21" s="198"/>
      <c r="KOT21" s="198"/>
      <c r="KOU21" s="198"/>
      <c r="KOV21" s="198"/>
      <c r="KOW21" s="198"/>
      <c r="KOX21" s="198"/>
      <c r="KOY21" s="198"/>
      <c r="KOZ21" s="198"/>
      <c r="KPA21" s="198"/>
      <c r="KPB21" s="198"/>
      <c r="KPC21" s="198"/>
      <c r="KPD21" s="198"/>
      <c r="KPE21" s="198"/>
      <c r="KPF21" s="198"/>
      <c r="KPG21" s="198"/>
      <c r="KPH21" s="198"/>
      <c r="KPI21" s="198"/>
      <c r="KPJ21" s="198"/>
      <c r="KPK21" s="198"/>
      <c r="KPL21" s="198"/>
      <c r="KPM21" s="198"/>
      <c r="KPN21" s="198"/>
      <c r="KPO21" s="198"/>
      <c r="KPP21" s="198"/>
      <c r="KPQ21" s="198"/>
      <c r="KPR21" s="198"/>
      <c r="KPS21" s="198"/>
      <c r="KPT21" s="198"/>
      <c r="KPU21" s="198"/>
      <c r="KPV21" s="198"/>
      <c r="KPW21" s="198"/>
      <c r="KPX21" s="198"/>
      <c r="KPY21" s="198"/>
      <c r="KPZ21" s="198"/>
      <c r="KQA21" s="198"/>
      <c r="KQB21" s="198"/>
      <c r="KQC21" s="198"/>
      <c r="KQD21" s="198"/>
      <c r="KQE21" s="198"/>
      <c r="KQF21" s="198"/>
      <c r="KQG21" s="198"/>
      <c r="KQH21" s="198"/>
      <c r="KQI21" s="198"/>
      <c r="KQJ21" s="198"/>
      <c r="KQK21" s="198"/>
      <c r="KQL21" s="198"/>
      <c r="KQM21" s="198"/>
      <c r="KQN21" s="198"/>
      <c r="KQO21" s="198"/>
      <c r="KQP21" s="198"/>
      <c r="KQQ21" s="198"/>
      <c r="KQR21" s="198"/>
      <c r="KQS21" s="198"/>
      <c r="KQT21" s="198"/>
      <c r="KQU21" s="198"/>
      <c r="KQV21" s="198"/>
      <c r="KQW21" s="198"/>
      <c r="KQX21" s="198"/>
      <c r="KQY21" s="198"/>
      <c r="KQZ21" s="198"/>
      <c r="KRA21" s="198"/>
      <c r="KRB21" s="198"/>
      <c r="KRC21" s="198"/>
      <c r="KRD21" s="198"/>
      <c r="KRE21" s="198"/>
      <c r="KRF21" s="198"/>
      <c r="KRG21" s="198"/>
      <c r="KRH21" s="198"/>
      <c r="KRI21" s="198"/>
      <c r="KRJ21" s="198"/>
      <c r="KRK21" s="198"/>
      <c r="KRL21" s="198"/>
      <c r="KRM21" s="198"/>
      <c r="KRN21" s="198"/>
      <c r="KRO21" s="198"/>
      <c r="KRP21" s="198"/>
      <c r="KRQ21" s="198"/>
      <c r="KRR21" s="198"/>
      <c r="KRS21" s="198"/>
      <c r="KRT21" s="198"/>
      <c r="KRU21" s="198"/>
      <c r="KRV21" s="198"/>
      <c r="KRW21" s="198"/>
      <c r="KRX21" s="198"/>
      <c r="KRY21" s="198"/>
      <c r="KRZ21" s="198"/>
      <c r="KSA21" s="198"/>
      <c r="KSB21" s="198"/>
      <c r="KSC21" s="198"/>
      <c r="KSD21" s="198"/>
      <c r="KSE21" s="198"/>
      <c r="KSF21" s="198"/>
      <c r="KSG21" s="198"/>
      <c r="KSH21" s="198"/>
      <c r="KSI21" s="198"/>
      <c r="KSJ21" s="198"/>
      <c r="KSK21" s="198"/>
      <c r="KSL21" s="198"/>
      <c r="KSM21" s="198"/>
      <c r="KSN21" s="198"/>
      <c r="KSO21" s="198"/>
      <c r="KSP21" s="198"/>
      <c r="KSQ21" s="198"/>
      <c r="KSR21" s="198"/>
      <c r="KSS21" s="198"/>
      <c r="KST21" s="198"/>
      <c r="KSU21" s="198"/>
      <c r="KSV21" s="198"/>
      <c r="KSW21" s="198"/>
      <c r="KSX21" s="198"/>
      <c r="KSY21" s="198"/>
      <c r="KSZ21" s="198"/>
      <c r="KTA21" s="198"/>
      <c r="KTB21" s="198"/>
      <c r="KTC21" s="198"/>
      <c r="KTD21" s="198"/>
      <c r="KTE21" s="198"/>
      <c r="KTF21" s="198"/>
      <c r="KTG21" s="198"/>
      <c r="KTH21" s="198"/>
      <c r="KTI21" s="198"/>
      <c r="KTJ21" s="198"/>
      <c r="KTK21" s="198"/>
      <c r="KTL21" s="198"/>
      <c r="KTM21" s="198"/>
      <c r="KTN21" s="198"/>
      <c r="KTO21" s="198"/>
      <c r="KTP21" s="198"/>
      <c r="KTQ21" s="198"/>
      <c r="KTR21" s="198"/>
      <c r="KTS21" s="198"/>
      <c r="KTT21" s="198"/>
      <c r="KTU21" s="198"/>
      <c r="KTV21" s="198"/>
      <c r="KTW21" s="198"/>
      <c r="KTX21" s="198"/>
      <c r="KTY21" s="198"/>
      <c r="KTZ21" s="198"/>
      <c r="KUA21" s="198"/>
      <c r="KUB21" s="198"/>
      <c r="KUC21" s="198"/>
      <c r="KUD21" s="198"/>
      <c r="KUE21" s="198"/>
      <c r="KUF21" s="198"/>
      <c r="KUG21" s="198"/>
      <c r="KUH21" s="198"/>
      <c r="KUI21" s="198"/>
      <c r="KUJ21" s="198"/>
      <c r="KUK21" s="198"/>
      <c r="KUL21" s="198"/>
      <c r="KUM21" s="198"/>
      <c r="KUN21" s="198"/>
      <c r="KUO21" s="198"/>
      <c r="KUP21" s="198"/>
      <c r="KUQ21" s="198"/>
      <c r="KUR21" s="198"/>
      <c r="KUS21" s="198"/>
      <c r="KUT21" s="198"/>
      <c r="KUU21" s="198"/>
      <c r="KUV21" s="198"/>
      <c r="KUW21" s="198"/>
      <c r="KUX21" s="198"/>
      <c r="KUY21" s="198"/>
      <c r="KUZ21" s="198"/>
      <c r="KVA21" s="198"/>
      <c r="KVB21" s="198"/>
      <c r="KVC21" s="198"/>
      <c r="KVD21" s="198"/>
      <c r="KVE21" s="198"/>
      <c r="KVF21" s="198"/>
      <c r="KVG21" s="198"/>
      <c r="KVH21" s="198"/>
      <c r="KVI21" s="198"/>
      <c r="KVJ21" s="198"/>
      <c r="KVK21" s="198"/>
      <c r="KVL21" s="198"/>
      <c r="KVM21" s="198"/>
      <c r="KVN21" s="198"/>
      <c r="KVO21" s="198"/>
      <c r="KVP21" s="198"/>
      <c r="KVQ21" s="198"/>
      <c r="KVR21" s="198"/>
      <c r="KVS21" s="198"/>
      <c r="KVT21" s="198"/>
      <c r="KVU21" s="198"/>
      <c r="KVV21" s="198"/>
      <c r="KVW21" s="198"/>
      <c r="KVX21" s="198"/>
      <c r="KVY21" s="198"/>
      <c r="KVZ21" s="198"/>
      <c r="KWA21" s="198"/>
      <c r="KWB21" s="198"/>
      <c r="KWC21" s="198"/>
      <c r="KWD21" s="198"/>
      <c r="KWE21" s="198"/>
      <c r="KWF21" s="198"/>
      <c r="KWG21" s="198"/>
      <c r="KWH21" s="198"/>
      <c r="KWI21" s="198"/>
      <c r="KWJ21" s="198"/>
      <c r="KWK21" s="198"/>
      <c r="KWL21" s="198"/>
      <c r="KWM21" s="198"/>
      <c r="KWN21" s="198"/>
      <c r="KWO21" s="198"/>
      <c r="KWP21" s="198"/>
      <c r="KWQ21" s="198"/>
      <c r="KWR21" s="198"/>
      <c r="KWS21" s="198"/>
      <c r="KWT21" s="198"/>
      <c r="KWU21" s="198"/>
      <c r="KWV21" s="198"/>
      <c r="KWW21" s="198"/>
      <c r="KWX21" s="198"/>
      <c r="KWY21" s="198"/>
      <c r="KWZ21" s="198"/>
      <c r="KXA21" s="198"/>
      <c r="KXB21" s="198"/>
      <c r="KXC21" s="198"/>
      <c r="KXD21" s="198"/>
      <c r="KXE21" s="198"/>
      <c r="KXF21" s="198"/>
      <c r="KXG21" s="198"/>
      <c r="KXH21" s="198"/>
      <c r="KXI21" s="198"/>
      <c r="KXJ21" s="198"/>
      <c r="KXK21" s="198"/>
      <c r="KXL21" s="198"/>
      <c r="KXM21" s="198"/>
      <c r="KXN21" s="198"/>
      <c r="KXO21" s="198"/>
      <c r="KXP21" s="198"/>
      <c r="KXQ21" s="198"/>
      <c r="KXR21" s="198"/>
      <c r="KXS21" s="198"/>
      <c r="KXT21" s="198"/>
      <c r="KXU21" s="198"/>
      <c r="KXV21" s="198"/>
      <c r="KXW21" s="198"/>
      <c r="KXX21" s="198"/>
      <c r="KXY21" s="198"/>
      <c r="KXZ21" s="198"/>
      <c r="KYA21" s="198"/>
      <c r="KYB21" s="198"/>
      <c r="KYC21" s="198"/>
      <c r="KYD21" s="198"/>
      <c r="KYE21" s="198"/>
      <c r="KYF21" s="198"/>
      <c r="KYG21" s="198"/>
      <c r="KYH21" s="198"/>
      <c r="KYI21" s="198"/>
      <c r="KYJ21" s="198"/>
      <c r="KYK21" s="198"/>
      <c r="KYL21" s="198"/>
      <c r="KYM21" s="198"/>
      <c r="KYN21" s="198"/>
      <c r="KYO21" s="198"/>
      <c r="KYP21" s="198"/>
      <c r="KYQ21" s="198"/>
      <c r="KYR21" s="198"/>
      <c r="KYS21" s="198"/>
      <c r="KYT21" s="198"/>
      <c r="KYU21" s="198"/>
      <c r="KYV21" s="198"/>
      <c r="KYW21" s="198"/>
      <c r="KYX21" s="198"/>
      <c r="KYY21" s="198"/>
      <c r="KYZ21" s="198"/>
      <c r="KZA21" s="198"/>
      <c r="KZB21" s="198"/>
      <c r="KZC21" s="198"/>
      <c r="KZD21" s="198"/>
      <c r="KZE21" s="198"/>
      <c r="KZF21" s="198"/>
      <c r="KZG21" s="198"/>
      <c r="KZH21" s="198"/>
      <c r="KZI21" s="198"/>
      <c r="KZJ21" s="198"/>
      <c r="KZK21" s="198"/>
      <c r="KZL21" s="198"/>
      <c r="KZM21" s="198"/>
      <c r="KZN21" s="198"/>
      <c r="KZO21" s="198"/>
      <c r="KZP21" s="198"/>
      <c r="KZQ21" s="198"/>
      <c r="KZR21" s="198"/>
      <c r="KZS21" s="198"/>
      <c r="KZT21" s="198"/>
      <c r="KZU21" s="198"/>
      <c r="KZV21" s="198"/>
      <c r="KZW21" s="198"/>
      <c r="KZX21" s="198"/>
      <c r="KZY21" s="198"/>
      <c r="KZZ21" s="198"/>
      <c r="LAA21" s="198"/>
      <c r="LAB21" s="198"/>
      <c r="LAC21" s="198"/>
      <c r="LAD21" s="198"/>
      <c r="LAE21" s="198"/>
      <c r="LAF21" s="198"/>
      <c r="LAG21" s="198"/>
      <c r="LAH21" s="198"/>
      <c r="LAI21" s="198"/>
      <c r="LAJ21" s="198"/>
      <c r="LAK21" s="198"/>
      <c r="LAL21" s="198"/>
      <c r="LAM21" s="198"/>
      <c r="LAN21" s="198"/>
      <c r="LAO21" s="198"/>
      <c r="LAP21" s="198"/>
      <c r="LAQ21" s="198"/>
      <c r="LAR21" s="198"/>
      <c r="LAS21" s="198"/>
      <c r="LAT21" s="198"/>
      <c r="LAU21" s="198"/>
      <c r="LAV21" s="198"/>
      <c r="LAW21" s="198"/>
      <c r="LAX21" s="198"/>
      <c r="LAY21" s="198"/>
      <c r="LAZ21" s="198"/>
      <c r="LBA21" s="198"/>
      <c r="LBB21" s="198"/>
      <c r="LBC21" s="198"/>
      <c r="LBD21" s="198"/>
      <c r="LBE21" s="198"/>
      <c r="LBF21" s="198"/>
      <c r="LBG21" s="198"/>
      <c r="LBH21" s="198"/>
      <c r="LBI21" s="198"/>
      <c r="LBJ21" s="198"/>
      <c r="LBK21" s="198"/>
      <c r="LBL21" s="198"/>
      <c r="LBM21" s="198"/>
      <c r="LBN21" s="198"/>
      <c r="LBO21" s="198"/>
      <c r="LBP21" s="198"/>
      <c r="LBQ21" s="198"/>
      <c r="LBR21" s="198"/>
      <c r="LBS21" s="198"/>
      <c r="LBT21" s="198"/>
      <c r="LBU21" s="198"/>
      <c r="LBV21" s="198"/>
      <c r="LBW21" s="198"/>
      <c r="LBX21" s="198"/>
      <c r="LBY21" s="198"/>
      <c r="LBZ21" s="198"/>
      <c r="LCA21" s="198"/>
      <c r="LCB21" s="198"/>
      <c r="LCC21" s="198"/>
      <c r="LCD21" s="198"/>
      <c r="LCE21" s="198"/>
      <c r="LCF21" s="198"/>
      <c r="LCG21" s="198"/>
      <c r="LCH21" s="198"/>
      <c r="LCI21" s="198"/>
      <c r="LCJ21" s="198"/>
      <c r="LCK21" s="198"/>
      <c r="LCL21" s="198"/>
      <c r="LCM21" s="198"/>
      <c r="LCN21" s="198"/>
      <c r="LCO21" s="198"/>
      <c r="LCP21" s="198"/>
      <c r="LCQ21" s="198"/>
      <c r="LCR21" s="198"/>
      <c r="LCS21" s="198"/>
      <c r="LCT21" s="198"/>
      <c r="LCU21" s="198"/>
      <c r="LCV21" s="198"/>
      <c r="LCW21" s="198"/>
      <c r="LCX21" s="198"/>
      <c r="LCY21" s="198"/>
      <c r="LCZ21" s="198"/>
      <c r="LDA21" s="198"/>
      <c r="LDB21" s="198"/>
      <c r="LDC21" s="198"/>
      <c r="LDD21" s="198"/>
      <c r="LDE21" s="198"/>
      <c r="LDF21" s="198"/>
      <c r="LDG21" s="198"/>
      <c r="LDH21" s="198"/>
      <c r="LDI21" s="198"/>
      <c r="LDJ21" s="198"/>
      <c r="LDK21" s="198"/>
      <c r="LDL21" s="198"/>
      <c r="LDM21" s="198"/>
      <c r="LDN21" s="198"/>
      <c r="LDO21" s="198"/>
      <c r="LDP21" s="198"/>
      <c r="LDQ21" s="198"/>
      <c r="LDR21" s="198"/>
      <c r="LDS21" s="198"/>
      <c r="LDT21" s="198"/>
      <c r="LDU21" s="198"/>
      <c r="LDV21" s="198"/>
      <c r="LDW21" s="198"/>
      <c r="LDX21" s="198"/>
      <c r="LDY21" s="198"/>
      <c r="LDZ21" s="198"/>
      <c r="LEA21" s="198"/>
      <c r="LEB21" s="198"/>
      <c r="LEC21" s="198"/>
      <c r="LED21" s="198"/>
      <c r="LEE21" s="198"/>
      <c r="LEF21" s="198"/>
      <c r="LEG21" s="198"/>
      <c r="LEH21" s="198"/>
      <c r="LEI21" s="198"/>
      <c r="LEJ21" s="198"/>
      <c r="LEK21" s="198"/>
      <c r="LEL21" s="198"/>
      <c r="LEM21" s="198"/>
      <c r="LEN21" s="198"/>
      <c r="LEO21" s="198"/>
      <c r="LEP21" s="198"/>
      <c r="LEQ21" s="198"/>
      <c r="LER21" s="198"/>
      <c r="LES21" s="198"/>
      <c r="LET21" s="198"/>
      <c r="LEU21" s="198"/>
      <c r="LEV21" s="198"/>
      <c r="LEW21" s="198"/>
      <c r="LEX21" s="198"/>
      <c r="LEY21" s="198"/>
      <c r="LEZ21" s="198"/>
      <c r="LFA21" s="198"/>
      <c r="LFB21" s="198"/>
      <c r="LFC21" s="198"/>
      <c r="LFD21" s="198"/>
      <c r="LFE21" s="198"/>
      <c r="LFF21" s="198"/>
      <c r="LFG21" s="198"/>
      <c r="LFH21" s="198"/>
      <c r="LFI21" s="198"/>
      <c r="LFJ21" s="198"/>
      <c r="LFK21" s="198"/>
      <c r="LFL21" s="198"/>
      <c r="LFM21" s="198"/>
      <c r="LFN21" s="198"/>
      <c r="LFO21" s="198"/>
      <c r="LFP21" s="198"/>
      <c r="LFQ21" s="198"/>
      <c r="LFR21" s="198"/>
      <c r="LFS21" s="198"/>
      <c r="LFT21" s="198"/>
      <c r="LFU21" s="198"/>
      <c r="LFV21" s="198"/>
      <c r="LFW21" s="198"/>
      <c r="LFX21" s="198"/>
      <c r="LFY21" s="198"/>
      <c r="LFZ21" s="198"/>
      <c r="LGA21" s="198"/>
      <c r="LGB21" s="198"/>
      <c r="LGC21" s="198"/>
      <c r="LGD21" s="198"/>
      <c r="LGE21" s="198"/>
      <c r="LGF21" s="198"/>
      <c r="LGG21" s="198"/>
      <c r="LGH21" s="198"/>
      <c r="LGI21" s="198"/>
      <c r="LGJ21" s="198"/>
      <c r="LGK21" s="198"/>
      <c r="LGL21" s="198"/>
      <c r="LGM21" s="198"/>
      <c r="LGN21" s="198"/>
      <c r="LGO21" s="198"/>
      <c r="LGP21" s="198"/>
      <c r="LGQ21" s="198"/>
      <c r="LGR21" s="198"/>
      <c r="LGS21" s="198"/>
      <c r="LGT21" s="198"/>
      <c r="LGU21" s="198"/>
      <c r="LGV21" s="198"/>
      <c r="LGW21" s="198"/>
      <c r="LGX21" s="198"/>
      <c r="LGY21" s="198"/>
      <c r="LGZ21" s="198"/>
      <c r="LHA21" s="198"/>
      <c r="LHB21" s="198"/>
      <c r="LHC21" s="198"/>
      <c r="LHD21" s="198"/>
      <c r="LHE21" s="198"/>
      <c r="LHF21" s="198"/>
      <c r="LHG21" s="198"/>
      <c r="LHH21" s="198"/>
      <c r="LHI21" s="198"/>
      <c r="LHJ21" s="198"/>
      <c r="LHK21" s="198"/>
      <c r="LHL21" s="198"/>
      <c r="LHM21" s="198"/>
      <c r="LHN21" s="198"/>
      <c r="LHO21" s="198"/>
      <c r="LHP21" s="198"/>
      <c r="LHQ21" s="198"/>
      <c r="LHR21" s="198"/>
      <c r="LHS21" s="198"/>
      <c r="LHT21" s="198"/>
      <c r="LHU21" s="198"/>
      <c r="LHV21" s="198"/>
      <c r="LHW21" s="198"/>
      <c r="LHX21" s="198"/>
      <c r="LHY21" s="198"/>
      <c r="LHZ21" s="198"/>
      <c r="LIA21" s="198"/>
      <c r="LIB21" s="198"/>
      <c r="LIC21" s="198"/>
      <c r="LID21" s="198"/>
      <c r="LIE21" s="198"/>
      <c r="LIF21" s="198"/>
      <c r="LIG21" s="198"/>
      <c r="LIH21" s="198"/>
      <c r="LII21" s="198"/>
      <c r="LIJ21" s="198"/>
      <c r="LIK21" s="198"/>
      <c r="LIL21" s="198"/>
      <c r="LIM21" s="198"/>
      <c r="LIN21" s="198"/>
      <c r="LIO21" s="198"/>
      <c r="LIP21" s="198"/>
      <c r="LIQ21" s="198"/>
      <c r="LIR21" s="198"/>
      <c r="LIS21" s="198"/>
      <c r="LIT21" s="198"/>
      <c r="LIU21" s="198"/>
      <c r="LIV21" s="198"/>
      <c r="LIW21" s="198"/>
      <c r="LIX21" s="198"/>
      <c r="LIY21" s="198"/>
      <c r="LIZ21" s="198"/>
      <c r="LJA21" s="198"/>
      <c r="LJB21" s="198"/>
      <c r="LJC21" s="198"/>
      <c r="LJD21" s="198"/>
      <c r="LJE21" s="198"/>
      <c r="LJF21" s="198"/>
      <c r="LJG21" s="198"/>
      <c r="LJH21" s="198"/>
      <c r="LJI21" s="198"/>
      <c r="LJJ21" s="198"/>
      <c r="LJK21" s="198"/>
      <c r="LJL21" s="198"/>
      <c r="LJM21" s="198"/>
      <c r="LJN21" s="198"/>
      <c r="LJO21" s="198"/>
      <c r="LJP21" s="198"/>
      <c r="LJQ21" s="198"/>
      <c r="LJR21" s="198"/>
      <c r="LJS21" s="198"/>
      <c r="LJT21" s="198"/>
      <c r="LJU21" s="198"/>
      <c r="LJV21" s="198"/>
      <c r="LJW21" s="198"/>
      <c r="LJX21" s="198"/>
      <c r="LJY21" s="198"/>
      <c r="LJZ21" s="198"/>
      <c r="LKA21" s="198"/>
      <c r="LKB21" s="198"/>
      <c r="LKC21" s="198"/>
      <c r="LKD21" s="198"/>
      <c r="LKE21" s="198"/>
      <c r="LKF21" s="198"/>
      <c r="LKG21" s="198"/>
      <c r="LKH21" s="198"/>
      <c r="LKI21" s="198"/>
      <c r="LKJ21" s="198"/>
      <c r="LKK21" s="198"/>
      <c r="LKL21" s="198"/>
      <c r="LKM21" s="198"/>
      <c r="LKN21" s="198"/>
      <c r="LKO21" s="198"/>
      <c r="LKP21" s="198"/>
      <c r="LKQ21" s="198"/>
      <c r="LKR21" s="198"/>
      <c r="LKS21" s="198"/>
      <c r="LKT21" s="198"/>
      <c r="LKU21" s="198"/>
      <c r="LKV21" s="198"/>
      <c r="LKW21" s="198"/>
      <c r="LKX21" s="198"/>
      <c r="LKY21" s="198"/>
      <c r="LKZ21" s="198"/>
      <c r="LLA21" s="198"/>
      <c r="LLB21" s="198"/>
      <c r="LLC21" s="198"/>
      <c r="LLD21" s="198"/>
      <c r="LLE21" s="198"/>
      <c r="LLF21" s="198"/>
      <c r="LLG21" s="198"/>
      <c r="LLH21" s="198"/>
      <c r="LLI21" s="198"/>
      <c r="LLJ21" s="198"/>
      <c r="LLK21" s="198"/>
      <c r="LLL21" s="198"/>
      <c r="LLM21" s="198"/>
      <c r="LLN21" s="198"/>
      <c r="LLO21" s="198"/>
      <c r="LLP21" s="198"/>
      <c r="LLQ21" s="198"/>
      <c r="LLR21" s="198"/>
      <c r="LLS21" s="198"/>
      <c r="LLT21" s="198"/>
      <c r="LLU21" s="198"/>
      <c r="LLV21" s="198"/>
      <c r="LLW21" s="198"/>
      <c r="LLX21" s="198"/>
      <c r="LLY21" s="198"/>
      <c r="LLZ21" s="198"/>
      <c r="LMA21" s="198"/>
      <c r="LMB21" s="198"/>
      <c r="LMC21" s="198"/>
      <c r="LMD21" s="198"/>
      <c r="LME21" s="198"/>
      <c r="LMF21" s="198"/>
      <c r="LMG21" s="198"/>
      <c r="LMH21" s="198"/>
      <c r="LMI21" s="198"/>
      <c r="LMJ21" s="198"/>
      <c r="LMK21" s="198"/>
      <c r="LML21" s="198"/>
      <c r="LMM21" s="198"/>
      <c r="LMN21" s="198"/>
      <c r="LMO21" s="198"/>
      <c r="LMP21" s="198"/>
      <c r="LMQ21" s="198"/>
      <c r="LMR21" s="198"/>
      <c r="LMS21" s="198"/>
      <c r="LMT21" s="198"/>
      <c r="LMU21" s="198"/>
      <c r="LMV21" s="198"/>
      <c r="LMW21" s="198"/>
      <c r="LMX21" s="198"/>
      <c r="LMY21" s="198"/>
      <c r="LMZ21" s="198"/>
      <c r="LNA21" s="198"/>
      <c r="LNB21" s="198"/>
      <c r="LNC21" s="198"/>
      <c r="LND21" s="198"/>
      <c r="LNE21" s="198"/>
      <c r="LNF21" s="198"/>
      <c r="LNG21" s="198"/>
      <c r="LNH21" s="198"/>
      <c r="LNI21" s="198"/>
      <c r="LNJ21" s="198"/>
      <c r="LNK21" s="198"/>
      <c r="LNL21" s="198"/>
      <c r="LNM21" s="198"/>
      <c r="LNN21" s="198"/>
      <c r="LNO21" s="198"/>
      <c r="LNP21" s="198"/>
      <c r="LNQ21" s="198"/>
      <c r="LNR21" s="198"/>
      <c r="LNS21" s="198"/>
      <c r="LNT21" s="198"/>
      <c r="LNU21" s="198"/>
      <c r="LNV21" s="198"/>
      <c r="LNW21" s="198"/>
      <c r="LNX21" s="198"/>
      <c r="LNY21" s="198"/>
      <c r="LNZ21" s="198"/>
      <c r="LOA21" s="198"/>
      <c r="LOB21" s="198"/>
      <c r="LOC21" s="198"/>
      <c r="LOD21" s="198"/>
      <c r="LOE21" s="198"/>
      <c r="LOF21" s="198"/>
      <c r="LOG21" s="198"/>
      <c r="LOH21" s="198"/>
      <c r="LOI21" s="198"/>
      <c r="LOJ21" s="198"/>
      <c r="LOK21" s="198"/>
      <c r="LOL21" s="198"/>
      <c r="LOM21" s="198"/>
      <c r="LON21" s="198"/>
      <c r="LOO21" s="198"/>
      <c r="LOP21" s="198"/>
      <c r="LOQ21" s="198"/>
      <c r="LOR21" s="198"/>
      <c r="LOS21" s="198"/>
      <c r="LOT21" s="198"/>
      <c r="LOU21" s="198"/>
      <c r="LOV21" s="198"/>
      <c r="LOW21" s="198"/>
      <c r="LOX21" s="198"/>
      <c r="LOY21" s="198"/>
      <c r="LOZ21" s="198"/>
      <c r="LPA21" s="198"/>
      <c r="LPB21" s="198"/>
      <c r="LPC21" s="198"/>
      <c r="LPD21" s="198"/>
      <c r="LPE21" s="198"/>
      <c r="LPF21" s="198"/>
      <c r="LPG21" s="198"/>
      <c r="LPH21" s="198"/>
      <c r="LPI21" s="198"/>
      <c r="LPJ21" s="198"/>
      <c r="LPK21" s="198"/>
      <c r="LPL21" s="198"/>
      <c r="LPM21" s="198"/>
      <c r="LPN21" s="198"/>
      <c r="LPO21" s="198"/>
      <c r="LPP21" s="198"/>
      <c r="LPQ21" s="198"/>
      <c r="LPR21" s="198"/>
      <c r="LPS21" s="198"/>
      <c r="LPT21" s="198"/>
      <c r="LPU21" s="198"/>
      <c r="LPV21" s="198"/>
      <c r="LPW21" s="198"/>
      <c r="LPX21" s="198"/>
      <c r="LPY21" s="198"/>
      <c r="LPZ21" s="198"/>
      <c r="LQA21" s="198"/>
      <c r="LQB21" s="198"/>
      <c r="LQC21" s="198"/>
      <c r="LQD21" s="198"/>
      <c r="LQE21" s="198"/>
      <c r="LQF21" s="198"/>
      <c r="LQG21" s="198"/>
      <c r="LQH21" s="198"/>
      <c r="LQI21" s="198"/>
      <c r="LQJ21" s="198"/>
      <c r="LQK21" s="198"/>
      <c r="LQL21" s="198"/>
      <c r="LQM21" s="198"/>
      <c r="LQN21" s="198"/>
      <c r="LQO21" s="198"/>
      <c r="LQP21" s="198"/>
      <c r="LQQ21" s="198"/>
      <c r="LQR21" s="198"/>
      <c r="LQS21" s="198"/>
      <c r="LQT21" s="198"/>
      <c r="LQU21" s="198"/>
      <c r="LQV21" s="198"/>
      <c r="LQW21" s="198"/>
      <c r="LQX21" s="198"/>
      <c r="LQY21" s="198"/>
      <c r="LQZ21" s="198"/>
      <c r="LRA21" s="198"/>
      <c r="LRB21" s="198"/>
      <c r="LRC21" s="198"/>
      <c r="LRD21" s="198"/>
      <c r="LRE21" s="198"/>
      <c r="LRF21" s="198"/>
      <c r="LRG21" s="198"/>
      <c r="LRH21" s="198"/>
      <c r="LRI21" s="198"/>
      <c r="LRJ21" s="198"/>
      <c r="LRK21" s="198"/>
      <c r="LRL21" s="198"/>
      <c r="LRM21" s="198"/>
      <c r="LRN21" s="198"/>
      <c r="LRO21" s="198"/>
      <c r="LRP21" s="198"/>
      <c r="LRQ21" s="198"/>
      <c r="LRR21" s="198"/>
      <c r="LRS21" s="198"/>
      <c r="LRT21" s="198"/>
      <c r="LRU21" s="198"/>
      <c r="LRV21" s="198"/>
      <c r="LRW21" s="198"/>
      <c r="LRX21" s="198"/>
      <c r="LRY21" s="198"/>
      <c r="LRZ21" s="198"/>
      <c r="LSA21" s="198"/>
      <c r="LSB21" s="198"/>
      <c r="LSC21" s="198"/>
      <c r="LSD21" s="198"/>
      <c r="LSE21" s="198"/>
      <c r="LSF21" s="198"/>
      <c r="LSG21" s="198"/>
      <c r="LSH21" s="198"/>
      <c r="LSI21" s="198"/>
      <c r="LSJ21" s="198"/>
      <c r="LSK21" s="198"/>
      <c r="LSL21" s="198"/>
      <c r="LSM21" s="198"/>
      <c r="LSN21" s="198"/>
      <c r="LSO21" s="198"/>
      <c r="LSP21" s="198"/>
      <c r="LSQ21" s="198"/>
      <c r="LSR21" s="198"/>
      <c r="LSS21" s="198"/>
      <c r="LST21" s="198"/>
      <c r="LSU21" s="198"/>
      <c r="LSV21" s="198"/>
      <c r="LSW21" s="198"/>
      <c r="LSX21" s="198"/>
      <c r="LSY21" s="198"/>
      <c r="LSZ21" s="198"/>
      <c r="LTA21" s="198"/>
      <c r="LTB21" s="198"/>
      <c r="LTC21" s="198"/>
      <c r="LTD21" s="198"/>
      <c r="LTE21" s="198"/>
      <c r="LTF21" s="198"/>
      <c r="LTG21" s="198"/>
      <c r="LTH21" s="198"/>
      <c r="LTI21" s="198"/>
      <c r="LTJ21" s="198"/>
      <c r="LTK21" s="198"/>
      <c r="LTL21" s="198"/>
      <c r="LTM21" s="198"/>
      <c r="LTN21" s="198"/>
      <c r="LTO21" s="198"/>
      <c r="LTP21" s="198"/>
      <c r="LTQ21" s="198"/>
      <c r="LTR21" s="198"/>
      <c r="LTS21" s="198"/>
      <c r="LTT21" s="198"/>
      <c r="LTU21" s="198"/>
      <c r="LTV21" s="198"/>
      <c r="LTW21" s="198"/>
      <c r="LTX21" s="198"/>
      <c r="LTY21" s="198"/>
      <c r="LTZ21" s="198"/>
      <c r="LUA21" s="198"/>
      <c r="LUB21" s="198"/>
      <c r="LUC21" s="198"/>
      <c r="LUD21" s="198"/>
      <c r="LUE21" s="198"/>
      <c r="LUF21" s="198"/>
      <c r="LUG21" s="198"/>
      <c r="LUH21" s="198"/>
      <c r="LUI21" s="198"/>
      <c r="LUJ21" s="198"/>
      <c r="LUK21" s="198"/>
      <c r="LUL21" s="198"/>
      <c r="LUM21" s="198"/>
      <c r="LUN21" s="198"/>
      <c r="LUO21" s="198"/>
      <c r="LUP21" s="198"/>
      <c r="LUQ21" s="198"/>
      <c r="LUR21" s="198"/>
      <c r="LUS21" s="198"/>
      <c r="LUT21" s="198"/>
      <c r="LUU21" s="198"/>
      <c r="LUV21" s="198"/>
      <c r="LUW21" s="198"/>
      <c r="LUX21" s="198"/>
      <c r="LUY21" s="198"/>
      <c r="LUZ21" s="198"/>
      <c r="LVA21" s="198"/>
      <c r="LVB21" s="198"/>
      <c r="LVC21" s="198"/>
      <c r="LVD21" s="198"/>
      <c r="LVE21" s="198"/>
      <c r="LVF21" s="198"/>
      <c r="LVG21" s="198"/>
      <c r="LVH21" s="198"/>
      <c r="LVI21" s="198"/>
      <c r="LVJ21" s="198"/>
      <c r="LVK21" s="198"/>
      <c r="LVL21" s="198"/>
      <c r="LVM21" s="198"/>
      <c r="LVN21" s="198"/>
      <c r="LVO21" s="198"/>
      <c r="LVP21" s="198"/>
      <c r="LVQ21" s="198"/>
      <c r="LVR21" s="198"/>
      <c r="LVS21" s="198"/>
      <c r="LVT21" s="198"/>
      <c r="LVU21" s="198"/>
      <c r="LVV21" s="198"/>
      <c r="LVW21" s="198"/>
      <c r="LVX21" s="198"/>
      <c r="LVY21" s="198"/>
      <c r="LVZ21" s="198"/>
      <c r="LWA21" s="198"/>
      <c r="LWB21" s="198"/>
      <c r="LWC21" s="198"/>
      <c r="LWD21" s="198"/>
      <c r="LWE21" s="198"/>
      <c r="LWF21" s="198"/>
      <c r="LWG21" s="198"/>
      <c r="LWH21" s="198"/>
      <c r="LWI21" s="198"/>
      <c r="LWJ21" s="198"/>
      <c r="LWK21" s="198"/>
      <c r="LWL21" s="198"/>
      <c r="LWM21" s="198"/>
      <c r="LWN21" s="198"/>
      <c r="LWO21" s="198"/>
      <c r="LWP21" s="198"/>
      <c r="LWQ21" s="198"/>
      <c r="LWR21" s="198"/>
      <c r="LWS21" s="198"/>
      <c r="LWT21" s="198"/>
      <c r="LWU21" s="198"/>
      <c r="LWV21" s="198"/>
      <c r="LWW21" s="198"/>
      <c r="LWX21" s="198"/>
      <c r="LWY21" s="198"/>
      <c r="LWZ21" s="198"/>
      <c r="LXA21" s="198"/>
      <c r="LXB21" s="198"/>
      <c r="LXC21" s="198"/>
      <c r="LXD21" s="198"/>
      <c r="LXE21" s="198"/>
      <c r="LXF21" s="198"/>
      <c r="LXG21" s="198"/>
      <c r="LXH21" s="198"/>
      <c r="LXI21" s="198"/>
      <c r="LXJ21" s="198"/>
      <c r="LXK21" s="198"/>
      <c r="LXL21" s="198"/>
      <c r="LXM21" s="198"/>
      <c r="LXN21" s="198"/>
      <c r="LXO21" s="198"/>
      <c r="LXP21" s="198"/>
      <c r="LXQ21" s="198"/>
      <c r="LXR21" s="198"/>
      <c r="LXS21" s="198"/>
      <c r="LXT21" s="198"/>
      <c r="LXU21" s="198"/>
      <c r="LXV21" s="198"/>
      <c r="LXW21" s="198"/>
      <c r="LXX21" s="198"/>
      <c r="LXY21" s="198"/>
      <c r="LXZ21" s="198"/>
      <c r="LYA21" s="198"/>
      <c r="LYB21" s="198"/>
      <c r="LYC21" s="198"/>
      <c r="LYD21" s="198"/>
      <c r="LYE21" s="198"/>
      <c r="LYF21" s="198"/>
      <c r="LYG21" s="198"/>
      <c r="LYH21" s="198"/>
      <c r="LYI21" s="198"/>
      <c r="LYJ21" s="198"/>
      <c r="LYK21" s="198"/>
      <c r="LYL21" s="198"/>
      <c r="LYM21" s="198"/>
      <c r="LYN21" s="198"/>
      <c r="LYO21" s="198"/>
      <c r="LYP21" s="198"/>
      <c r="LYQ21" s="198"/>
      <c r="LYR21" s="198"/>
      <c r="LYS21" s="198"/>
      <c r="LYT21" s="198"/>
      <c r="LYU21" s="198"/>
      <c r="LYV21" s="198"/>
      <c r="LYW21" s="198"/>
      <c r="LYX21" s="198"/>
      <c r="LYY21" s="198"/>
      <c r="LYZ21" s="198"/>
      <c r="LZA21" s="198"/>
      <c r="LZB21" s="198"/>
      <c r="LZC21" s="198"/>
      <c r="LZD21" s="198"/>
      <c r="LZE21" s="198"/>
      <c r="LZF21" s="198"/>
      <c r="LZG21" s="198"/>
      <c r="LZH21" s="198"/>
      <c r="LZI21" s="198"/>
      <c r="LZJ21" s="198"/>
      <c r="LZK21" s="198"/>
      <c r="LZL21" s="198"/>
      <c r="LZM21" s="198"/>
      <c r="LZN21" s="198"/>
      <c r="LZO21" s="198"/>
      <c r="LZP21" s="198"/>
      <c r="LZQ21" s="198"/>
      <c r="LZR21" s="198"/>
      <c r="LZS21" s="198"/>
      <c r="LZT21" s="198"/>
      <c r="LZU21" s="198"/>
      <c r="LZV21" s="198"/>
      <c r="LZW21" s="198"/>
      <c r="LZX21" s="198"/>
      <c r="LZY21" s="198"/>
      <c r="LZZ21" s="198"/>
      <c r="MAA21" s="198"/>
      <c r="MAB21" s="198"/>
      <c r="MAC21" s="198"/>
      <c r="MAD21" s="198"/>
      <c r="MAE21" s="198"/>
      <c r="MAF21" s="198"/>
      <c r="MAG21" s="198"/>
      <c r="MAH21" s="198"/>
      <c r="MAI21" s="198"/>
      <c r="MAJ21" s="198"/>
      <c r="MAK21" s="198"/>
      <c r="MAL21" s="198"/>
      <c r="MAM21" s="198"/>
      <c r="MAN21" s="198"/>
      <c r="MAO21" s="198"/>
      <c r="MAP21" s="198"/>
      <c r="MAQ21" s="198"/>
      <c r="MAR21" s="198"/>
      <c r="MAS21" s="198"/>
      <c r="MAT21" s="198"/>
      <c r="MAU21" s="198"/>
      <c r="MAV21" s="198"/>
      <c r="MAW21" s="198"/>
      <c r="MAX21" s="198"/>
      <c r="MAY21" s="198"/>
      <c r="MAZ21" s="198"/>
      <c r="MBA21" s="198"/>
      <c r="MBB21" s="198"/>
      <c r="MBC21" s="198"/>
      <c r="MBD21" s="198"/>
      <c r="MBE21" s="198"/>
      <c r="MBF21" s="198"/>
      <c r="MBG21" s="198"/>
      <c r="MBH21" s="198"/>
      <c r="MBI21" s="198"/>
      <c r="MBJ21" s="198"/>
      <c r="MBK21" s="198"/>
      <c r="MBL21" s="198"/>
      <c r="MBM21" s="198"/>
      <c r="MBN21" s="198"/>
      <c r="MBO21" s="198"/>
      <c r="MBP21" s="198"/>
      <c r="MBQ21" s="198"/>
      <c r="MBR21" s="198"/>
      <c r="MBS21" s="198"/>
      <c r="MBT21" s="198"/>
      <c r="MBU21" s="198"/>
      <c r="MBV21" s="198"/>
      <c r="MBW21" s="198"/>
      <c r="MBX21" s="198"/>
      <c r="MBY21" s="198"/>
      <c r="MBZ21" s="198"/>
      <c r="MCA21" s="198"/>
      <c r="MCB21" s="198"/>
      <c r="MCC21" s="198"/>
      <c r="MCD21" s="198"/>
      <c r="MCE21" s="198"/>
      <c r="MCF21" s="198"/>
      <c r="MCG21" s="198"/>
      <c r="MCH21" s="198"/>
      <c r="MCI21" s="198"/>
      <c r="MCJ21" s="198"/>
      <c r="MCK21" s="198"/>
      <c r="MCL21" s="198"/>
      <c r="MCM21" s="198"/>
      <c r="MCN21" s="198"/>
      <c r="MCO21" s="198"/>
      <c r="MCP21" s="198"/>
      <c r="MCQ21" s="198"/>
      <c r="MCR21" s="198"/>
      <c r="MCS21" s="198"/>
      <c r="MCT21" s="198"/>
      <c r="MCU21" s="198"/>
      <c r="MCV21" s="198"/>
      <c r="MCW21" s="198"/>
      <c r="MCX21" s="198"/>
      <c r="MCY21" s="198"/>
      <c r="MCZ21" s="198"/>
      <c r="MDA21" s="198"/>
      <c r="MDB21" s="198"/>
      <c r="MDC21" s="198"/>
      <c r="MDD21" s="198"/>
      <c r="MDE21" s="198"/>
      <c r="MDF21" s="198"/>
      <c r="MDG21" s="198"/>
      <c r="MDH21" s="198"/>
      <c r="MDI21" s="198"/>
      <c r="MDJ21" s="198"/>
      <c r="MDK21" s="198"/>
      <c r="MDL21" s="198"/>
      <c r="MDM21" s="198"/>
      <c r="MDN21" s="198"/>
      <c r="MDO21" s="198"/>
      <c r="MDP21" s="198"/>
      <c r="MDQ21" s="198"/>
      <c r="MDR21" s="198"/>
      <c r="MDS21" s="198"/>
      <c r="MDT21" s="198"/>
      <c r="MDU21" s="198"/>
      <c r="MDV21" s="198"/>
      <c r="MDW21" s="198"/>
      <c r="MDX21" s="198"/>
      <c r="MDY21" s="198"/>
      <c r="MDZ21" s="198"/>
      <c r="MEA21" s="198"/>
      <c r="MEB21" s="198"/>
      <c r="MEC21" s="198"/>
      <c r="MED21" s="198"/>
      <c r="MEE21" s="198"/>
      <c r="MEF21" s="198"/>
      <c r="MEG21" s="198"/>
      <c r="MEH21" s="198"/>
      <c r="MEI21" s="198"/>
      <c r="MEJ21" s="198"/>
      <c r="MEK21" s="198"/>
      <c r="MEL21" s="198"/>
      <c r="MEM21" s="198"/>
      <c r="MEN21" s="198"/>
      <c r="MEO21" s="198"/>
      <c r="MEP21" s="198"/>
      <c r="MEQ21" s="198"/>
      <c r="MER21" s="198"/>
      <c r="MES21" s="198"/>
      <c r="MET21" s="198"/>
      <c r="MEU21" s="198"/>
      <c r="MEV21" s="198"/>
      <c r="MEW21" s="198"/>
      <c r="MEX21" s="198"/>
      <c r="MEY21" s="198"/>
      <c r="MEZ21" s="198"/>
      <c r="MFA21" s="198"/>
      <c r="MFB21" s="198"/>
      <c r="MFC21" s="198"/>
      <c r="MFD21" s="198"/>
      <c r="MFE21" s="198"/>
      <c r="MFF21" s="198"/>
      <c r="MFG21" s="198"/>
      <c r="MFH21" s="198"/>
      <c r="MFI21" s="198"/>
      <c r="MFJ21" s="198"/>
      <c r="MFK21" s="198"/>
      <c r="MFL21" s="198"/>
      <c r="MFM21" s="198"/>
      <c r="MFN21" s="198"/>
      <c r="MFO21" s="198"/>
      <c r="MFP21" s="198"/>
      <c r="MFQ21" s="198"/>
      <c r="MFR21" s="198"/>
      <c r="MFS21" s="198"/>
      <c r="MFT21" s="198"/>
      <c r="MFU21" s="198"/>
      <c r="MFV21" s="198"/>
      <c r="MFW21" s="198"/>
      <c r="MFX21" s="198"/>
      <c r="MFY21" s="198"/>
      <c r="MFZ21" s="198"/>
      <c r="MGA21" s="198"/>
      <c r="MGB21" s="198"/>
      <c r="MGC21" s="198"/>
      <c r="MGD21" s="198"/>
      <c r="MGE21" s="198"/>
      <c r="MGF21" s="198"/>
      <c r="MGG21" s="198"/>
      <c r="MGH21" s="198"/>
      <c r="MGI21" s="198"/>
      <c r="MGJ21" s="198"/>
      <c r="MGK21" s="198"/>
      <c r="MGL21" s="198"/>
      <c r="MGM21" s="198"/>
      <c r="MGN21" s="198"/>
      <c r="MGO21" s="198"/>
      <c r="MGP21" s="198"/>
      <c r="MGQ21" s="198"/>
      <c r="MGR21" s="198"/>
      <c r="MGS21" s="198"/>
      <c r="MGT21" s="198"/>
      <c r="MGU21" s="198"/>
      <c r="MGV21" s="198"/>
      <c r="MGW21" s="198"/>
      <c r="MGX21" s="198"/>
      <c r="MGY21" s="198"/>
      <c r="MGZ21" s="198"/>
      <c r="MHA21" s="198"/>
      <c r="MHB21" s="198"/>
      <c r="MHC21" s="198"/>
      <c r="MHD21" s="198"/>
      <c r="MHE21" s="198"/>
      <c r="MHF21" s="198"/>
      <c r="MHG21" s="198"/>
      <c r="MHH21" s="198"/>
      <c r="MHI21" s="198"/>
      <c r="MHJ21" s="198"/>
      <c r="MHK21" s="198"/>
      <c r="MHL21" s="198"/>
      <c r="MHM21" s="198"/>
      <c r="MHN21" s="198"/>
      <c r="MHO21" s="198"/>
      <c r="MHP21" s="198"/>
      <c r="MHQ21" s="198"/>
      <c r="MHR21" s="198"/>
      <c r="MHS21" s="198"/>
      <c r="MHT21" s="198"/>
      <c r="MHU21" s="198"/>
      <c r="MHV21" s="198"/>
      <c r="MHW21" s="198"/>
      <c r="MHX21" s="198"/>
      <c r="MHY21" s="198"/>
      <c r="MHZ21" s="198"/>
      <c r="MIA21" s="198"/>
      <c r="MIB21" s="198"/>
      <c r="MIC21" s="198"/>
      <c r="MID21" s="198"/>
      <c r="MIE21" s="198"/>
      <c r="MIF21" s="198"/>
      <c r="MIG21" s="198"/>
      <c r="MIH21" s="198"/>
      <c r="MII21" s="198"/>
      <c r="MIJ21" s="198"/>
      <c r="MIK21" s="198"/>
      <c r="MIL21" s="198"/>
      <c r="MIM21" s="198"/>
      <c r="MIN21" s="198"/>
      <c r="MIO21" s="198"/>
      <c r="MIP21" s="198"/>
      <c r="MIQ21" s="198"/>
      <c r="MIR21" s="198"/>
      <c r="MIS21" s="198"/>
      <c r="MIT21" s="198"/>
      <c r="MIU21" s="198"/>
      <c r="MIV21" s="198"/>
      <c r="MIW21" s="198"/>
      <c r="MIX21" s="198"/>
      <c r="MIY21" s="198"/>
      <c r="MIZ21" s="198"/>
      <c r="MJA21" s="198"/>
      <c r="MJB21" s="198"/>
      <c r="MJC21" s="198"/>
      <c r="MJD21" s="198"/>
      <c r="MJE21" s="198"/>
      <c r="MJF21" s="198"/>
      <c r="MJG21" s="198"/>
      <c r="MJH21" s="198"/>
      <c r="MJI21" s="198"/>
      <c r="MJJ21" s="198"/>
      <c r="MJK21" s="198"/>
      <c r="MJL21" s="198"/>
      <c r="MJM21" s="198"/>
      <c r="MJN21" s="198"/>
      <c r="MJO21" s="198"/>
      <c r="MJP21" s="198"/>
      <c r="MJQ21" s="198"/>
      <c r="MJR21" s="198"/>
      <c r="MJS21" s="198"/>
      <c r="MJT21" s="198"/>
      <c r="MJU21" s="198"/>
      <c r="MJV21" s="198"/>
      <c r="MJW21" s="198"/>
      <c r="MJX21" s="198"/>
      <c r="MJY21" s="198"/>
      <c r="MJZ21" s="198"/>
      <c r="MKA21" s="198"/>
      <c r="MKB21" s="198"/>
      <c r="MKC21" s="198"/>
      <c r="MKD21" s="198"/>
      <c r="MKE21" s="198"/>
      <c r="MKF21" s="198"/>
      <c r="MKG21" s="198"/>
      <c r="MKH21" s="198"/>
      <c r="MKI21" s="198"/>
      <c r="MKJ21" s="198"/>
      <c r="MKK21" s="198"/>
      <c r="MKL21" s="198"/>
      <c r="MKM21" s="198"/>
      <c r="MKN21" s="198"/>
      <c r="MKO21" s="198"/>
      <c r="MKP21" s="198"/>
      <c r="MKQ21" s="198"/>
      <c r="MKR21" s="198"/>
      <c r="MKS21" s="198"/>
      <c r="MKT21" s="198"/>
      <c r="MKU21" s="198"/>
      <c r="MKV21" s="198"/>
      <c r="MKW21" s="198"/>
      <c r="MKX21" s="198"/>
      <c r="MKY21" s="198"/>
      <c r="MKZ21" s="198"/>
      <c r="MLA21" s="198"/>
      <c r="MLB21" s="198"/>
      <c r="MLC21" s="198"/>
      <c r="MLD21" s="198"/>
      <c r="MLE21" s="198"/>
      <c r="MLF21" s="198"/>
      <c r="MLG21" s="198"/>
      <c r="MLH21" s="198"/>
      <c r="MLI21" s="198"/>
      <c r="MLJ21" s="198"/>
      <c r="MLK21" s="198"/>
      <c r="MLL21" s="198"/>
      <c r="MLM21" s="198"/>
      <c r="MLN21" s="198"/>
      <c r="MLO21" s="198"/>
      <c r="MLP21" s="198"/>
      <c r="MLQ21" s="198"/>
      <c r="MLR21" s="198"/>
      <c r="MLS21" s="198"/>
      <c r="MLT21" s="198"/>
      <c r="MLU21" s="198"/>
      <c r="MLV21" s="198"/>
      <c r="MLW21" s="198"/>
      <c r="MLX21" s="198"/>
      <c r="MLY21" s="198"/>
      <c r="MLZ21" s="198"/>
      <c r="MMA21" s="198"/>
      <c r="MMB21" s="198"/>
      <c r="MMC21" s="198"/>
      <c r="MMD21" s="198"/>
      <c r="MME21" s="198"/>
      <c r="MMF21" s="198"/>
      <c r="MMG21" s="198"/>
      <c r="MMH21" s="198"/>
      <c r="MMI21" s="198"/>
      <c r="MMJ21" s="198"/>
      <c r="MMK21" s="198"/>
      <c r="MML21" s="198"/>
      <c r="MMM21" s="198"/>
      <c r="MMN21" s="198"/>
      <c r="MMO21" s="198"/>
      <c r="MMP21" s="198"/>
      <c r="MMQ21" s="198"/>
      <c r="MMR21" s="198"/>
      <c r="MMS21" s="198"/>
      <c r="MMT21" s="198"/>
      <c r="MMU21" s="198"/>
      <c r="MMV21" s="198"/>
      <c r="MMW21" s="198"/>
      <c r="MMX21" s="198"/>
      <c r="MMY21" s="198"/>
      <c r="MMZ21" s="198"/>
      <c r="MNA21" s="198"/>
      <c r="MNB21" s="198"/>
      <c r="MNC21" s="198"/>
      <c r="MND21" s="198"/>
      <c r="MNE21" s="198"/>
      <c r="MNF21" s="198"/>
      <c r="MNG21" s="198"/>
      <c r="MNH21" s="198"/>
      <c r="MNI21" s="198"/>
      <c r="MNJ21" s="198"/>
      <c r="MNK21" s="198"/>
      <c r="MNL21" s="198"/>
      <c r="MNM21" s="198"/>
      <c r="MNN21" s="198"/>
      <c r="MNO21" s="198"/>
      <c r="MNP21" s="198"/>
      <c r="MNQ21" s="198"/>
      <c r="MNR21" s="198"/>
      <c r="MNS21" s="198"/>
      <c r="MNT21" s="198"/>
      <c r="MNU21" s="198"/>
      <c r="MNV21" s="198"/>
      <c r="MNW21" s="198"/>
      <c r="MNX21" s="198"/>
      <c r="MNY21" s="198"/>
      <c r="MNZ21" s="198"/>
      <c r="MOA21" s="198"/>
      <c r="MOB21" s="198"/>
      <c r="MOC21" s="198"/>
      <c r="MOD21" s="198"/>
      <c r="MOE21" s="198"/>
      <c r="MOF21" s="198"/>
      <c r="MOG21" s="198"/>
      <c r="MOH21" s="198"/>
      <c r="MOI21" s="198"/>
      <c r="MOJ21" s="198"/>
      <c r="MOK21" s="198"/>
      <c r="MOL21" s="198"/>
      <c r="MOM21" s="198"/>
      <c r="MON21" s="198"/>
      <c r="MOO21" s="198"/>
      <c r="MOP21" s="198"/>
      <c r="MOQ21" s="198"/>
      <c r="MOR21" s="198"/>
      <c r="MOS21" s="198"/>
      <c r="MOT21" s="198"/>
      <c r="MOU21" s="198"/>
      <c r="MOV21" s="198"/>
      <c r="MOW21" s="198"/>
      <c r="MOX21" s="198"/>
      <c r="MOY21" s="198"/>
      <c r="MOZ21" s="198"/>
      <c r="MPA21" s="198"/>
      <c r="MPB21" s="198"/>
      <c r="MPC21" s="198"/>
      <c r="MPD21" s="198"/>
      <c r="MPE21" s="198"/>
      <c r="MPF21" s="198"/>
      <c r="MPG21" s="198"/>
      <c r="MPH21" s="198"/>
      <c r="MPI21" s="198"/>
      <c r="MPJ21" s="198"/>
      <c r="MPK21" s="198"/>
      <c r="MPL21" s="198"/>
      <c r="MPM21" s="198"/>
      <c r="MPN21" s="198"/>
      <c r="MPO21" s="198"/>
      <c r="MPP21" s="198"/>
      <c r="MPQ21" s="198"/>
      <c r="MPR21" s="198"/>
      <c r="MPS21" s="198"/>
      <c r="MPT21" s="198"/>
      <c r="MPU21" s="198"/>
      <c r="MPV21" s="198"/>
      <c r="MPW21" s="198"/>
      <c r="MPX21" s="198"/>
      <c r="MPY21" s="198"/>
      <c r="MPZ21" s="198"/>
      <c r="MQA21" s="198"/>
      <c r="MQB21" s="198"/>
      <c r="MQC21" s="198"/>
      <c r="MQD21" s="198"/>
      <c r="MQE21" s="198"/>
      <c r="MQF21" s="198"/>
      <c r="MQG21" s="198"/>
      <c r="MQH21" s="198"/>
      <c r="MQI21" s="198"/>
      <c r="MQJ21" s="198"/>
      <c r="MQK21" s="198"/>
      <c r="MQL21" s="198"/>
      <c r="MQM21" s="198"/>
      <c r="MQN21" s="198"/>
      <c r="MQO21" s="198"/>
      <c r="MQP21" s="198"/>
      <c r="MQQ21" s="198"/>
      <c r="MQR21" s="198"/>
      <c r="MQS21" s="198"/>
      <c r="MQT21" s="198"/>
      <c r="MQU21" s="198"/>
      <c r="MQV21" s="198"/>
      <c r="MQW21" s="198"/>
      <c r="MQX21" s="198"/>
      <c r="MQY21" s="198"/>
      <c r="MQZ21" s="198"/>
      <c r="MRA21" s="198"/>
      <c r="MRB21" s="198"/>
      <c r="MRC21" s="198"/>
      <c r="MRD21" s="198"/>
      <c r="MRE21" s="198"/>
      <c r="MRF21" s="198"/>
      <c r="MRG21" s="198"/>
      <c r="MRH21" s="198"/>
      <c r="MRI21" s="198"/>
      <c r="MRJ21" s="198"/>
      <c r="MRK21" s="198"/>
      <c r="MRL21" s="198"/>
      <c r="MRM21" s="198"/>
      <c r="MRN21" s="198"/>
      <c r="MRO21" s="198"/>
      <c r="MRP21" s="198"/>
      <c r="MRQ21" s="198"/>
      <c r="MRR21" s="198"/>
      <c r="MRS21" s="198"/>
      <c r="MRT21" s="198"/>
      <c r="MRU21" s="198"/>
      <c r="MRV21" s="198"/>
      <c r="MRW21" s="198"/>
      <c r="MRX21" s="198"/>
      <c r="MRY21" s="198"/>
      <c r="MRZ21" s="198"/>
      <c r="MSA21" s="198"/>
      <c r="MSB21" s="198"/>
      <c r="MSC21" s="198"/>
      <c r="MSD21" s="198"/>
      <c r="MSE21" s="198"/>
      <c r="MSF21" s="198"/>
      <c r="MSG21" s="198"/>
      <c r="MSH21" s="198"/>
      <c r="MSI21" s="198"/>
      <c r="MSJ21" s="198"/>
      <c r="MSK21" s="198"/>
      <c r="MSL21" s="198"/>
      <c r="MSM21" s="198"/>
      <c r="MSN21" s="198"/>
      <c r="MSO21" s="198"/>
      <c r="MSP21" s="198"/>
      <c r="MSQ21" s="198"/>
      <c r="MSR21" s="198"/>
      <c r="MSS21" s="198"/>
      <c r="MST21" s="198"/>
      <c r="MSU21" s="198"/>
      <c r="MSV21" s="198"/>
      <c r="MSW21" s="198"/>
      <c r="MSX21" s="198"/>
      <c r="MSY21" s="198"/>
      <c r="MSZ21" s="198"/>
      <c r="MTA21" s="198"/>
      <c r="MTB21" s="198"/>
      <c r="MTC21" s="198"/>
      <c r="MTD21" s="198"/>
      <c r="MTE21" s="198"/>
      <c r="MTF21" s="198"/>
      <c r="MTG21" s="198"/>
      <c r="MTH21" s="198"/>
      <c r="MTI21" s="198"/>
      <c r="MTJ21" s="198"/>
      <c r="MTK21" s="198"/>
      <c r="MTL21" s="198"/>
      <c r="MTM21" s="198"/>
      <c r="MTN21" s="198"/>
      <c r="MTO21" s="198"/>
      <c r="MTP21" s="198"/>
      <c r="MTQ21" s="198"/>
      <c r="MTR21" s="198"/>
      <c r="MTS21" s="198"/>
      <c r="MTT21" s="198"/>
      <c r="MTU21" s="198"/>
      <c r="MTV21" s="198"/>
      <c r="MTW21" s="198"/>
      <c r="MTX21" s="198"/>
      <c r="MTY21" s="198"/>
      <c r="MTZ21" s="198"/>
      <c r="MUA21" s="198"/>
      <c r="MUB21" s="198"/>
      <c r="MUC21" s="198"/>
      <c r="MUD21" s="198"/>
      <c r="MUE21" s="198"/>
      <c r="MUF21" s="198"/>
      <c r="MUG21" s="198"/>
      <c r="MUH21" s="198"/>
      <c r="MUI21" s="198"/>
      <c r="MUJ21" s="198"/>
      <c r="MUK21" s="198"/>
      <c r="MUL21" s="198"/>
      <c r="MUM21" s="198"/>
      <c r="MUN21" s="198"/>
      <c r="MUO21" s="198"/>
      <c r="MUP21" s="198"/>
      <c r="MUQ21" s="198"/>
      <c r="MUR21" s="198"/>
      <c r="MUS21" s="198"/>
      <c r="MUT21" s="198"/>
      <c r="MUU21" s="198"/>
      <c r="MUV21" s="198"/>
      <c r="MUW21" s="198"/>
      <c r="MUX21" s="198"/>
      <c r="MUY21" s="198"/>
      <c r="MUZ21" s="198"/>
      <c r="MVA21" s="198"/>
      <c r="MVB21" s="198"/>
      <c r="MVC21" s="198"/>
      <c r="MVD21" s="198"/>
      <c r="MVE21" s="198"/>
      <c r="MVF21" s="198"/>
      <c r="MVG21" s="198"/>
      <c r="MVH21" s="198"/>
      <c r="MVI21" s="198"/>
      <c r="MVJ21" s="198"/>
      <c r="MVK21" s="198"/>
      <c r="MVL21" s="198"/>
      <c r="MVM21" s="198"/>
      <c r="MVN21" s="198"/>
      <c r="MVO21" s="198"/>
      <c r="MVP21" s="198"/>
      <c r="MVQ21" s="198"/>
      <c r="MVR21" s="198"/>
      <c r="MVS21" s="198"/>
      <c r="MVT21" s="198"/>
      <c r="MVU21" s="198"/>
      <c r="MVV21" s="198"/>
      <c r="MVW21" s="198"/>
      <c r="MVX21" s="198"/>
      <c r="MVY21" s="198"/>
      <c r="MVZ21" s="198"/>
      <c r="MWA21" s="198"/>
      <c r="MWB21" s="198"/>
      <c r="MWC21" s="198"/>
      <c r="MWD21" s="198"/>
      <c r="MWE21" s="198"/>
      <c r="MWF21" s="198"/>
      <c r="MWG21" s="198"/>
      <c r="MWH21" s="198"/>
      <c r="MWI21" s="198"/>
      <c r="MWJ21" s="198"/>
      <c r="MWK21" s="198"/>
      <c r="MWL21" s="198"/>
      <c r="MWM21" s="198"/>
      <c r="MWN21" s="198"/>
      <c r="MWO21" s="198"/>
      <c r="MWP21" s="198"/>
      <c r="MWQ21" s="198"/>
      <c r="MWR21" s="198"/>
      <c r="MWS21" s="198"/>
      <c r="MWT21" s="198"/>
      <c r="MWU21" s="198"/>
      <c r="MWV21" s="198"/>
      <c r="MWW21" s="198"/>
      <c r="MWX21" s="198"/>
      <c r="MWY21" s="198"/>
      <c r="MWZ21" s="198"/>
      <c r="MXA21" s="198"/>
      <c r="MXB21" s="198"/>
      <c r="MXC21" s="198"/>
      <c r="MXD21" s="198"/>
      <c r="MXE21" s="198"/>
      <c r="MXF21" s="198"/>
      <c r="MXG21" s="198"/>
      <c r="MXH21" s="198"/>
      <c r="MXI21" s="198"/>
      <c r="MXJ21" s="198"/>
      <c r="MXK21" s="198"/>
      <c r="MXL21" s="198"/>
      <c r="MXM21" s="198"/>
      <c r="MXN21" s="198"/>
      <c r="MXO21" s="198"/>
      <c r="MXP21" s="198"/>
      <c r="MXQ21" s="198"/>
      <c r="MXR21" s="198"/>
      <c r="MXS21" s="198"/>
      <c r="MXT21" s="198"/>
      <c r="MXU21" s="198"/>
      <c r="MXV21" s="198"/>
      <c r="MXW21" s="198"/>
      <c r="MXX21" s="198"/>
      <c r="MXY21" s="198"/>
      <c r="MXZ21" s="198"/>
      <c r="MYA21" s="198"/>
      <c r="MYB21" s="198"/>
      <c r="MYC21" s="198"/>
      <c r="MYD21" s="198"/>
      <c r="MYE21" s="198"/>
      <c r="MYF21" s="198"/>
      <c r="MYG21" s="198"/>
      <c r="MYH21" s="198"/>
      <c r="MYI21" s="198"/>
      <c r="MYJ21" s="198"/>
      <c r="MYK21" s="198"/>
      <c r="MYL21" s="198"/>
      <c r="MYM21" s="198"/>
      <c r="MYN21" s="198"/>
      <c r="MYO21" s="198"/>
      <c r="MYP21" s="198"/>
      <c r="MYQ21" s="198"/>
      <c r="MYR21" s="198"/>
      <c r="MYS21" s="198"/>
      <c r="MYT21" s="198"/>
      <c r="MYU21" s="198"/>
      <c r="MYV21" s="198"/>
      <c r="MYW21" s="198"/>
      <c r="MYX21" s="198"/>
      <c r="MYY21" s="198"/>
      <c r="MYZ21" s="198"/>
      <c r="MZA21" s="198"/>
      <c r="MZB21" s="198"/>
      <c r="MZC21" s="198"/>
      <c r="MZD21" s="198"/>
      <c r="MZE21" s="198"/>
      <c r="MZF21" s="198"/>
      <c r="MZG21" s="198"/>
      <c r="MZH21" s="198"/>
      <c r="MZI21" s="198"/>
      <c r="MZJ21" s="198"/>
      <c r="MZK21" s="198"/>
      <c r="MZL21" s="198"/>
      <c r="MZM21" s="198"/>
      <c r="MZN21" s="198"/>
      <c r="MZO21" s="198"/>
      <c r="MZP21" s="198"/>
      <c r="MZQ21" s="198"/>
      <c r="MZR21" s="198"/>
      <c r="MZS21" s="198"/>
      <c r="MZT21" s="198"/>
      <c r="MZU21" s="198"/>
      <c r="MZV21" s="198"/>
      <c r="MZW21" s="198"/>
      <c r="MZX21" s="198"/>
      <c r="MZY21" s="198"/>
      <c r="MZZ21" s="198"/>
      <c r="NAA21" s="198"/>
      <c r="NAB21" s="198"/>
      <c r="NAC21" s="198"/>
      <c r="NAD21" s="198"/>
      <c r="NAE21" s="198"/>
      <c r="NAF21" s="198"/>
      <c r="NAG21" s="198"/>
      <c r="NAH21" s="198"/>
      <c r="NAI21" s="198"/>
      <c r="NAJ21" s="198"/>
      <c r="NAK21" s="198"/>
      <c r="NAL21" s="198"/>
      <c r="NAM21" s="198"/>
      <c r="NAN21" s="198"/>
      <c r="NAO21" s="198"/>
      <c r="NAP21" s="198"/>
      <c r="NAQ21" s="198"/>
      <c r="NAR21" s="198"/>
      <c r="NAS21" s="198"/>
      <c r="NAT21" s="198"/>
      <c r="NAU21" s="198"/>
      <c r="NAV21" s="198"/>
      <c r="NAW21" s="198"/>
      <c r="NAX21" s="198"/>
      <c r="NAY21" s="198"/>
      <c r="NAZ21" s="198"/>
      <c r="NBA21" s="198"/>
      <c r="NBB21" s="198"/>
      <c r="NBC21" s="198"/>
      <c r="NBD21" s="198"/>
      <c r="NBE21" s="198"/>
      <c r="NBF21" s="198"/>
      <c r="NBG21" s="198"/>
      <c r="NBH21" s="198"/>
      <c r="NBI21" s="198"/>
      <c r="NBJ21" s="198"/>
      <c r="NBK21" s="198"/>
      <c r="NBL21" s="198"/>
      <c r="NBM21" s="198"/>
      <c r="NBN21" s="198"/>
      <c r="NBO21" s="198"/>
      <c r="NBP21" s="198"/>
      <c r="NBQ21" s="198"/>
      <c r="NBR21" s="198"/>
      <c r="NBS21" s="198"/>
      <c r="NBT21" s="198"/>
      <c r="NBU21" s="198"/>
      <c r="NBV21" s="198"/>
      <c r="NBW21" s="198"/>
      <c r="NBX21" s="198"/>
      <c r="NBY21" s="198"/>
      <c r="NBZ21" s="198"/>
      <c r="NCA21" s="198"/>
      <c r="NCB21" s="198"/>
      <c r="NCC21" s="198"/>
      <c r="NCD21" s="198"/>
      <c r="NCE21" s="198"/>
      <c r="NCF21" s="198"/>
      <c r="NCG21" s="198"/>
      <c r="NCH21" s="198"/>
      <c r="NCI21" s="198"/>
      <c r="NCJ21" s="198"/>
      <c r="NCK21" s="198"/>
      <c r="NCL21" s="198"/>
      <c r="NCM21" s="198"/>
      <c r="NCN21" s="198"/>
      <c r="NCO21" s="198"/>
      <c r="NCP21" s="198"/>
      <c r="NCQ21" s="198"/>
      <c r="NCR21" s="198"/>
      <c r="NCS21" s="198"/>
      <c r="NCT21" s="198"/>
      <c r="NCU21" s="198"/>
      <c r="NCV21" s="198"/>
      <c r="NCW21" s="198"/>
      <c r="NCX21" s="198"/>
      <c r="NCY21" s="198"/>
      <c r="NCZ21" s="198"/>
      <c r="NDA21" s="198"/>
      <c r="NDB21" s="198"/>
      <c r="NDC21" s="198"/>
      <c r="NDD21" s="198"/>
      <c r="NDE21" s="198"/>
      <c r="NDF21" s="198"/>
      <c r="NDG21" s="198"/>
      <c r="NDH21" s="198"/>
      <c r="NDI21" s="198"/>
      <c r="NDJ21" s="198"/>
      <c r="NDK21" s="198"/>
      <c r="NDL21" s="198"/>
      <c r="NDM21" s="198"/>
      <c r="NDN21" s="198"/>
      <c r="NDO21" s="198"/>
      <c r="NDP21" s="198"/>
      <c r="NDQ21" s="198"/>
      <c r="NDR21" s="198"/>
      <c r="NDS21" s="198"/>
      <c r="NDT21" s="198"/>
      <c r="NDU21" s="198"/>
      <c r="NDV21" s="198"/>
      <c r="NDW21" s="198"/>
      <c r="NDX21" s="198"/>
      <c r="NDY21" s="198"/>
      <c r="NDZ21" s="198"/>
      <c r="NEA21" s="198"/>
      <c r="NEB21" s="198"/>
      <c r="NEC21" s="198"/>
      <c r="NED21" s="198"/>
      <c r="NEE21" s="198"/>
      <c r="NEF21" s="198"/>
      <c r="NEG21" s="198"/>
      <c r="NEH21" s="198"/>
      <c r="NEI21" s="198"/>
      <c r="NEJ21" s="198"/>
      <c r="NEK21" s="198"/>
      <c r="NEL21" s="198"/>
      <c r="NEM21" s="198"/>
      <c r="NEN21" s="198"/>
      <c r="NEO21" s="198"/>
      <c r="NEP21" s="198"/>
      <c r="NEQ21" s="198"/>
      <c r="NER21" s="198"/>
      <c r="NES21" s="198"/>
      <c r="NET21" s="198"/>
      <c r="NEU21" s="198"/>
      <c r="NEV21" s="198"/>
      <c r="NEW21" s="198"/>
      <c r="NEX21" s="198"/>
      <c r="NEY21" s="198"/>
      <c r="NEZ21" s="198"/>
      <c r="NFA21" s="198"/>
      <c r="NFB21" s="198"/>
      <c r="NFC21" s="198"/>
      <c r="NFD21" s="198"/>
      <c r="NFE21" s="198"/>
      <c r="NFF21" s="198"/>
      <c r="NFG21" s="198"/>
      <c r="NFH21" s="198"/>
      <c r="NFI21" s="198"/>
      <c r="NFJ21" s="198"/>
      <c r="NFK21" s="198"/>
      <c r="NFL21" s="198"/>
      <c r="NFM21" s="198"/>
      <c r="NFN21" s="198"/>
      <c r="NFO21" s="198"/>
      <c r="NFP21" s="198"/>
      <c r="NFQ21" s="198"/>
      <c r="NFR21" s="198"/>
      <c r="NFS21" s="198"/>
      <c r="NFT21" s="198"/>
      <c r="NFU21" s="198"/>
      <c r="NFV21" s="198"/>
      <c r="NFW21" s="198"/>
      <c r="NFX21" s="198"/>
      <c r="NFY21" s="198"/>
      <c r="NFZ21" s="198"/>
      <c r="NGA21" s="198"/>
      <c r="NGB21" s="198"/>
      <c r="NGC21" s="198"/>
      <c r="NGD21" s="198"/>
      <c r="NGE21" s="198"/>
      <c r="NGF21" s="198"/>
      <c r="NGG21" s="198"/>
      <c r="NGH21" s="198"/>
      <c r="NGI21" s="198"/>
      <c r="NGJ21" s="198"/>
      <c r="NGK21" s="198"/>
      <c r="NGL21" s="198"/>
      <c r="NGM21" s="198"/>
      <c r="NGN21" s="198"/>
      <c r="NGO21" s="198"/>
      <c r="NGP21" s="198"/>
      <c r="NGQ21" s="198"/>
      <c r="NGR21" s="198"/>
      <c r="NGS21" s="198"/>
      <c r="NGT21" s="198"/>
      <c r="NGU21" s="198"/>
      <c r="NGV21" s="198"/>
      <c r="NGW21" s="198"/>
      <c r="NGX21" s="198"/>
      <c r="NGY21" s="198"/>
      <c r="NGZ21" s="198"/>
      <c r="NHA21" s="198"/>
      <c r="NHB21" s="198"/>
      <c r="NHC21" s="198"/>
      <c r="NHD21" s="198"/>
      <c r="NHE21" s="198"/>
      <c r="NHF21" s="198"/>
      <c r="NHG21" s="198"/>
      <c r="NHH21" s="198"/>
      <c r="NHI21" s="198"/>
      <c r="NHJ21" s="198"/>
      <c r="NHK21" s="198"/>
      <c r="NHL21" s="198"/>
      <c r="NHM21" s="198"/>
      <c r="NHN21" s="198"/>
      <c r="NHO21" s="198"/>
      <c r="NHP21" s="198"/>
      <c r="NHQ21" s="198"/>
      <c r="NHR21" s="198"/>
      <c r="NHS21" s="198"/>
      <c r="NHT21" s="198"/>
      <c r="NHU21" s="198"/>
      <c r="NHV21" s="198"/>
      <c r="NHW21" s="198"/>
      <c r="NHX21" s="198"/>
      <c r="NHY21" s="198"/>
      <c r="NHZ21" s="198"/>
      <c r="NIA21" s="198"/>
      <c r="NIB21" s="198"/>
      <c r="NIC21" s="198"/>
      <c r="NID21" s="198"/>
      <c r="NIE21" s="198"/>
      <c r="NIF21" s="198"/>
      <c r="NIG21" s="198"/>
      <c r="NIH21" s="198"/>
      <c r="NII21" s="198"/>
      <c r="NIJ21" s="198"/>
      <c r="NIK21" s="198"/>
      <c r="NIL21" s="198"/>
      <c r="NIM21" s="198"/>
      <c r="NIN21" s="198"/>
      <c r="NIO21" s="198"/>
      <c r="NIP21" s="198"/>
      <c r="NIQ21" s="198"/>
      <c r="NIR21" s="198"/>
      <c r="NIS21" s="198"/>
      <c r="NIT21" s="198"/>
      <c r="NIU21" s="198"/>
      <c r="NIV21" s="198"/>
      <c r="NIW21" s="198"/>
      <c r="NIX21" s="198"/>
      <c r="NIY21" s="198"/>
      <c r="NIZ21" s="198"/>
      <c r="NJA21" s="198"/>
      <c r="NJB21" s="198"/>
      <c r="NJC21" s="198"/>
      <c r="NJD21" s="198"/>
      <c r="NJE21" s="198"/>
      <c r="NJF21" s="198"/>
      <c r="NJG21" s="198"/>
      <c r="NJH21" s="198"/>
      <c r="NJI21" s="198"/>
      <c r="NJJ21" s="198"/>
      <c r="NJK21" s="198"/>
      <c r="NJL21" s="198"/>
      <c r="NJM21" s="198"/>
      <c r="NJN21" s="198"/>
      <c r="NJO21" s="198"/>
      <c r="NJP21" s="198"/>
      <c r="NJQ21" s="198"/>
      <c r="NJR21" s="198"/>
      <c r="NJS21" s="198"/>
      <c r="NJT21" s="198"/>
      <c r="NJU21" s="198"/>
      <c r="NJV21" s="198"/>
      <c r="NJW21" s="198"/>
      <c r="NJX21" s="198"/>
      <c r="NJY21" s="198"/>
      <c r="NJZ21" s="198"/>
      <c r="NKA21" s="198"/>
      <c r="NKB21" s="198"/>
      <c r="NKC21" s="198"/>
      <c r="NKD21" s="198"/>
      <c r="NKE21" s="198"/>
      <c r="NKF21" s="198"/>
      <c r="NKG21" s="198"/>
      <c r="NKH21" s="198"/>
      <c r="NKI21" s="198"/>
      <c r="NKJ21" s="198"/>
      <c r="NKK21" s="198"/>
      <c r="NKL21" s="198"/>
      <c r="NKM21" s="198"/>
      <c r="NKN21" s="198"/>
      <c r="NKO21" s="198"/>
      <c r="NKP21" s="198"/>
      <c r="NKQ21" s="198"/>
      <c r="NKR21" s="198"/>
      <c r="NKS21" s="198"/>
      <c r="NKT21" s="198"/>
      <c r="NKU21" s="198"/>
      <c r="NKV21" s="198"/>
      <c r="NKW21" s="198"/>
      <c r="NKX21" s="198"/>
      <c r="NKY21" s="198"/>
      <c r="NKZ21" s="198"/>
      <c r="NLA21" s="198"/>
      <c r="NLB21" s="198"/>
      <c r="NLC21" s="198"/>
      <c r="NLD21" s="198"/>
      <c r="NLE21" s="198"/>
      <c r="NLF21" s="198"/>
      <c r="NLG21" s="198"/>
      <c r="NLH21" s="198"/>
      <c r="NLI21" s="198"/>
      <c r="NLJ21" s="198"/>
      <c r="NLK21" s="198"/>
      <c r="NLL21" s="198"/>
      <c r="NLM21" s="198"/>
      <c r="NLN21" s="198"/>
      <c r="NLO21" s="198"/>
      <c r="NLP21" s="198"/>
      <c r="NLQ21" s="198"/>
      <c r="NLR21" s="198"/>
      <c r="NLS21" s="198"/>
      <c r="NLT21" s="198"/>
      <c r="NLU21" s="198"/>
      <c r="NLV21" s="198"/>
      <c r="NLW21" s="198"/>
      <c r="NLX21" s="198"/>
      <c r="NLY21" s="198"/>
      <c r="NLZ21" s="198"/>
      <c r="NMA21" s="198"/>
      <c r="NMB21" s="198"/>
      <c r="NMC21" s="198"/>
      <c r="NMD21" s="198"/>
      <c r="NME21" s="198"/>
      <c r="NMF21" s="198"/>
      <c r="NMG21" s="198"/>
      <c r="NMH21" s="198"/>
      <c r="NMI21" s="198"/>
      <c r="NMJ21" s="198"/>
      <c r="NMK21" s="198"/>
      <c r="NML21" s="198"/>
      <c r="NMM21" s="198"/>
      <c r="NMN21" s="198"/>
      <c r="NMO21" s="198"/>
      <c r="NMP21" s="198"/>
      <c r="NMQ21" s="198"/>
      <c r="NMR21" s="198"/>
      <c r="NMS21" s="198"/>
      <c r="NMT21" s="198"/>
      <c r="NMU21" s="198"/>
      <c r="NMV21" s="198"/>
      <c r="NMW21" s="198"/>
      <c r="NMX21" s="198"/>
      <c r="NMY21" s="198"/>
      <c r="NMZ21" s="198"/>
      <c r="NNA21" s="198"/>
      <c r="NNB21" s="198"/>
      <c r="NNC21" s="198"/>
      <c r="NND21" s="198"/>
      <c r="NNE21" s="198"/>
      <c r="NNF21" s="198"/>
      <c r="NNG21" s="198"/>
      <c r="NNH21" s="198"/>
      <c r="NNI21" s="198"/>
      <c r="NNJ21" s="198"/>
      <c r="NNK21" s="198"/>
      <c r="NNL21" s="198"/>
      <c r="NNM21" s="198"/>
      <c r="NNN21" s="198"/>
      <c r="NNO21" s="198"/>
      <c r="NNP21" s="198"/>
      <c r="NNQ21" s="198"/>
      <c r="NNR21" s="198"/>
      <c r="NNS21" s="198"/>
      <c r="NNT21" s="198"/>
      <c r="NNU21" s="198"/>
      <c r="NNV21" s="198"/>
      <c r="NNW21" s="198"/>
      <c r="NNX21" s="198"/>
      <c r="NNY21" s="198"/>
      <c r="NNZ21" s="198"/>
      <c r="NOA21" s="198"/>
      <c r="NOB21" s="198"/>
      <c r="NOC21" s="198"/>
      <c r="NOD21" s="198"/>
      <c r="NOE21" s="198"/>
      <c r="NOF21" s="198"/>
      <c r="NOG21" s="198"/>
      <c r="NOH21" s="198"/>
      <c r="NOI21" s="198"/>
      <c r="NOJ21" s="198"/>
      <c r="NOK21" s="198"/>
      <c r="NOL21" s="198"/>
      <c r="NOM21" s="198"/>
      <c r="NON21" s="198"/>
      <c r="NOO21" s="198"/>
      <c r="NOP21" s="198"/>
      <c r="NOQ21" s="198"/>
      <c r="NOR21" s="198"/>
      <c r="NOS21" s="198"/>
      <c r="NOT21" s="198"/>
      <c r="NOU21" s="198"/>
      <c r="NOV21" s="198"/>
      <c r="NOW21" s="198"/>
      <c r="NOX21" s="198"/>
      <c r="NOY21" s="198"/>
      <c r="NOZ21" s="198"/>
      <c r="NPA21" s="198"/>
      <c r="NPB21" s="198"/>
      <c r="NPC21" s="198"/>
      <c r="NPD21" s="198"/>
      <c r="NPE21" s="198"/>
      <c r="NPF21" s="198"/>
      <c r="NPG21" s="198"/>
      <c r="NPH21" s="198"/>
      <c r="NPI21" s="198"/>
      <c r="NPJ21" s="198"/>
      <c r="NPK21" s="198"/>
      <c r="NPL21" s="198"/>
      <c r="NPM21" s="198"/>
      <c r="NPN21" s="198"/>
      <c r="NPO21" s="198"/>
      <c r="NPP21" s="198"/>
      <c r="NPQ21" s="198"/>
      <c r="NPR21" s="198"/>
      <c r="NPS21" s="198"/>
      <c r="NPT21" s="198"/>
      <c r="NPU21" s="198"/>
      <c r="NPV21" s="198"/>
      <c r="NPW21" s="198"/>
      <c r="NPX21" s="198"/>
      <c r="NPY21" s="198"/>
      <c r="NPZ21" s="198"/>
      <c r="NQA21" s="198"/>
      <c r="NQB21" s="198"/>
      <c r="NQC21" s="198"/>
      <c r="NQD21" s="198"/>
      <c r="NQE21" s="198"/>
      <c r="NQF21" s="198"/>
      <c r="NQG21" s="198"/>
      <c r="NQH21" s="198"/>
      <c r="NQI21" s="198"/>
      <c r="NQJ21" s="198"/>
      <c r="NQK21" s="198"/>
      <c r="NQL21" s="198"/>
      <c r="NQM21" s="198"/>
      <c r="NQN21" s="198"/>
      <c r="NQO21" s="198"/>
      <c r="NQP21" s="198"/>
      <c r="NQQ21" s="198"/>
      <c r="NQR21" s="198"/>
      <c r="NQS21" s="198"/>
      <c r="NQT21" s="198"/>
      <c r="NQU21" s="198"/>
      <c r="NQV21" s="198"/>
      <c r="NQW21" s="198"/>
      <c r="NQX21" s="198"/>
      <c r="NQY21" s="198"/>
      <c r="NQZ21" s="198"/>
      <c r="NRA21" s="198"/>
      <c r="NRB21" s="198"/>
      <c r="NRC21" s="198"/>
      <c r="NRD21" s="198"/>
      <c r="NRE21" s="198"/>
      <c r="NRF21" s="198"/>
      <c r="NRG21" s="198"/>
      <c r="NRH21" s="198"/>
      <c r="NRI21" s="198"/>
      <c r="NRJ21" s="198"/>
      <c r="NRK21" s="198"/>
      <c r="NRL21" s="198"/>
      <c r="NRM21" s="198"/>
      <c r="NRN21" s="198"/>
      <c r="NRO21" s="198"/>
      <c r="NRP21" s="198"/>
      <c r="NRQ21" s="198"/>
      <c r="NRR21" s="198"/>
      <c r="NRS21" s="198"/>
      <c r="NRT21" s="198"/>
      <c r="NRU21" s="198"/>
      <c r="NRV21" s="198"/>
      <c r="NRW21" s="198"/>
      <c r="NRX21" s="198"/>
      <c r="NRY21" s="198"/>
      <c r="NRZ21" s="198"/>
      <c r="NSA21" s="198"/>
      <c r="NSB21" s="198"/>
      <c r="NSC21" s="198"/>
      <c r="NSD21" s="198"/>
      <c r="NSE21" s="198"/>
      <c r="NSF21" s="198"/>
      <c r="NSG21" s="198"/>
      <c r="NSH21" s="198"/>
      <c r="NSI21" s="198"/>
      <c r="NSJ21" s="198"/>
      <c r="NSK21" s="198"/>
      <c r="NSL21" s="198"/>
      <c r="NSM21" s="198"/>
      <c r="NSN21" s="198"/>
      <c r="NSO21" s="198"/>
      <c r="NSP21" s="198"/>
      <c r="NSQ21" s="198"/>
      <c r="NSR21" s="198"/>
      <c r="NSS21" s="198"/>
      <c r="NST21" s="198"/>
      <c r="NSU21" s="198"/>
      <c r="NSV21" s="198"/>
      <c r="NSW21" s="198"/>
      <c r="NSX21" s="198"/>
      <c r="NSY21" s="198"/>
      <c r="NSZ21" s="198"/>
      <c r="NTA21" s="198"/>
      <c r="NTB21" s="198"/>
      <c r="NTC21" s="198"/>
      <c r="NTD21" s="198"/>
      <c r="NTE21" s="198"/>
      <c r="NTF21" s="198"/>
      <c r="NTG21" s="198"/>
      <c r="NTH21" s="198"/>
      <c r="NTI21" s="198"/>
      <c r="NTJ21" s="198"/>
      <c r="NTK21" s="198"/>
      <c r="NTL21" s="198"/>
      <c r="NTM21" s="198"/>
      <c r="NTN21" s="198"/>
      <c r="NTO21" s="198"/>
      <c r="NTP21" s="198"/>
      <c r="NTQ21" s="198"/>
      <c r="NTR21" s="198"/>
      <c r="NTS21" s="198"/>
      <c r="NTT21" s="198"/>
      <c r="NTU21" s="198"/>
      <c r="NTV21" s="198"/>
      <c r="NTW21" s="198"/>
      <c r="NTX21" s="198"/>
      <c r="NTY21" s="198"/>
      <c r="NTZ21" s="198"/>
      <c r="NUA21" s="198"/>
      <c r="NUB21" s="198"/>
      <c r="NUC21" s="198"/>
      <c r="NUD21" s="198"/>
      <c r="NUE21" s="198"/>
      <c r="NUF21" s="198"/>
      <c r="NUG21" s="198"/>
      <c r="NUH21" s="198"/>
      <c r="NUI21" s="198"/>
      <c r="NUJ21" s="198"/>
      <c r="NUK21" s="198"/>
      <c r="NUL21" s="198"/>
      <c r="NUM21" s="198"/>
      <c r="NUN21" s="198"/>
      <c r="NUO21" s="198"/>
      <c r="NUP21" s="198"/>
      <c r="NUQ21" s="198"/>
      <c r="NUR21" s="198"/>
      <c r="NUS21" s="198"/>
      <c r="NUT21" s="198"/>
      <c r="NUU21" s="198"/>
      <c r="NUV21" s="198"/>
      <c r="NUW21" s="198"/>
      <c r="NUX21" s="198"/>
      <c r="NUY21" s="198"/>
      <c r="NUZ21" s="198"/>
      <c r="NVA21" s="198"/>
      <c r="NVB21" s="198"/>
      <c r="NVC21" s="198"/>
      <c r="NVD21" s="198"/>
      <c r="NVE21" s="198"/>
      <c r="NVF21" s="198"/>
      <c r="NVG21" s="198"/>
      <c r="NVH21" s="198"/>
      <c r="NVI21" s="198"/>
      <c r="NVJ21" s="198"/>
      <c r="NVK21" s="198"/>
      <c r="NVL21" s="198"/>
      <c r="NVM21" s="198"/>
      <c r="NVN21" s="198"/>
      <c r="NVO21" s="198"/>
      <c r="NVP21" s="198"/>
      <c r="NVQ21" s="198"/>
      <c r="NVR21" s="198"/>
      <c r="NVS21" s="198"/>
      <c r="NVT21" s="198"/>
      <c r="NVU21" s="198"/>
      <c r="NVV21" s="198"/>
      <c r="NVW21" s="198"/>
      <c r="NVX21" s="198"/>
      <c r="NVY21" s="198"/>
      <c r="NVZ21" s="198"/>
      <c r="NWA21" s="198"/>
      <c r="NWB21" s="198"/>
      <c r="NWC21" s="198"/>
      <c r="NWD21" s="198"/>
      <c r="NWE21" s="198"/>
      <c r="NWF21" s="198"/>
      <c r="NWG21" s="198"/>
      <c r="NWH21" s="198"/>
      <c r="NWI21" s="198"/>
      <c r="NWJ21" s="198"/>
      <c r="NWK21" s="198"/>
      <c r="NWL21" s="198"/>
      <c r="NWM21" s="198"/>
      <c r="NWN21" s="198"/>
      <c r="NWO21" s="198"/>
      <c r="NWP21" s="198"/>
      <c r="NWQ21" s="198"/>
      <c r="NWR21" s="198"/>
      <c r="NWS21" s="198"/>
      <c r="NWT21" s="198"/>
      <c r="NWU21" s="198"/>
      <c r="NWV21" s="198"/>
      <c r="NWW21" s="198"/>
      <c r="NWX21" s="198"/>
      <c r="NWY21" s="198"/>
      <c r="NWZ21" s="198"/>
      <c r="NXA21" s="198"/>
      <c r="NXB21" s="198"/>
      <c r="NXC21" s="198"/>
      <c r="NXD21" s="198"/>
      <c r="NXE21" s="198"/>
      <c r="NXF21" s="198"/>
      <c r="NXG21" s="198"/>
      <c r="NXH21" s="198"/>
      <c r="NXI21" s="198"/>
      <c r="NXJ21" s="198"/>
      <c r="NXK21" s="198"/>
      <c r="NXL21" s="198"/>
      <c r="NXM21" s="198"/>
      <c r="NXN21" s="198"/>
      <c r="NXO21" s="198"/>
      <c r="NXP21" s="198"/>
      <c r="NXQ21" s="198"/>
      <c r="NXR21" s="198"/>
      <c r="NXS21" s="198"/>
      <c r="NXT21" s="198"/>
      <c r="NXU21" s="198"/>
      <c r="NXV21" s="198"/>
      <c r="NXW21" s="198"/>
      <c r="NXX21" s="198"/>
      <c r="NXY21" s="198"/>
      <c r="NXZ21" s="198"/>
      <c r="NYA21" s="198"/>
      <c r="NYB21" s="198"/>
      <c r="NYC21" s="198"/>
      <c r="NYD21" s="198"/>
      <c r="NYE21" s="198"/>
      <c r="NYF21" s="198"/>
      <c r="NYG21" s="198"/>
      <c r="NYH21" s="198"/>
      <c r="NYI21" s="198"/>
      <c r="NYJ21" s="198"/>
      <c r="NYK21" s="198"/>
      <c r="NYL21" s="198"/>
      <c r="NYM21" s="198"/>
      <c r="NYN21" s="198"/>
      <c r="NYO21" s="198"/>
      <c r="NYP21" s="198"/>
      <c r="NYQ21" s="198"/>
      <c r="NYR21" s="198"/>
      <c r="NYS21" s="198"/>
      <c r="NYT21" s="198"/>
      <c r="NYU21" s="198"/>
      <c r="NYV21" s="198"/>
      <c r="NYW21" s="198"/>
      <c r="NYX21" s="198"/>
      <c r="NYY21" s="198"/>
      <c r="NYZ21" s="198"/>
      <c r="NZA21" s="198"/>
      <c r="NZB21" s="198"/>
      <c r="NZC21" s="198"/>
      <c r="NZD21" s="198"/>
      <c r="NZE21" s="198"/>
      <c r="NZF21" s="198"/>
      <c r="NZG21" s="198"/>
      <c r="NZH21" s="198"/>
      <c r="NZI21" s="198"/>
      <c r="NZJ21" s="198"/>
      <c r="NZK21" s="198"/>
      <c r="NZL21" s="198"/>
      <c r="NZM21" s="198"/>
      <c r="NZN21" s="198"/>
      <c r="NZO21" s="198"/>
      <c r="NZP21" s="198"/>
      <c r="NZQ21" s="198"/>
      <c r="NZR21" s="198"/>
      <c r="NZS21" s="198"/>
      <c r="NZT21" s="198"/>
      <c r="NZU21" s="198"/>
      <c r="NZV21" s="198"/>
      <c r="NZW21" s="198"/>
      <c r="NZX21" s="198"/>
      <c r="NZY21" s="198"/>
      <c r="NZZ21" s="198"/>
      <c r="OAA21" s="198"/>
      <c r="OAB21" s="198"/>
      <c r="OAC21" s="198"/>
      <c r="OAD21" s="198"/>
      <c r="OAE21" s="198"/>
      <c r="OAF21" s="198"/>
      <c r="OAG21" s="198"/>
      <c r="OAH21" s="198"/>
      <c r="OAI21" s="198"/>
      <c r="OAJ21" s="198"/>
      <c r="OAK21" s="198"/>
      <c r="OAL21" s="198"/>
      <c r="OAM21" s="198"/>
      <c r="OAN21" s="198"/>
      <c r="OAO21" s="198"/>
      <c r="OAP21" s="198"/>
      <c r="OAQ21" s="198"/>
      <c r="OAR21" s="198"/>
      <c r="OAS21" s="198"/>
      <c r="OAT21" s="198"/>
      <c r="OAU21" s="198"/>
      <c r="OAV21" s="198"/>
      <c r="OAW21" s="198"/>
      <c r="OAX21" s="198"/>
      <c r="OAY21" s="198"/>
      <c r="OAZ21" s="198"/>
      <c r="OBA21" s="198"/>
      <c r="OBB21" s="198"/>
      <c r="OBC21" s="198"/>
      <c r="OBD21" s="198"/>
      <c r="OBE21" s="198"/>
      <c r="OBF21" s="198"/>
      <c r="OBG21" s="198"/>
      <c r="OBH21" s="198"/>
      <c r="OBI21" s="198"/>
      <c r="OBJ21" s="198"/>
      <c r="OBK21" s="198"/>
      <c r="OBL21" s="198"/>
      <c r="OBM21" s="198"/>
      <c r="OBN21" s="198"/>
      <c r="OBO21" s="198"/>
      <c r="OBP21" s="198"/>
      <c r="OBQ21" s="198"/>
      <c r="OBR21" s="198"/>
      <c r="OBS21" s="198"/>
      <c r="OBT21" s="198"/>
      <c r="OBU21" s="198"/>
      <c r="OBV21" s="198"/>
      <c r="OBW21" s="198"/>
      <c r="OBX21" s="198"/>
      <c r="OBY21" s="198"/>
      <c r="OBZ21" s="198"/>
      <c r="OCA21" s="198"/>
      <c r="OCB21" s="198"/>
      <c r="OCC21" s="198"/>
      <c r="OCD21" s="198"/>
      <c r="OCE21" s="198"/>
      <c r="OCF21" s="198"/>
      <c r="OCG21" s="198"/>
      <c r="OCH21" s="198"/>
      <c r="OCI21" s="198"/>
      <c r="OCJ21" s="198"/>
      <c r="OCK21" s="198"/>
      <c r="OCL21" s="198"/>
      <c r="OCM21" s="198"/>
      <c r="OCN21" s="198"/>
      <c r="OCO21" s="198"/>
      <c r="OCP21" s="198"/>
      <c r="OCQ21" s="198"/>
      <c r="OCR21" s="198"/>
      <c r="OCS21" s="198"/>
      <c r="OCT21" s="198"/>
      <c r="OCU21" s="198"/>
      <c r="OCV21" s="198"/>
      <c r="OCW21" s="198"/>
      <c r="OCX21" s="198"/>
      <c r="OCY21" s="198"/>
      <c r="OCZ21" s="198"/>
      <c r="ODA21" s="198"/>
      <c r="ODB21" s="198"/>
      <c r="ODC21" s="198"/>
      <c r="ODD21" s="198"/>
      <c r="ODE21" s="198"/>
      <c r="ODF21" s="198"/>
      <c r="ODG21" s="198"/>
      <c r="ODH21" s="198"/>
      <c r="ODI21" s="198"/>
      <c r="ODJ21" s="198"/>
      <c r="ODK21" s="198"/>
      <c r="ODL21" s="198"/>
      <c r="ODM21" s="198"/>
      <c r="ODN21" s="198"/>
      <c r="ODO21" s="198"/>
      <c r="ODP21" s="198"/>
      <c r="ODQ21" s="198"/>
      <c r="ODR21" s="198"/>
      <c r="ODS21" s="198"/>
      <c r="ODT21" s="198"/>
      <c r="ODU21" s="198"/>
      <c r="ODV21" s="198"/>
      <c r="ODW21" s="198"/>
      <c r="ODX21" s="198"/>
      <c r="ODY21" s="198"/>
      <c r="ODZ21" s="198"/>
      <c r="OEA21" s="198"/>
      <c r="OEB21" s="198"/>
      <c r="OEC21" s="198"/>
      <c r="OED21" s="198"/>
      <c r="OEE21" s="198"/>
      <c r="OEF21" s="198"/>
      <c r="OEG21" s="198"/>
      <c r="OEH21" s="198"/>
      <c r="OEI21" s="198"/>
      <c r="OEJ21" s="198"/>
      <c r="OEK21" s="198"/>
      <c r="OEL21" s="198"/>
      <c r="OEM21" s="198"/>
      <c r="OEN21" s="198"/>
      <c r="OEO21" s="198"/>
      <c r="OEP21" s="198"/>
      <c r="OEQ21" s="198"/>
      <c r="OER21" s="198"/>
      <c r="OES21" s="198"/>
      <c r="OET21" s="198"/>
      <c r="OEU21" s="198"/>
      <c r="OEV21" s="198"/>
      <c r="OEW21" s="198"/>
      <c r="OEX21" s="198"/>
      <c r="OEY21" s="198"/>
      <c r="OEZ21" s="198"/>
      <c r="OFA21" s="198"/>
      <c r="OFB21" s="198"/>
      <c r="OFC21" s="198"/>
      <c r="OFD21" s="198"/>
      <c r="OFE21" s="198"/>
      <c r="OFF21" s="198"/>
      <c r="OFG21" s="198"/>
      <c r="OFH21" s="198"/>
      <c r="OFI21" s="198"/>
      <c r="OFJ21" s="198"/>
      <c r="OFK21" s="198"/>
      <c r="OFL21" s="198"/>
      <c r="OFM21" s="198"/>
      <c r="OFN21" s="198"/>
      <c r="OFO21" s="198"/>
      <c r="OFP21" s="198"/>
      <c r="OFQ21" s="198"/>
      <c r="OFR21" s="198"/>
      <c r="OFS21" s="198"/>
      <c r="OFT21" s="198"/>
      <c r="OFU21" s="198"/>
      <c r="OFV21" s="198"/>
      <c r="OFW21" s="198"/>
      <c r="OFX21" s="198"/>
      <c r="OFY21" s="198"/>
      <c r="OFZ21" s="198"/>
      <c r="OGA21" s="198"/>
      <c r="OGB21" s="198"/>
      <c r="OGC21" s="198"/>
      <c r="OGD21" s="198"/>
      <c r="OGE21" s="198"/>
      <c r="OGF21" s="198"/>
      <c r="OGG21" s="198"/>
      <c r="OGH21" s="198"/>
      <c r="OGI21" s="198"/>
      <c r="OGJ21" s="198"/>
      <c r="OGK21" s="198"/>
      <c r="OGL21" s="198"/>
      <c r="OGM21" s="198"/>
      <c r="OGN21" s="198"/>
      <c r="OGO21" s="198"/>
      <c r="OGP21" s="198"/>
      <c r="OGQ21" s="198"/>
      <c r="OGR21" s="198"/>
      <c r="OGS21" s="198"/>
      <c r="OGT21" s="198"/>
      <c r="OGU21" s="198"/>
      <c r="OGV21" s="198"/>
      <c r="OGW21" s="198"/>
      <c r="OGX21" s="198"/>
      <c r="OGY21" s="198"/>
      <c r="OGZ21" s="198"/>
      <c r="OHA21" s="198"/>
      <c r="OHB21" s="198"/>
      <c r="OHC21" s="198"/>
      <c r="OHD21" s="198"/>
      <c r="OHE21" s="198"/>
      <c r="OHF21" s="198"/>
      <c r="OHG21" s="198"/>
      <c r="OHH21" s="198"/>
      <c r="OHI21" s="198"/>
      <c r="OHJ21" s="198"/>
      <c r="OHK21" s="198"/>
      <c r="OHL21" s="198"/>
      <c r="OHM21" s="198"/>
      <c r="OHN21" s="198"/>
      <c r="OHO21" s="198"/>
      <c r="OHP21" s="198"/>
      <c r="OHQ21" s="198"/>
      <c r="OHR21" s="198"/>
      <c r="OHS21" s="198"/>
      <c r="OHT21" s="198"/>
      <c r="OHU21" s="198"/>
      <c r="OHV21" s="198"/>
      <c r="OHW21" s="198"/>
      <c r="OHX21" s="198"/>
      <c r="OHY21" s="198"/>
      <c r="OHZ21" s="198"/>
      <c r="OIA21" s="198"/>
      <c r="OIB21" s="198"/>
      <c r="OIC21" s="198"/>
      <c r="OID21" s="198"/>
      <c r="OIE21" s="198"/>
      <c r="OIF21" s="198"/>
      <c r="OIG21" s="198"/>
      <c r="OIH21" s="198"/>
      <c r="OII21" s="198"/>
      <c r="OIJ21" s="198"/>
      <c r="OIK21" s="198"/>
      <c r="OIL21" s="198"/>
      <c r="OIM21" s="198"/>
      <c r="OIN21" s="198"/>
      <c r="OIO21" s="198"/>
      <c r="OIP21" s="198"/>
      <c r="OIQ21" s="198"/>
      <c r="OIR21" s="198"/>
      <c r="OIS21" s="198"/>
      <c r="OIT21" s="198"/>
      <c r="OIU21" s="198"/>
      <c r="OIV21" s="198"/>
      <c r="OIW21" s="198"/>
      <c r="OIX21" s="198"/>
      <c r="OIY21" s="198"/>
      <c r="OIZ21" s="198"/>
      <c r="OJA21" s="198"/>
      <c r="OJB21" s="198"/>
      <c r="OJC21" s="198"/>
      <c r="OJD21" s="198"/>
      <c r="OJE21" s="198"/>
      <c r="OJF21" s="198"/>
      <c r="OJG21" s="198"/>
      <c r="OJH21" s="198"/>
      <c r="OJI21" s="198"/>
      <c r="OJJ21" s="198"/>
      <c r="OJK21" s="198"/>
      <c r="OJL21" s="198"/>
      <c r="OJM21" s="198"/>
      <c r="OJN21" s="198"/>
      <c r="OJO21" s="198"/>
      <c r="OJP21" s="198"/>
      <c r="OJQ21" s="198"/>
      <c r="OJR21" s="198"/>
      <c r="OJS21" s="198"/>
      <c r="OJT21" s="198"/>
      <c r="OJU21" s="198"/>
      <c r="OJV21" s="198"/>
      <c r="OJW21" s="198"/>
      <c r="OJX21" s="198"/>
      <c r="OJY21" s="198"/>
      <c r="OJZ21" s="198"/>
      <c r="OKA21" s="198"/>
      <c r="OKB21" s="198"/>
      <c r="OKC21" s="198"/>
      <c r="OKD21" s="198"/>
      <c r="OKE21" s="198"/>
      <c r="OKF21" s="198"/>
      <c r="OKG21" s="198"/>
      <c r="OKH21" s="198"/>
      <c r="OKI21" s="198"/>
      <c r="OKJ21" s="198"/>
      <c r="OKK21" s="198"/>
      <c r="OKL21" s="198"/>
      <c r="OKM21" s="198"/>
      <c r="OKN21" s="198"/>
      <c r="OKO21" s="198"/>
      <c r="OKP21" s="198"/>
      <c r="OKQ21" s="198"/>
      <c r="OKR21" s="198"/>
      <c r="OKS21" s="198"/>
      <c r="OKT21" s="198"/>
      <c r="OKU21" s="198"/>
      <c r="OKV21" s="198"/>
      <c r="OKW21" s="198"/>
      <c r="OKX21" s="198"/>
      <c r="OKY21" s="198"/>
      <c r="OKZ21" s="198"/>
      <c r="OLA21" s="198"/>
      <c r="OLB21" s="198"/>
      <c r="OLC21" s="198"/>
      <c r="OLD21" s="198"/>
      <c r="OLE21" s="198"/>
      <c r="OLF21" s="198"/>
      <c r="OLG21" s="198"/>
      <c r="OLH21" s="198"/>
      <c r="OLI21" s="198"/>
      <c r="OLJ21" s="198"/>
      <c r="OLK21" s="198"/>
      <c r="OLL21" s="198"/>
      <c r="OLM21" s="198"/>
      <c r="OLN21" s="198"/>
      <c r="OLO21" s="198"/>
      <c r="OLP21" s="198"/>
      <c r="OLQ21" s="198"/>
      <c r="OLR21" s="198"/>
      <c r="OLS21" s="198"/>
      <c r="OLT21" s="198"/>
      <c r="OLU21" s="198"/>
      <c r="OLV21" s="198"/>
      <c r="OLW21" s="198"/>
      <c r="OLX21" s="198"/>
      <c r="OLY21" s="198"/>
      <c r="OLZ21" s="198"/>
      <c r="OMA21" s="198"/>
      <c r="OMB21" s="198"/>
      <c r="OMC21" s="198"/>
      <c r="OMD21" s="198"/>
      <c r="OME21" s="198"/>
      <c r="OMF21" s="198"/>
      <c r="OMG21" s="198"/>
      <c r="OMH21" s="198"/>
      <c r="OMI21" s="198"/>
      <c r="OMJ21" s="198"/>
      <c r="OMK21" s="198"/>
      <c r="OML21" s="198"/>
      <c r="OMM21" s="198"/>
      <c r="OMN21" s="198"/>
      <c r="OMO21" s="198"/>
      <c r="OMP21" s="198"/>
      <c r="OMQ21" s="198"/>
      <c r="OMR21" s="198"/>
      <c r="OMS21" s="198"/>
      <c r="OMT21" s="198"/>
      <c r="OMU21" s="198"/>
      <c r="OMV21" s="198"/>
      <c r="OMW21" s="198"/>
      <c r="OMX21" s="198"/>
      <c r="OMY21" s="198"/>
      <c r="OMZ21" s="198"/>
      <c r="ONA21" s="198"/>
      <c r="ONB21" s="198"/>
      <c r="ONC21" s="198"/>
      <c r="OND21" s="198"/>
      <c r="ONE21" s="198"/>
      <c r="ONF21" s="198"/>
      <c r="ONG21" s="198"/>
      <c r="ONH21" s="198"/>
      <c r="ONI21" s="198"/>
      <c r="ONJ21" s="198"/>
      <c r="ONK21" s="198"/>
      <c r="ONL21" s="198"/>
      <c r="ONM21" s="198"/>
      <c r="ONN21" s="198"/>
      <c r="ONO21" s="198"/>
      <c r="ONP21" s="198"/>
      <c r="ONQ21" s="198"/>
      <c r="ONR21" s="198"/>
      <c r="ONS21" s="198"/>
      <c r="ONT21" s="198"/>
      <c r="ONU21" s="198"/>
      <c r="ONV21" s="198"/>
      <c r="ONW21" s="198"/>
      <c r="ONX21" s="198"/>
      <c r="ONY21" s="198"/>
      <c r="ONZ21" s="198"/>
      <c r="OOA21" s="198"/>
      <c r="OOB21" s="198"/>
      <c r="OOC21" s="198"/>
      <c r="OOD21" s="198"/>
      <c r="OOE21" s="198"/>
      <c r="OOF21" s="198"/>
      <c r="OOG21" s="198"/>
      <c r="OOH21" s="198"/>
      <c r="OOI21" s="198"/>
      <c r="OOJ21" s="198"/>
      <c r="OOK21" s="198"/>
      <c r="OOL21" s="198"/>
      <c r="OOM21" s="198"/>
      <c r="OON21" s="198"/>
      <c r="OOO21" s="198"/>
      <c r="OOP21" s="198"/>
      <c r="OOQ21" s="198"/>
      <c r="OOR21" s="198"/>
      <c r="OOS21" s="198"/>
      <c r="OOT21" s="198"/>
      <c r="OOU21" s="198"/>
      <c r="OOV21" s="198"/>
      <c r="OOW21" s="198"/>
      <c r="OOX21" s="198"/>
      <c r="OOY21" s="198"/>
      <c r="OOZ21" s="198"/>
      <c r="OPA21" s="198"/>
      <c r="OPB21" s="198"/>
      <c r="OPC21" s="198"/>
      <c r="OPD21" s="198"/>
      <c r="OPE21" s="198"/>
      <c r="OPF21" s="198"/>
      <c r="OPG21" s="198"/>
      <c r="OPH21" s="198"/>
      <c r="OPI21" s="198"/>
      <c r="OPJ21" s="198"/>
      <c r="OPK21" s="198"/>
      <c r="OPL21" s="198"/>
      <c r="OPM21" s="198"/>
      <c r="OPN21" s="198"/>
      <c r="OPO21" s="198"/>
      <c r="OPP21" s="198"/>
      <c r="OPQ21" s="198"/>
      <c r="OPR21" s="198"/>
      <c r="OPS21" s="198"/>
      <c r="OPT21" s="198"/>
      <c r="OPU21" s="198"/>
      <c r="OPV21" s="198"/>
      <c r="OPW21" s="198"/>
      <c r="OPX21" s="198"/>
      <c r="OPY21" s="198"/>
      <c r="OPZ21" s="198"/>
      <c r="OQA21" s="198"/>
      <c r="OQB21" s="198"/>
      <c r="OQC21" s="198"/>
      <c r="OQD21" s="198"/>
      <c r="OQE21" s="198"/>
      <c r="OQF21" s="198"/>
      <c r="OQG21" s="198"/>
      <c r="OQH21" s="198"/>
      <c r="OQI21" s="198"/>
      <c r="OQJ21" s="198"/>
      <c r="OQK21" s="198"/>
      <c r="OQL21" s="198"/>
      <c r="OQM21" s="198"/>
      <c r="OQN21" s="198"/>
      <c r="OQO21" s="198"/>
      <c r="OQP21" s="198"/>
      <c r="OQQ21" s="198"/>
      <c r="OQR21" s="198"/>
      <c r="OQS21" s="198"/>
      <c r="OQT21" s="198"/>
      <c r="OQU21" s="198"/>
      <c r="OQV21" s="198"/>
      <c r="OQW21" s="198"/>
      <c r="OQX21" s="198"/>
      <c r="OQY21" s="198"/>
      <c r="OQZ21" s="198"/>
      <c r="ORA21" s="198"/>
      <c r="ORB21" s="198"/>
      <c r="ORC21" s="198"/>
      <c r="ORD21" s="198"/>
      <c r="ORE21" s="198"/>
      <c r="ORF21" s="198"/>
      <c r="ORG21" s="198"/>
      <c r="ORH21" s="198"/>
      <c r="ORI21" s="198"/>
      <c r="ORJ21" s="198"/>
      <c r="ORK21" s="198"/>
      <c r="ORL21" s="198"/>
      <c r="ORM21" s="198"/>
      <c r="ORN21" s="198"/>
      <c r="ORO21" s="198"/>
      <c r="ORP21" s="198"/>
      <c r="ORQ21" s="198"/>
      <c r="ORR21" s="198"/>
      <c r="ORS21" s="198"/>
      <c r="ORT21" s="198"/>
      <c r="ORU21" s="198"/>
      <c r="ORV21" s="198"/>
      <c r="ORW21" s="198"/>
      <c r="ORX21" s="198"/>
      <c r="ORY21" s="198"/>
      <c r="ORZ21" s="198"/>
      <c r="OSA21" s="198"/>
      <c r="OSB21" s="198"/>
      <c r="OSC21" s="198"/>
      <c r="OSD21" s="198"/>
      <c r="OSE21" s="198"/>
      <c r="OSF21" s="198"/>
      <c r="OSG21" s="198"/>
      <c r="OSH21" s="198"/>
      <c r="OSI21" s="198"/>
      <c r="OSJ21" s="198"/>
      <c r="OSK21" s="198"/>
      <c r="OSL21" s="198"/>
      <c r="OSM21" s="198"/>
      <c r="OSN21" s="198"/>
      <c r="OSO21" s="198"/>
      <c r="OSP21" s="198"/>
      <c r="OSQ21" s="198"/>
      <c r="OSR21" s="198"/>
      <c r="OSS21" s="198"/>
      <c r="OST21" s="198"/>
      <c r="OSU21" s="198"/>
      <c r="OSV21" s="198"/>
      <c r="OSW21" s="198"/>
      <c r="OSX21" s="198"/>
      <c r="OSY21" s="198"/>
      <c r="OSZ21" s="198"/>
      <c r="OTA21" s="198"/>
      <c r="OTB21" s="198"/>
      <c r="OTC21" s="198"/>
      <c r="OTD21" s="198"/>
      <c r="OTE21" s="198"/>
      <c r="OTF21" s="198"/>
      <c r="OTG21" s="198"/>
      <c r="OTH21" s="198"/>
      <c r="OTI21" s="198"/>
      <c r="OTJ21" s="198"/>
      <c r="OTK21" s="198"/>
      <c r="OTL21" s="198"/>
      <c r="OTM21" s="198"/>
      <c r="OTN21" s="198"/>
      <c r="OTO21" s="198"/>
      <c r="OTP21" s="198"/>
      <c r="OTQ21" s="198"/>
      <c r="OTR21" s="198"/>
      <c r="OTS21" s="198"/>
      <c r="OTT21" s="198"/>
      <c r="OTU21" s="198"/>
      <c r="OTV21" s="198"/>
      <c r="OTW21" s="198"/>
      <c r="OTX21" s="198"/>
      <c r="OTY21" s="198"/>
      <c r="OTZ21" s="198"/>
      <c r="OUA21" s="198"/>
      <c r="OUB21" s="198"/>
      <c r="OUC21" s="198"/>
      <c r="OUD21" s="198"/>
      <c r="OUE21" s="198"/>
      <c r="OUF21" s="198"/>
      <c r="OUG21" s="198"/>
      <c r="OUH21" s="198"/>
      <c r="OUI21" s="198"/>
      <c r="OUJ21" s="198"/>
      <c r="OUK21" s="198"/>
      <c r="OUL21" s="198"/>
      <c r="OUM21" s="198"/>
      <c r="OUN21" s="198"/>
      <c r="OUO21" s="198"/>
      <c r="OUP21" s="198"/>
      <c r="OUQ21" s="198"/>
      <c r="OUR21" s="198"/>
      <c r="OUS21" s="198"/>
      <c r="OUT21" s="198"/>
      <c r="OUU21" s="198"/>
      <c r="OUV21" s="198"/>
      <c r="OUW21" s="198"/>
      <c r="OUX21" s="198"/>
      <c r="OUY21" s="198"/>
      <c r="OUZ21" s="198"/>
      <c r="OVA21" s="198"/>
      <c r="OVB21" s="198"/>
      <c r="OVC21" s="198"/>
      <c r="OVD21" s="198"/>
      <c r="OVE21" s="198"/>
      <c r="OVF21" s="198"/>
      <c r="OVG21" s="198"/>
      <c r="OVH21" s="198"/>
      <c r="OVI21" s="198"/>
      <c r="OVJ21" s="198"/>
      <c r="OVK21" s="198"/>
      <c r="OVL21" s="198"/>
      <c r="OVM21" s="198"/>
      <c r="OVN21" s="198"/>
      <c r="OVO21" s="198"/>
      <c r="OVP21" s="198"/>
      <c r="OVQ21" s="198"/>
      <c r="OVR21" s="198"/>
      <c r="OVS21" s="198"/>
      <c r="OVT21" s="198"/>
      <c r="OVU21" s="198"/>
      <c r="OVV21" s="198"/>
      <c r="OVW21" s="198"/>
      <c r="OVX21" s="198"/>
      <c r="OVY21" s="198"/>
      <c r="OVZ21" s="198"/>
      <c r="OWA21" s="198"/>
      <c r="OWB21" s="198"/>
      <c r="OWC21" s="198"/>
      <c r="OWD21" s="198"/>
      <c r="OWE21" s="198"/>
      <c r="OWF21" s="198"/>
      <c r="OWG21" s="198"/>
      <c r="OWH21" s="198"/>
      <c r="OWI21" s="198"/>
      <c r="OWJ21" s="198"/>
      <c r="OWK21" s="198"/>
      <c r="OWL21" s="198"/>
      <c r="OWM21" s="198"/>
      <c r="OWN21" s="198"/>
      <c r="OWO21" s="198"/>
      <c r="OWP21" s="198"/>
      <c r="OWQ21" s="198"/>
      <c r="OWR21" s="198"/>
      <c r="OWS21" s="198"/>
      <c r="OWT21" s="198"/>
      <c r="OWU21" s="198"/>
      <c r="OWV21" s="198"/>
      <c r="OWW21" s="198"/>
      <c r="OWX21" s="198"/>
      <c r="OWY21" s="198"/>
      <c r="OWZ21" s="198"/>
      <c r="OXA21" s="198"/>
      <c r="OXB21" s="198"/>
      <c r="OXC21" s="198"/>
      <c r="OXD21" s="198"/>
      <c r="OXE21" s="198"/>
      <c r="OXF21" s="198"/>
      <c r="OXG21" s="198"/>
      <c r="OXH21" s="198"/>
      <c r="OXI21" s="198"/>
      <c r="OXJ21" s="198"/>
      <c r="OXK21" s="198"/>
      <c r="OXL21" s="198"/>
      <c r="OXM21" s="198"/>
      <c r="OXN21" s="198"/>
      <c r="OXO21" s="198"/>
      <c r="OXP21" s="198"/>
      <c r="OXQ21" s="198"/>
      <c r="OXR21" s="198"/>
      <c r="OXS21" s="198"/>
      <c r="OXT21" s="198"/>
      <c r="OXU21" s="198"/>
      <c r="OXV21" s="198"/>
      <c r="OXW21" s="198"/>
      <c r="OXX21" s="198"/>
      <c r="OXY21" s="198"/>
      <c r="OXZ21" s="198"/>
      <c r="OYA21" s="198"/>
      <c r="OYB21" s="198"/>
      <c r="OYC21" s="198"/>
      <c r="OYD21" s="198"/>
      <c r="OYE21" s="198"/>
      <c r="OYF21" s="198"/>
      <c r="OYG21" s="198"/>
      <c r="OYH21" s="198"/>
      <c r="OYI21" s="198"/>
      <c r="OYJ21" s="198"/>
      <c r="OYK21" s="198"/>
      <c r="OYL21" s="198"/>
      <c r="OYM21" s="198"/>
      <c r="OYN21" s="198"/>
      <c r="OYO21" s="198"/>
      <c r="OYP21" s="198"/>
      <c r="OYQ21" s="198"/>
      <c r="OYR21" s="198"/>
      <c r="OYS21" s="198"/>
      <c r="OYT21" s="198"/>
      <c r="OYU21" s="198"/>
      <c r="OYV21" s="198"/>
      <c r="OYW21" s="198"/>
      <c r="OYX21" s="198"/>
      <c r="OYY21" s="198"/>
      <c r="OYZ21" s="198"/>
      <c r="OZA21" s="198"/>
      <c r="OZB21" s="198"/>
      <c r="OZC21" s="198"/>
      <c r="OZD21" s="198"/>
      <c r="OZE21" s="198"/>
      <c r="OZF21" s="198"/>
      <c r="OZG21" s="198"/>
      <c r="OZH21" s="198"/>
      <c r="OZI21" s="198"/>
      <c r="OZJ21" s="198"/>
      <c r="OZK21" s="198"/>
      <c r="OZL21" s="198"/>
      <c r="OZM21" s="198"/>
      <c r="OZN21" s="198"/>
      <c r="OZO21" s="198"/>
      <c r="OZP21" s="198"/>
      <c r="OZQ21" s="198"/>
      <c r="OZR21" s="198"/>
      <c r="OZS21" s="198"/>
      <c r="OZT21" s="198"/>
      <c r="OZU21" s="198"/>
      <c r="OZV21" s="198"/>
      <c r="OZW21" s="198"/>
      <c r="OZX21" s="198"/>
      <c r="OZY21" s="198"/>
      <c r="OZZ21" s="198"/>
      <c r="PAA21" s="198"/>
      <c r="PAB21" s="198"/>
      <c r="PAC21" s="198"/>
      <c r="PAD21" s="198"/>
      <c r="PAE21" s="198"/>
      <c r="PAF21" s="198"/>
      <c r="PAG21" s="198"/>
      <c r="PAH21" s="198"/>
      <c r="PAI21" s="198"/>
      <c r="PAJ21" s="198"/>
      <c r="PAK21" s="198"/>
      <c r="PAL21" s="198"/>
      <c r="PAM21" s="198"/>
      <c r="PAN21" s="198"/>
      <c r="PAO21" s="198"/>
      <c r="PAP21" s="198"/>
      <c r="PAQ21" s="198"/>
      <c r="PAR21" s="198"/>
      <c r="PAS21" s="198"/>
      <c r="PAT21" s="198"/>
      <c r="PAU21" s="198"/>
      <c r="PAV21" s="198"/>
      <c r="PAW21" s="198"/>
      <c r="PAX21" s="198"/>
      <c r="PAY21" s="198"/>
      <c r="PAZ21" s="198"/>
      <c r="PBA21" s="198"/>
      <c r="PBB21" s="198"/>
      <c r="PBC21" s="198"/>
      <c r="PBD21" s="198"/>
      <c r="PBE21" s="198"/>
      <c r="PBF21" s="198"/>
      <c r="PBG21" s="198"/>
      <c r="PBH21" s="198"/>
      <c r="PBI21" s="198"/>
      <c r="PBJ21" s="198"/>
      <c r="PBK21" s="198"/>
      <c r="PBL21" s="198"/>
      <c r="PBM21" s="198"/>
      <c r="PBN21" s="198"/>
      <c r="PBO21" s="198"/>
      <c r="PBP21" s="198"/>
      <c r="PBQ21" s="198"/>
      <c r="PBR21" s="198"/>
      <c r="PBS21" s="198"/>
      <c r="PBT21" s="198"/>
      <c r="PBU21" s="198"/>
      <c r="PBV21" s="198"/>
      <c r="PBW21" s="198"/>
      <c r="PBX21" s="198"/>
      <c r="PBY21" s="198"/>
      <c r="PBZ21" s="198"/>
      <c r="PCA21" s="198"/>
      <c r="PCB21" s="198"/>
      <c r="PCC21" s="198"/>
      <c r="PCD21" s="198"/>
      <c r="PCE21" s="198"/>
      <c r="PCF21" s="198"/>
      <c r="PCG21" s="198"/>
      <c r="PCH21" s="198"/>
      <c r="PCI21" s="198"/>
      <c r="PCJ21" s="198"/>
      <c r="PCK21" s="198"/>
      <c r="PCL21" s="198"/>
      <c r="PCM21" s="198"/>
      <c r="PCN21" s="198"/>
      <c r="PCO21" s="198"/>
      <c r="PCP21" s="198"/>
      <c r="PCQ21" s="198"/>
      <c r="PCR21" s="198"/>
      <c r="PCS21" s="198"/>
      <c r="PCT21" s="198"/>
      <c r="PCU21" s="198"/>
      <c r="PCV21" s="198"/>
      <c r="PCW21" s="198"/>
      <c r="PCX21" s="198"/>
      <c r="PCY21" s="198"/>
      <c r="PCZ21" s="198"/>
      <c r="PDA21" s="198"/>
      <c r="PDB21" s="198"/>
      <c r="PDC21" s="198"/>
      <c r="PDD21" s="198"/>
      <c r="PDE21" s="198"/>
      <c r="PDF21" s="198"/>
      <c r="PDG21" s="198"/>
      <c r="PDH21" s="198"/>
      <c r="PDI21" s="198"/>
      <c r="PDJ21" s="198"/>
      <c r="PDK21" s="198"/>
      <c r="PDL21" s="198"/>
      <c r="PDM21" s="198"/>
      <c r="PDN21" s="198"/>
      <c r="PDO21" s="198"/>
      <c r="PDP21" s="198"/>
      <c r="PDQ21" s="198"/>
      <c r="PDR21" s="198"/>
      <c r="PDS21" s="198"/>
      <c r="PDT21" s="198"/>
      <c r="PDU21" s="198"/>
      <c r="PDV21" s="198"/>
      <c r="PDW21" s="198"/>
      <c r="PDX21" s="198"/>
      <c r="PDY21" s="198"/>
      <c r="PDZ21" s="198"/>
      <c r="PEA21" s="198"/>
      <c r="PEB21" s="198"/>
      <c r="PEC21" s="198"/>
      <c r="PED21" s="198"/>
      <c r="PEE21" s="198"/>
      <c r="PEF21" s="198"/>
      <c r="PEG21" s="198"/>
      <c r="PEH21" s="198"/>
      <c r="PEI21" s="198"/>
      <c r="PEJ21" s="198"/>
      <c r="PEK21" s="198"/>
      <c r="PEL21" s="198"/>
      <c r="PEM21" s="198"/>
      <c r="PEN21" s="198"/>
      <c r="PEO21" s="198"/>
      <c r="PEP21" s="198"/>
      <c r="PEQ21" s="198"/>
      <c r="PER21" s="198"/>
      <c r="PES21" s="198"/>
      <c r="PET21" s="198"/>
      <c r="PEU21" s="198"/>
      <c r="PEV21" s="198"/>
      <c r="PEW21" s="198"/>
      <c r="PEX21" s="198"/>
      <c r="PEY21" s="198"/>
      <c r="PEZ21" s="198"/>
      <c r="PFA21" s="198"/>
      <c r="PFB21" s="198"/>
      <c r="PFC21" s="198"/>
      <c r="PFD21" s="198"/>
      <c r="PFE21" s="198"/>
      <c r="PFF21" s="198"/>
      <c r="PFG21" s="198"/>
      <c r="PFH21" s="198"/>
      <c r="PFI21" s="198"/>
      <c r="PFJ21" s="198"/>
      <c r="PFK21" s="198"/>
      <c r="PFL21" s="198"/>
      <c r="PFM21" s="198"/>
      <c r="PFN21" s="198"/>
      <c r="PFO21" s="198"/>
      <c r="PFP21" s="198"/>
      <c r="PFQ21" s="198"/>
      <c r="PFR21" s="198"/>
      <c r="PFS21" s="198"/>
      <c r="PFT21" s="198"/>
      <c r="PFU21" s="198"/>
      <c r="PFV21" s="198"/>
      <c r="PFW21" s="198"/>
      <c r="PFX21" s="198"/>
      <c r="PFY21" s="198"/>
      <c r="PFZ21" s="198"/>
      <c r="PGA21" s="198"/>
      <c r="PGB21" s="198"/>
      <c r="PGC21" s="198"/>
      <c r="PGD21" s="198"/>
      <c r="PGE21" s="198"/>
      <c r="PGF21" s="198"/>
      <c r="PGG21" s="198"/>
      <c r="PGH21" s="198"/>
      <c r="PGI21" s="198"/>
      <c r="PGJ21" s="198"/>
      <c r="PGK21" s="198"/>
      <c r="PGL21" s="198"/>
      <c r="PGM21" s="198"/>
      <c r="PGN21" s="198"/>
      <c r="PGO21" s="198"/>
      <c r="PGP21" s="198"/>
      <c r="PGQ21" s="198"/>
      <c r="PGR21" s="198"/>
      <c r="PGS21" s="198"/>
      <c r="PGT21" s="198"/>
      <c r="PGU21" s="198"/>
      <c r="PGV21" s="198"/>
      <c r="PGW21" s="198"/>
      <c r="PGX21" s="198"/>
      <c r="PGY21" s="198"/>
      <c r="PGZ21" s="198"/>
      <c r="PHA21" s="198"/>
      <c r="PHB21" s="198"/>
      <c r="PHC21" s="198"/>
      <c r="PHD21" s="198"/>
      <c r="PHE21" s="198"/>
      <c r="PHF21" s="198"/>
      <c r="PHG21" s="198"/>
      <c r="PHH21" s="198"/>
      <c r="PHI21" s="198"/>
      <c r="PHJ21" s="198"/>
      <c r="PHK21" s="198"/>
      <c r="PHL21" s="198"/>
      <c r="PHM21" s="198"/>
      <c r="PHN21" s="198"/>
      <c r="PHO21" s="198"/>
      <c r="PHP21" s="198"/>
      <c r="PHQ21" s="198"/>
      <c r="PHR21" s="198"/>
      <c r="PHS21" s="198"/>
      <c r="PHT21" s="198"/>
      <c r="PHU21" s="198"/>
      <c r="PHV21" s="198"/>
      <c r="PHW21" s="198"/>
      <c r="PHX21" s="198"/>
      <c r="PHY21" s="198"/>
      <c r="PHZ21" s="198"/>
      <c r="PIA21" s="198"/>
      <c r="PIB21" s="198"/>
      <c r="PIC21" s="198"/>
      <c r="PID21" s="198"/>
      <c r="PIE21" s="198"/>
      <c r="PIF21" s="198"/>
      <c r="PIG21" s="198"/>
      <c r="PIH21" s="198"/>
      <c r="PII21" s="198"/>
      <c r="PIJ21" s="198"/>
      <c r="PIK21" s="198"/>
      <c r="PIL21" s="198"/>
      <c r="PIM21" s="198"/>
      <c r="PIN21" s="198"/>
      <c r="PIO21" s="198"/>
      <c r="PIP21" s="198"/>
      <c r="PIQ21" s="198"/>
      <c r="PIR21" s="198"/>
      <c r="PIS21" s="198"/>
      <c r="PIT21" s="198"/>
      <c r="PIU21" s="198"/>
      <c r="PIV21" s="198"/>
      <c r="PIW21" s="198"/>
      <c r="PIX21" s="198"/>
      <c r="PIY21" s="198"/>
      <c r="PIZ21" s="198"/>
      <c r="PJA21" s="198"/>
      <c r="PJB21" s="198"/>
      <c r="PJC21" s="198"/>
      <c r="PJD21" s="198"/>
      <c r="PJE21" s="198"/>
      <c r="PJF21" s="198"/>
      <c r="PJG21" s="198"/>
      <c r="PJH21" s="198"/>
      <c r="PJI21" s="198"/>
      <c r="PJJ21" s="198"/>
      <c r="PJK21" s="198"/>
      <c r="PJL21" s="198"/>
      <c r="PJM21" s="198"/>
      <c r="PJN21" s="198"/>
      <c r="PJO21" s="198"/>
      <c r="PJP21" s="198"/>
      <c r="PJQ21" s="198"/>
      <c r="PJR21" s="198"/>
      <c r="PJS21" s="198"/>
      <c r="PJT21" s="198"/>
      <c r="PJU21" s="198"/>
      <c r="PJV21" s="198"/>
      <c r="PJW21" s="198"/>
      <c r="PJX21" s="198"/>
      <c r="PJY21" s="198"/>
      <c r="PJZ21" s="198"/>
      <c r="PKA21" s="198"/>
      <c r="PKB21" s="198"/>
      <c r="PKC21" s="198"/>
      <c r="PKD21" s="198"/>
      <c r="PKE21" s="198"/>
      <c r="PKF21" s="198"/>
      <c r="PKG21" s="198"/>
      <c r="PKH21" s="198"/>
      <c r="PKI21" s="198"/>
      <c r="PKJ21" s="198"/>
      <c r="PKK21" s="198"/>
      <c r="PKL21" s="198"/>
      <c r="PKM21" s="198"/>
      <c r="PKN21" s="198"/>
      <c r="PKO21" s="198"/>
      <c r="PKP21" s="198"/>
      <c r="PKQ21" s="198"/>
      <c r="PKR21" s="198"/>
      <c r="PKS21" s="198"/>
      <c r="PKT21" s="198"/>
      <c r="PKU21" s="198"/>
      <c r="PKV21" s="198"/>
      <c r="PKW21" s="198"/>
      <c r="PKX21" s="198"/>
      <c r="PKY21" s="198"/>
      <c r="PKZ21" s="198"/>
      <c r="PLA21" s="198"/>
      <c r="PLB21" s="198"/>
      <c r="PLC21" s="198"/>
      <c r="PLD21" s="198"/>
      <c r="PLE21" s="198"/>
      <c r="PLF21" s="198"/>
      <c r="PLG21" s="198"/>
      <c r="PLH21" s="198"/>
      <c r="PLI21" s="198"/>
      <c r="PLJ21" s="198"/>
      <c r="PLK21" s="198"/>
      <c r="PLL21" s="198"/>
      <c r="PLM21" s="198"/>
      <c r="PLN21" s="198"/>
      <c r="PLO21" s="198"/>
      <c r="PLP21" s="198"/>
      <c r="PLQ21" s="198"/>
      <c r="PLR21" s="198"/>
      <c r="PLS21" s="198"/>
      <c r="PLT21" s="198"/>
      <c r="PLU21" s="198"/>
      <c r="PLV21" s="198"/>
      <c r="PLW21" s="198"/>
      <c r="PLX21" s="198"/>
      <c r="PLY21" s="198"/>
      <c r="PLZ21" s="198"/>
      <c r="PMA21" s="198"/>
      <c r="PMB21" s="198"/>
      <c r="PMC21" s="198"/>
      <c r="PMD21" s="198"/>
      <c r="PME21" s="198"/>
      <c r="PMF21" s="198"/>
      <c r="PMG21" s="198"/>
      <c r="PMH21" s="198"/>
      <c r="PMI21" s="198"/>
      <c r="PMJ21" s="198"/>
      <c r="PMK21" s="198"/>
      <c r="PML21" s="198"/>
      <c r="PMM21" s="198"/>
      <c r="PMN21" s="198"/>
      <c r="PMO21" s="198"/>
      <c r="PMP21" s="198"/>
      <c r="PMQ21" s="198"/>
      <c r="PMR21" s="198"/>
      <c r="PMS21" s="198"/>
      <c r="PMT21" s="198"/>
      <c r="PMU21" s="198"/>
      <c r="PMV21" s="198"/>
      <c r="PMW21" s="198"/>
      <c r="PMX21" s="198"/>
      <c r="PMY21" s="198"/>
      <c r="PMZ21" s="198"/>
      <c r="PNA21" s="198"/>
      <c r="PNB21" s="198"/>
      <c r="PNC21" s="198"/>
      <c r="PND21" s="198"/>
      <c r="PNE21" s="198"/>
      <c r="PNF21" s="198"/>
      <c r="PNG21" s="198"/>
      <c r="PNH21" s="198"/>
      <c r="PNI21" s="198"/>
      <c r="PNJ21" s="198"/>
      <c r="PNK21" s="198"/>
      <c r="PNL21" s="198"/>
      <c r="PNM21" s="198"/>
      <c r="PNN21" s="198"/>
      <c r="PNO21" s="198"/>
      <c r="PNP21" s="198"/>
      <c r="PNQ21" s="198"/>
      <c r="PNR21" s="198"/>
      <c r="PNS21" s="198"/>
      <c r="PNT21" s="198"/>
      <c r="PNU21" s="198"/>
      <c r="PNV21" s="198"/>
      <c r="PNW21" s="198"/>
      <c r="PNX21" s="198"/>
      <c r="PNY21" s="198"/>
      <c r="PNZ21" s="198"/>
      <c r="POA21" s="198"/>
      <c r="POB21" s="198"/>
      <c r="POC21" s="198"/>
      <c r="POD21" s="198"/>
      <c r="POE21" s="198"/>
      <c r="POF21" s="198"/>
      <c r="POG21" s="198"/>
      <c r="POH21" s="198"/>
      <c r="POI21" s="198"/>
      <c r="POJ21" s="198"/>
      <c r="POK21" s="198"/>
      <c r="POL21" s="198"/>
      <c r="POM21" s="198"/>
      <c r="PON21" s="198"/>
      <c r="POO21" s="198"/>
      <c r="POP21" s="198"/>
      <c r="POQ21" s="198"/>
      <c r="POR21" s="198"/>
      <c r="POS21" s="198"/>
      <c r="POT21" s="198"/>
      <c r="POU21" s="198"/>
      <c r="POV21" s="198"/>
      <c r="POW21" s="198"/>
      <c r="POX21" s="198"/>
      <c r="POY21" s="198"/>
      <c r="POZ21" s="198"/>
      <c r="PPA21" s="198"/>
      <c r="PPB21" s="198"/>
      <c r="PPC21" s="198"/>
      <c r="PPD21" s="198"/>
      <c r="PPE21" s="198"/>
      <c r="PPF21" s="198"/>
      <c r="PPG21" s="198"/>
      <c r="PPH21" s="198"/>
      <c r="PPI21" s="198"/>
      <c r="PPJ21" s="198"/>
      <c r="PPK21" s="198"/>
      <c r="PPL21" s="198"/>
      <c r="PPM21" s="198"/>
      <c r="PPN21" s="198"/>
      <c r="PPO21" s="198"/>
      <c r="PPP21" s="198"/>
      <c r="PPQ21" s="198"/>
      <c r="PPR21" s="198"/>
      <c r="PPS21" s="198"/>
      <c r="PPT21" s="198"/>
      <c r="PPU21" s="198"/>
      <c r="PPV21" s="198"/>
      <c r="PPW21" s="198"/>
      <c r="PPX21" s="198"/>
      <c r="PPY21" s="198"/>
      <c r="PPZ21" s="198"/>
      <c r="PQA21" s="198"/>
      <c r="PQB21" s="198"/>
      <c r="PQC21" s="198"/>
      <c r="PQD21" s="198"/>
      <c r="PQE21" s="198"/>
      <c r="PQF21" s="198"/>
      <c r="PQG21" s="198"/>
      <c r="PQH21" s="198"/>
      <c r="PQI21" s="198"/>
      <c r="PQJ21" s="198"/>
      <c r="PQK21" s="198"/>
      <c r="PQL21" s="198"/>
      <c r="PQM21" s="198"/>
      <c r="PQN21" s="198"/>
      <c r="PQO21" s="198"/>
      <c r="PQP21" s="198"/>
      <c r="PQQ21" s="198"/>
      <c r="PQR21" s="198"/>
      <c r="PQS21" s="198"/>
      <c r="PQT21" s="198"/>
      <c r="PQU21" s="198"/>
      <c r="PQV21" s="198"/>
      <c r="PQW21" s="198"/>
      <c r="PQX21" s="198"/>
      <c r="PQY21" s="198"/>
      <c r="PQZ21" s="198"/>
      <c r="PRA21" s="198"/>
      <c r="PRB21" s="198"/>
      <c r="PRC21" s="198"/>
      <c r="PRD21" s="198"/>
      <c r="PRE21" s="198"/>
      <c r="PRF21" s="198"/>
      <c r="PRG21" s="198"/>
      <c r="PRH21" s="198"/>
      <c r="PRI21" s="198"/>
      <c r="PRJ21" s="198"/>
      <c r="PRK21" s="198"/>
      <c r="PRL21" s="198"/>
      <c r="PRM21" s="198"/>
      <c r="PRN21" s="198"/>
      <c r="PRO21" s="198"/>
      <c r="PRP21" s="198"/>
      <c r="PRQ21" s="198"/>
      <c r="PRR21" s="198"/>
      <c r="PRS21" s="198"/>
      <c r="PRT21" s="198"/>
      <c r="PRU21" s="198"/>
      <c r="PRV21" s="198"/>
      <c r="PRW21" s="198"/>
      <c r="PRX21" s="198"/>
      <c r="PRY21" s="198"/>
      <c r="PRZ21" s="198"/>
      <c r="PSA21" s="198"/>
      <c r="PSB21" s="198"/>
      <c r="PSC21" s="198"/>
      <c r="PSD21" s="198"/>
      <c r="PSE21" s="198"/>
      <c r="PSF21" s="198"/>
      <c r="PSG21" s="198"/>
      <c r="PSH21" s="198"/>
      <c r="PSI21" s="198"/>
      <c r="PSJ21" s="198"/>
      <c r="PSK21" s="198"/>
      <c r="PSL21" s="198"/>
      <c r="PSM21" s="198"/>
      <c r="PSN21" s="198"/>
      <c r="PSO21" s="198"/>
      <c r="PSP21" s="198"/>
      <c r="PSQ21" s="198"/>
      <c r="PSR21" s="198"/>
      <c r="PSS21" s="198"/>
      <c r="PST21" s="198"/>
      <c r="PSU21" s="198"/>
      <c r="PSV21" s="198"/>
      <c r="PSW21" s="198"/>
      <c r="PSX21" s="198"/>
      <c r="PSY21" s="198"/>
      <c r="PSZ21" s="198"/>
      <c r="PTA21" s="198"/>
      <c r="PTB21" s="198"/>
      <c r="PTC21" s="198"/>
      <c r="PTD21" s="198"/>
      <c r="PTE21" s="198"/>
      <c r="PTF21" s="198"/>
      <c r="PTG21" s="198"/>
      <c r="PTH21" s="198"/>
      <c r="PTI21" s="198"/>
      <c r="PTJ21" s="198"/>
      <c r="PTK21" s="198"/>
      <c r="PTL21" s="198"/>
      <c r="PTM21" s="198"/>
      <c r="PTN21" s="198"/>
      <c r="PTO21" s="198"/>
      <c r="PTP21" s="198"/>
      <c r="PTQ21" s="198"/>
      <c r="PTR21" s="198"/>
      <c r="PTS21" s="198"/>
      <c r="PTT21" s="198"/>
      <c r="PTU21" s="198"/>
      <c r="PTV21" s="198"/>
      <c r="PTW21" s="198"/>
      <c r="PTX21" s="198"/>
      <c r="PTY21" s="198"/>
      <c r="PTZ21" s="198"/>
      <c r="PUA21" s="198"/>
      <c r="PUB21" s="198"/>
      <c r="PUC21" s="198"/>
      <c r="PUD21" s="198"/>
      <c r="PUE21" s="198"/>
      <c r="PUF21" s="198"/>
      <c r="PUG21" s="198"/>
      <c r="PUH21" s="198"/>
      <c r="PUI21" s="198"/>
      <c r="PUJ21" s="198"/>
      <c r="PUK21" s="198"/>
      <c r="PUL21" s="198"/>
      <c r="PUM21" s="198"/>
      <c r="PUN21" s="198"/>
      <c r="PUO21" s="198"/>
      <c r="PUP21" s="198"/>
      <c r="PUQ21" s="198"/>
      <c r="PUR21" s="198"/>
      <c r="PUS21" s="198"/>
      <c r="PUT21" s="198"/>
      <c r="PUU21" s="198"/>
      <c r="PUV21" s="198"/>
      <c r="PUW21" s="198"/>
      <c r="PUX21" s="198"/>
      <c r="PUY21" s="198"/>
      <c r="PUZ21" s="198"/>
      <c r="PVA21" s="198"/>
      <c r="PVB21" s="198"/>
      <c r="PVC21" s="198"/>
      <c r="PVD21" s="198"/>
      <c r="PVE21" s="198"/>
      <c r="PVF21" s="198"/>
      <c r="PVG21" s="198"/>
      <c r="PVH21" s="198"/>
      <c r="PVI21" s="198"/>
      <c r="PVJ21" s="198"/>
      <c r="PVK21" s="198"/>
      <c r="PVL21" s="198"/>
      <c r="PVM21" s="198"/>
      <c r="PVN21" s="198"/>
      <c r="PVO21" s="198"/>
      <c r="PVP21" s="198"/>
      <c r="PVQ21" s="198"/>
      <c r="PVR21" s="198"/>
      <c r="PVS21" s="198"/>
      <c r="PVT21" s="198"/>
      <c r="PVU21" s="198"/>
      <c r="PVV21" s="198"/>
      <c r="PVW21" s="198"/>
      <c r="PVX21" s="198"/>
      <c r="PVY21" s="198"/>
      <c r="PVZ21" s="198"/>
      <c r="PWA21" s="198"/>
      <c r="PWB21" s="198"/>
      <c r="PWC21" s="198"/>
      <c r="PWD21" s="198"/>
      <c r="PWE21" s="198"/>
      <c r="PWF21" s="198"/>
      <c r="PWG21" s="198"/>
      <c r="PWH21" s="198"/>
      <c r="PWI21" s="198"/>
      <c r="PWJ21" s="198"/>
      <c r="PWK21" s="198"/>
      <c r="PWL21" s="198"/>
      <c r="PWM21" s="198"/>
      <c r="PWN21" s="198"/>
      <c r="PWO21" s="198"/>
      <c r="PWP21" s="198"/>
      <c r="PWQ21" s="198"/>
      <c r="PWR21" s="198"/>
      <c r="PWS21" s="198"/>
      <c r="PWT21" s="198"/>
      <c r="PWU21" s="198"/>
      <c r="PWV21" s="198"/>
      <c r="PWW21" s="198"/>
      <c r="PWX21" s="198"/>
      <c r="PWY21" s="198"/>
      <c r="PWZ21" s="198"/>
      <c r="PXA21" s="198"/>
      <c r="PXB21" s="198"/>
      <c r="PXC21" s="198"/>
      <c r="PXD21" s="198"/>
      <c r="PXE21" s="198"/>
      <c r="PXF21" s="198"/>
      <c r="PXG21" s="198"/>
      <c r="PXH21" s="198"/>
      <c r="PXI21" s="198"/>
      <c r="PXJ21" s="198"/>
      <c r="PXK21" s="198"/>
      <c r="PXL21" s="198"/>
      <c r="PXM21" s="198"/>
      <c r="PXN21" s="198"/>
      <c r="PXO21" s="198"/>
      <c r="PXP21" s="198"/>
      <c r="PXQ21" s="198"/>
      <c r="PXR21" s="198"/>
      <c r="PXS21" s="198"/>
      <c r="PXT21" s="198"/>
      <c r="PXU21" s="198"/>
      <c r="PXV21" s="198"/>
      <c r="PXW21" s="198"/>
      <c r="PXX21" s="198"/>
      <c r="PXY21" s="198"/>
      <c r="PXZ21" s="198"/>
      <c r="PYA21" s="198"/>
      <c r="PYB21" s="198"/>
      <c r="PYC21" s="198"/>
      <c r="PYD21" s="198"/>
      <c r="PYE21" s="198"/>
      <c r="PYF21" s="198"/>
      <c r="PYG21" s="198"/>
      <c r="PYH21" s="198"/>
      <c r="PYI21" s="198"/>
      <c r="PYJ21" s="198"/>
      <c r="PYK21" s="198"/>
      <c r="PYL21" s="198"/>
      <c r="PYM21" s="198"/>
      <c r="PYN21" s="198"/>
      <c r="PYO21" s="198"/>
      <c r="PYP21" s="198"/>
      <c r="PYQ21" s="198"/>
      <c r="PYR21" s="198"/>
      <c r="PYS21" s="198"/>
      <c r="PYT21" s="198"/>
      <c r="PYU21" s="198"/>
      <c r="PYV21" s="198"/>
      <c r="PYW21" s="198"/>
      <c r="PYX21" s="198"/>
      <c r="PYY21" s="198"/>
      <c r="PYZ21" s="198"/>
      <c r="PZA21" s="198"/>
      <c r="PZB21" s="198"/>
      <c r="PZC21" s="198"/>
      <c r="PZD21" s="198"/>
      <c r="PZE21" s="198"/>
      <c r="PZF21" s="198"/>
      <c r="PZG21" s="198"/>
      <c r="PZH21" s="198"/>
      <c r="PZI21" s="198"/>
      <c r="PZJ21" s="198"/>
      <c r="PZK21" s="198"/>
      <c r="PZL21" s="198"/>
      <c r="PZM21" s="198"/>
      <c r="PZN21" s="198"/>
      <c r="PZO21" s="198"/>
      <c r="PZP21" s="198"/>
      <c r="PZQ21" s="198"/>
      <c r="PZR21" s="198"/>
      <c r="PZS21" s="198"/>
      <c r="PZT21" s="198"/>
      <c r="PZU21" s="198"/>
      <c r="PZV21" s="198"/>
      <c r="PZW21" s="198"/>
      <c r="PZX21" s="198"/>
      <c r="PZY21" s="198"/>
      <c r="PZZ21" s="198"/>
      <c r="QAA21" s="198"/>
      <c r="QAB21" s="198"/>
      <c r="QAC21" s="198"/>
      <c r="QAD21" s="198"/>
      <c r="QAE21" s="198"/>
      <c r="QAF21" s="198"/>
      <c r="QAG21" s="198"/>
      <c r="QAH21" s="198"/>
      <c r="QAI21" s="198"/>
      <c r="QAJ21" s="198"/>
      <c r="QAK21" s="198"/>
      <c r="QAL21" s="198"/>
      <c r="QAM21" s="198"/>
      <c r="QAN21" s="198"/>
      <c r="QAO21" s="198"/>
      <c r="QAP21" s="198"/>
      <c r="QAQ21" s="198"/>
      <c r="QAR21" s="198"/>
      <c r="QAS21" s="198"/>
      <c r="QAT21" s="198"/>
      <c r="QAU21" s="198"/>
      <c r="QAV21" s="198"/>
      <c r="QAW21" s="198"/>
      <c r="QAX21" s="198"/>
      <c r="QAY21" s="198"/>
      <c r="QAZ21" s="198"/>
      <c r="QBA21" s="198"/>
      <c r="QBB21" s="198"/>
      <c r="QBC21" s="198"/>
      <c r="QBD21" s="198"/>
      <c r="QBE21" s="198"/>
      <c r="QBF21" s="198"/>
      <c r="QBG21" s="198"/>
      <c r="QBH21" s="198"/>
      <c r="QBI21" s="198"/>
      <c r="QBJ21" s="198"/>
      <c r="QBK21" s="198"/>
      <c r="QBL21" s="198"/>
      <c r="QBM21" s="198"/>
      <c r="QBN21" s="198"/>
      <c r="QBO21" s="198"/>
      <c r="QBP21" s="198"/>
      <c r="QBQ21" s="198"/>
      <c r="QBR21" s="198"/>
      <c r="QBS21" s="198"/>
      <c r="QBT21" s="198"/>
      <c r="QBU21" s="198"/>
      <c r="QBV21" s="198"/>
      <c r="QBW21" s="198"/>
      <c r="QBX21" s="198"/>
      <c r="QBY21" s="198"/>
      <c r="QBZ21" s="198"/>
      <c r="QCA21" s="198"/>
      <c r="QCB21" s="198"/>
      <c r="QCC21" s="198"/>
      <c r="QCD21" s="198"/>
      <c r="QCE21" s="198"/>
      <c r="QCF21" s="198"/>
      <c r="QCG21" s="198"/>
      <c r="QCH21" s="198"/>
      <c r="QCI21" s="198"/>
      <c r="QCJ21" s="198"/>
      <c r="QCK21" s="198"/>
      <c r="QCL21" s="198"/>
      <c r="QCM21" s="198"/>
      <c r="QCN21" s="198"/>
      <c r="QCO21" s="198"/>
      <c r="QCP21" s="198"/>
      <c r="QCQ21" s="198"/>
      <c r="QCR21" s="198"/>
      <c r="QCS21" s="198"/>
      <c r="QCT21" s="198"/>
      <c r="QCU21" s="198"/>
      <c r="QCV21" s="198"/>
      <c r="QCW21" s="198"/>
      <c r="QCX21" s="198"/>
      <c r="QCY21" s="198"/>
      <c r="QCZ21" s="198"/>
      <c r="QDA21" s="198"/>
      <c r="QDB21" s="198"/>
      <c r="QDC21" s="198"/>
      <c r="QDD21" s="198"/>
      <c r="QDE21" s="198"/>
      <c r="QDF21" s="198"/>
      <c r="QDG21" s="198"/>
      <c r="QDH21" s="198"/>
      <c r="QDI21" s="198"/>
      <c r="QDJ21" s="198"/>
      <c r="QDK21" s="198"/>
      <c r="QDL21" s="198"/>
      <c r="QDM21" s="198"/>
      <c r="QDN21" s="198"/>
      <c r="QDO21" s="198"/>
      <c r="QDP21" s="198"/>
      <c r="QDQ21" s="198"/>
      <c r="QDR21" s="198"/>
      <c r="QDS21" s="198"/>
      <c r="QDT21" s="198"/>
      <c r="QDU21" s="198"/>
      <c r="QDV21" s="198"/>
      <c r="QDW21" s="198"/>
      <c r="QDX21" s="198"/>
      <c r="QDY21" s="198"/>
      <c r="QDZ21" s="198"/>
      <c r="QEA21" s="198"/>
      <c r="QEB21" s="198"/>
      <c r="QEC21" s="198"/>
      <c r="QED21" s="198"/>
      <c r="QEE21" s="198"/>
      <c r="QEF21" s="198"/>
      <c r="QEG21" s="198"/>
      <c r="QEH21" s="198"/>
      <c r="QEI21" s="198"/>
      <c r="QEJ21" s="198"/>
      <c r="QEK21" s="198"/>
      <c r="QEL21" s="198"/>
      <c r="QEM21" s="198"/>
      <c r="QEN21" s="198"/>
      <c r="QEO21" s="198"/>
      <c r="QEP21" s="198"/>
      <c r="QEQ21" s="198"/>
      <c r="QER21" s="198"/>
      <c r="QES21" s="198"/>
      <c r="QET21" s="198"/>
      <c r="QEU21" s="198"/>
      <c r="QEV21" s="198"/>
      <c r="QEW21" s="198"/>
      <c r="QEX21" s="198"/>
      <c r="QEY21" s="198"/>
      <c r="QEZ21" s="198"/>
      <c r="QFA21" s="198"/>
      <c r="QFB21" s="198"/>
      <c r="QFC21" s="198"/>
      <c r="QFD21" s="198"/>
      <c r="QFE21" s="198"/>
      <c r="QFF21" s="198"/>
      <c r="QFG21" s="198"/>
      <c r="QFH21" s="198"/>
      <c r="QFI21" s="198"/>
      <c r="QFJ21" s="198"/>
      <c r="QFK21" s="198"/>
      <c r="QFL21" s="198"/>
      <c r="QFM21" s="198"/>
      <c r="QFN21" s="198"/>
      <c r="QFO21" s="198"/>
      <c r="QFP21" s="198"/>
      <c r="QFQ21" s="198"/>
      <c r="QFR21" s="198"/>
      <c r="QFS21" s="198"/>
      <c r="QFT21" s="198"/>
      <c r="QFU21" s="198"/>
      <c r="QFV21" s="198"/>
      <c r="QFW21" s="198"/>
      <c r="QFX21" s="198"/>
      <c r="QFY21" s="198"/>
      <c r="QFZ21" s="198"/>
      <c r="QGA21" s="198"/>
      <c r="QGB21" s="198"/>
      <c r="QGC21" s="198"/>
      <c r="QGD21" s="198"/>
      <c r="QGE21" s="198"/>
      <c r="QGF21" s="198"/>
      <c r="QGG21" s="198"/>
      <c r="QGH21" s="198"/>
      <c r="QGI21" s="198"/>
      <c r="QGJ21" s="198"/>
      <c r="QGK21" s="198"/>
      <c r="QGL21" s="198"/>
      <c r="QGM21" s="198"/>
      <c r="QGN21" s="198"/>
      <c r="QGO21" s="198"/>
      <c r="QGP21" s="198"/>
      <c r="QGQ21" s="198"/>
      <c r="QGR21" s="198"/>
      <c r="QGS21" s="198"/>
      <c r="QGT21" s="198"/>
      <c r="QGU21" s="198"/>
      <c r="QGV21" s="198"/>
      <c r="QGW21" s="198"/>
      <c r="QGX21" s="198"/>
      <c r="QGY21" s="198"/>
      <c r="QGZ21" s="198"/>
      <c r="QHA21" s="198"/>
      <c r="QHB21" s="198"/>
      <c r="QHC21" s="198"/>
      <c r="QHD21" s="198"/>
      <c r="QHE21" s="198"/>
      <c r="QHF21" s="198"/>
      <c r="QHG21" s="198"/>
      <c r="QHH21" s="198"/>
      <c r="QHI21" s="198"/>
      <c r="QHJ21" s="198"/>
      <c r="QHK21" s="198"/>
      <c r="QHL21" s="198"/>
      <c r="QHM21" s="198"/>
      <c r="QHN21" s="198"/>
      <c r="QHO21" s="198"/>
      <c r="QHP21" s="198"/>
      <c r="QHQ21" s="198"/>
      <c r="QHR21" s="198"/>
      <c r="QHS21" s="198"/>
      <c r="QHT21" s="198"/>
      <c r="QHU21" s="198"/>
      <c r="QHV21" s="198"/>
      <c r="QHW21" s="198"/>
      <c r="QHX21" s="198"/>
      <c r="QHY21" s="198"/>
      <c r="QHZ21" s="198"/>
      <c r="QIA21" s="198"/>
      <c r="QIB21" s="198"/>
      <c r="QIC21" s="198"/>
      <c r="QID21" s="198"/>
      <c r="QIE21" s="198"/>
      <c r="QIF21" s="198"/>
      <c r="QIG21" s="198"/>
      <c r="QIH21" s="198"/>
      <c r="QII21" s="198"/>
      <c r="QIJ21" s="198"/>
      <c r="QIK21" s="198"/>
      <c r="QIL21" s="198"/>
      <c r="QIM21" s="198"/>
      <c r="QIN21" s="198"/>
      <c r="QIO21" s="198"/>
      <c r="QIP21" s="198"/>
      <c r="QIQ21" s="198"/>
      <c r="QIR21" s="198"/>
      <c r="QIS21" s="198"/>
      <c r="QIT21" s="198"/>
      <c r="QIU21" s="198"/>
      <c r="QIV21" s="198"/>
      <c r="QIW21" s="198"/>
      <c r="QIX21" s="198"/>
      <c r="QIY21" s="198"/>
      <c r="QIZ21" s="198"/>
      <c r="QJA21" s="198"/>
      <c r="QJB21" s="198"/>
      <c r="QJC21" s="198"/>
      <c r="QJD21" s="198"/>
      <c r="QJE21" s="198"/>
      <c r="QJF21" s="198"/>
      <c r="QJG21" s="198"/>
      <c r="QJH21" s="198"/>
      <c r="QJI21" s="198"/>
      <c r="QJJ21" s="198"/>
      <c r="QJK21" s="198"/>
      <c r="QJL21" s="198"/>
      <c r="QJM21" s="198"/>
      <c r="QJN21" s="198"/>
      <c r="QJO21" s="198"/>
      <c r="QJP21" s="198"/>
      <c r="QJQ21" s="198"/>
      <c r="QJR21" s="198"/>
      <c r="QJS21" s="198"/>
      <c r="QJT21" s="198"/>
      <c r="QJU21" s="198"/>
      <c r="QJV21" s="198"/>
      <c r="QJW21" s="198"/>
      <c r="QJX21" s="198"/>
      <c r="QJY21" s="198"/>
      <c r="QJZ21" s="198"/>
      <c r="QKA21" s="198"/>
      <c r="QKB21" s="198"/>
      <c r="QKC21" s="198"/>
      <c r="QKD21" s="198"/>
      <c r="QKE21" s="198"/>
      <c r="QKF21" s="198"/>
      <c r="QKG21" s="198"/>
      <c r="QKH21" s="198"/>
      <c r="QKI21" s="198"/>
      <c r="QKJ21" s="198"/>
      <c r="QKK21" s="198"/>
      <c r="QKL21" s="198"/>
      <c r="QKM21" s="198"/>
      <c r="QKN21" s="198"/>
      <c r="QKO21" s="198"/>
      <c r="QKP21" s="198"/>
      <c r="QKQ21" s="198"/>
      <c r="QKR21" s="198"/>
      <c r="QKS21" s="198"/>
      <c r="QKT21" s="198"/>
      <c r="QKU21" s="198"/>
      <c r="QKV21" s="198"/>
      <c r="QKW21" s="198"/>
      <c r="QKX21" s="198"/>
      <c r="QKY21" s="198"/>
      <c r="QKZ21" s="198"/>
      <c r="QLA21" s="198"/>
      <c r="QLB21" s="198"/>
      <c r="QLC21" s="198"/>
      <c r="QLD21" s="198"/>
      <c r="QLE21" s="198"/>
      <c r="QLF21" s="198"/>
      <c r="QLG21" s="198"/>
      <c r="QLH21" s="198"/>
      <c r="QLI21" s="198"/>
      <c r="QLJ21" s="198"/>
      <c r="QLK21" s="198"/>
      <c r="QLL21" s="198"/>
      <c r="QLM21" s="198"/>
      <c r="QLN21" s="198"/>
      <c r="QLO21" s="198"/>
      <c r="QLP21" s="198"/>
      <c r="QLQ21" s="198"/>
      <c r="QLR21" s="198"/>
      <c r="QLS21" s="198"/>
      <c r="QLT21" s="198"/>
      <c r="QLU21" s="198"/>
      <c r="QLV21" s="198"/>
      <c r="QLW21" s="198"/>
      <c r="QLX21" s="198"/>
      <c r="QLY21" s="198"/>
      <c r="QLZ21" s="198"/>
      <c r="QMA21" s="198"/>
      <c r="QMB21" s="198"/>
      <c r="QMC21" s="198"/>
      <c r="QMD21" s="198"/>
      <c r="QME21" s="198"/>
      <c r="QMF21" s="198"/>
      <c r="QMG21" s="198"/>
      <c r="QMH21" s="198"/>
      <c r="QMI21" s="198"/>
      <c r="QMJ21" s="198"/>
      <c r="QMK21" s="198"/>
      <c r="QML21" s="198"/>
      <c r="QMM21" s="198"/>
      <c r="QMN21" s="198"/>
      <c r="QMO21" s="198"/>
      <c r="QMP21" s="198"/>
      <c r="QMQ21" s="198"/>
      <c r="QMR21" s="198"/>
      <c r="QMS21" s="198"/>
      <c r="QMT21" s="198"/>
      <c r="QMU21" s="198"/>
      <c r="QMV21" s="198"/>
      <c r="QMW21" s="198"/>
      <c r="QMX21" s="198"/>
      <c r="QMY21" s="198"/>
      <c r="QMZ21" s="198"/>
      <c r="QNA21" s="198"/>
      <c r="QNB21" s="198"/>
      <c r="QNC21" s="198"/>
      <c r="QND21" s="198"/>
      <c r="QNE21" s="198"/>
      <c r="QNF21" s="198"/>
      <c r="QNG21" s="198"/>
      <c r="QNH21" s="198"/>
      <c r="QNI21" s="198"/>
      <c r="QNJ21" s="198"/>
      <c r="QNK21" s="198"/>
      <c r="QNL21" s="198"/>
      <c r="QNM21" s="198"/>
      <c r="QNN21" s="198"/>
      <c r="QNO21" s="198"/>
      <c r="QNP21" s="198"/>
      <c r="QNQ21" s="198"/>
      <c r="QNR21" s="198"/>
      <c r="QNS21" s="198"/>
      <c r="QNT21" s="198"/>
      <c r="QNU21" s="198"/>
      <c r="QNV21" s="198"/>
      <c r="QNW21" s="198"/>
      <c r="QNX21" s="198"/>
      <c r="QNY21" s="198"/>
      <c r="QNZ21" s="198"/>
      <c r="QOA21" s="198"/>
      <c r="QOB21" s="198"/>
      <c r="QOC21" s="198"/>
      <c r="QOD21" s="198"/>
      <c r="QOE21" s="198"/>
      <c r="QOF21" s="198"/>
      <c r="QOG21" s="198"/>
      <c r="QOH21" s="198"/>
      <c r="QOI21" s="198"/>
      <c r="QOJ21" s="198"/>
      <c r="QOK21" s="198"/>
      <c r="QOL21" s="198"/>
      <c r="QOM21" s="198"/>
      <c r="QON21" s="198"/>
      <c r="QOO21" s="198"/>
      <c r="QOP21" s="198"/>
      <c r="QOQ21" s="198"/>
      <c r="QOR21" s="198"/>
      <c r="QOS21" s="198"/>
      <c r="QOT21" s="198"/>
      <c r="QOU21" s="198"/>
      <c r="QOV21" s="198"/>
      <c r="QOW21" s="198"/>
      <c r="QOX21" s="198"/>
      <c r="QOY21" s="198"/>
      <c r="QOZ21" s="198"/>
      <c r="QPA21" s="198"/>
      <c r="QPB21" s="198"/>
      <c r="QPC21" s="198"/>
      <c r="QPD21" s="198"/>
      <c r="QPE21" s="198"/>
      <c r="QPF21" s="198"/>
      <c r="QPG21" s="198"/>
      <c r="QPH21" s="198"/>
      <c r="QPI21" s="198"/>
      <c r="QPJ21" s="198"/>
      <c r="QPK21" s="198"/>
      <c r="QPL21" s="198"/>
      <c r="QPM21" s="198"/>
      <c r="QPN21" s="198"/>
      <c r="QPO21" s="198"/>
      <c r="QPP21" s="198"/>
      <c r="QPQ21" s="198"/>
      <c r="QPR21" s="198"/>
      <c r="QPS21" s="198"/>
      <c r="QPT21" s="198"/>
      <c r="QPU21" s="198"/>
      <c r="QPV21" s="198"/>
      <c r="QPW21" s="198"/>
      <c r="QPX21" s="198"/>
      <c r="QPY21" s="198"/>
      <c r="QPZ21" s="198"/>
      <c r="QQA21" s="198"/>
      <c r="QQB21" s="198"/>
      <c r="QQC21" s="198"/>
      <c r="QQD21" s="198"/>
      <c r="QQE21" s="198"/>
      <c r="QQF21" s="198"/>
      <c r="QQG21" s="198"/>
      <c r="QQH21" s="198"/>
      <c r="QQI21" s="198"/>
      <c r="QQJ21" s="198"/>
      <c r="QQK21" s="198"/>
      <c r="QQL21" s="198"/>
      <c r="QQM21" s="198"/>
      <c r="QQN21" s="198"/>
      <c r="QQO21" s="198"/>
      <c r="QQP21" s="198"/>
      <c r="QQQ21" s="198"/>
      <c r="QQR21" s="198"/>
      <c r="QQS21" s="198"/>
      <c r="QQT21" s="198"/>
      <c r="QQU21" s="198"/>
      <c r="QQV21" s="198"/>
      <c r="QQW21" s="198"/>
      <c r="QQX21" s="198"/>
      <c r="QQY21" s="198"/>
      <c r="QQZ21" s="198"/>
      <c r="QRA21" s="198"/>
      <c r="QRB21" s="198"/>
      <c r="QRC21" s="198"/>
      <c r="QRD21" s="198"/>
      <c r="QRE21" s="198"/>
      <c r="QRF21" s="198"/>
      <c r="QRG21" s="198"/>
      <c r="QRH21" s="198"/>
      <c r="QRI21" s="198"/>
      <c r="QRJ21" s="198"/>
      <c r="QRK21" s="198"/>
      <c r="QRL21" s="198"/>
      <c r="QRM21" s="198"/>
      <c r="QRN21" s="198"/>
      <c r="QRO21" s="198"/>
      <c r="QRP21" s="198"/>
      <c r="QRQ21" s="198"/>
      <c r="QRR21" s="198"/>
      <c r="QRS21" s="198"/>
      <c r="QRT21" s="198"/>
      <c r="QRU21" s="198"/>
      <c r="QRV21" s="198"/>
      <c r="QRW21" s="198"/>
      <c r="QRX21" s="198"/>
      <c r="QRY21" s="198"/>
      <c r="QRZ21" s="198"/>
      <c r="QSA21" s="198"/>
      <c r="QSB21" s="198"/>
      <c r="QSC21" s="198"/>
      <c r="QSD21" s="198"/>
      <c r="QSE21" s="198"/>
      <c r="QSF21" s="198"/>
      <c r="QSG21" s="198"/>
      <c r="QSH21" s="198"/>
      <c r="QSI21" s="198"/>
      <c r="QSJ21" s="198"/>
      <c r="QSK21" s="198"/>
      <c r="QSL21" s="198"/>
      <c r="QSM21" s="198"/>
      <c r="QSN21" s="198"/>
      <c r="QSO21" s="198"/>
      <c r="QSP21" s="198"/>
      <c r="QSQ21" s="198"/>
      <c r="QSR21" s="198"/>
      <c r="QSS21" s="198"/>
      <c r="QST21" s="198"/>
      <c r="QSU21" s="198"/>
      <c r="QSV21" s="198"/>
      <c r="QSW21" s="198"/>
      <c r="QSX21" s="198"/>
      <c r="QSY21" s="198"/>
      <c r="QSZ21" s="198"/>
      <c r="QTA21" s="198"/>
      <c r="QTB21" s="198"/>
      <c r="QTC21" s="198"/>
      <c r="QTD21" s="198"/>
      <c r="QTE21" s="198"/>
      <c r="QTF21" s="198"/>
      <c r="QTG21" s="198"/>
      <c r="QTH21" s="198"/>
      <c r="QTI21" s="198"/>
      <c r="QTJ21" s="198"/>
      <c r="QTK21" s="198"/>
      <c r="QTL21" s="198"/>
      <c r="QTM21" s="198"/>
      <c r="QTN21" s="198"/>
      <c r="QTO21" s="198"/>
      <c r="QTP21" s="198"/>
      <c r="QTQ21" s="198"/>
      <c r="QTR21" s="198"/>
      <c r="QTS21" s="198"/>
      <c r="QTT21" s="198"/>
      <c r="QTU21" s="198"/>
      <c r="QTV21" s="198"/>
      <c r="QTW21" s="198"/>
      <c r="QTX21" s="198"/>
      <c r="QTY21" s="198"/>
      <c r="QTZ21" s="198"/>
      <c r="QUA21" s="198"/>
      <c r="QUB21" s="198"/>
      <c r="QUC21" s="198"/>
      <c r="QUD21" s="198"/>
      <c r="QUE21" s="198"/>
      <c r="QUF21" s="198"/>
      <c r="QUG21" s="198"/>
      <c r="QUH21" s="198"/>
      <c r="QUI21" s="198"/>
      <c r="QUJ21" s="198"/>
      <c r="QUK21" s="198"/>
      <c r="QUL21" s="198"/>
      <c r="QUM21" s="198"/>
      <c r="QUN21" s="198"/>
      <c r="QUO21" s="198"/>
      <c r="QUP21" s="198"/>
      <c r="QUQ21" s="198"/>
      <c r="QUR21" s="198"/>
      <c r="QUS21" s="198"/>
      <c r="QUT21" s="198"/>
      <c r="QUU21" s="198"/>
      <c r="QUV21" s="198"/>
      <c r="QUW21" s="198"/>
      <c r="QUX21" s="198"/>
      <c r="QUY21" s="198"/>
      <c r="QUZ21" s="198"/>
      <c r="QVA21" s="198"/>
      <c r="QVB21" s="198"/>
      <c r="QVC21" s="198"/>
      <c r="QVD21" s="198"/>
      <c r="QVE21" s="198"/>
      <c r="QVF21" s="198"/>
      <c r="QVG21" s="198"/>
      <c r="QVH21" s="198"/>
      <c r="QVI21" s="198"/>
      <c r="QVJ21" s="198"/>
      <c r="QVK21" s="198"/>
      <c r="QVL21" s="198"/>
      <c r="QVM21" s="198"/>
      <c r="QVN21" s="198"/>
      <c r="QVO21" s="198"/>
      <c r="QVP21" s="198"/>
      <c r="QVQ21" s="198"/>
      <c r="QVR21" s="198"/>
      <c r="QVS21" s="198"/>
      <c r="QVT21" s="198"/>
      <c r="QVU21" s="198"/>
      <c r="QVV21" s="198"/>
      <c r="QVW21" s="198"/>
      <c r="QVX21" s="198"/>
      <c r="QVY21" s="198"/>
      <c r="QVZ21" s="198"/>
      <c r="QWA21" s="198"/>
      <c r="QWB21" s="198"/>
      <c r="QWC21" s="198"/>
      <c r="QWD21" s="198"/>
      <c r="QWE21" s="198"/>
      <c r="QWF21" s="198"/>
      <c r="QWG21" s="198"/>
      <c r="QWH21" s="198"/>
      <c r="QWI21" s="198"/>
      <c r="QWJ21" s="198"/>
      <c r="QWK21" s="198"/>
      <c r="QWL21" s="198"/>
      <c r="QWM21" s="198"/>
      <c r="QWN21" s="198"/>
      <c r="QWO21" s="198"/>
      <c r="QWP21" s="198"/>
      <c r="QWQ21" s="198"/>
      <c r="QWR21" s="198"/>
      <c r="QWS21" s="198"/>
      <c r="QWT21" s="198"/>
      <c r="QWU21" s="198"/>
      <c r="QWV21" s="198"/>
      <c r="QWW21" s="198"/>
      <c r="QWX21" s="198"/>
      <c r="QWY21" s="198"/>
      <c r="QWZ21" s="198"/>
      <c r="QXA21" s="198"/>
      <c r="QXB21" s="198"/>
      <c r="QXC21" s="198"/>
      <c r="QXD21" s="198"/>
      <c r="QXE21" s="198"/>
      <c r="QXF21" s="198"/>
      <c r="QXG21" s="198"/>
      <c r="QXH21" s="198"/>
      <c r="QXI21" s="198"/>
      <c r="QXJ21" s="198"/>
      <c r="QXK21" s="198"/>
      <c r="QXL21" s="198"/>
      <c r="QXM21" s="198"/>
      <c r="QXN21" s="198"/>
      <c r="QXO21" s="198"/>
      <c r="QXP21" s="198"/>
      <c r="QXQ21" s="198"/>
      <c r="QXR21" s="198"/>
      <c r="QXS21" s="198"/>
      <c r="QXT21" s="198"/>
      <c r="QXU21" s="198"/>
      <c r="QXV21" s="198"/>
      <c r="QXW21" s="198"/>
      <c r="QXX21" s="198"/>
      <c r="QXY21" s="198"/>
      <c r="QXZ21" s="198"/>
      <c r="QYA21" s="198"/>
      <c r="QYB21" s="198"/>
      <c r="QYC21" s="198"/>
      <c r="QYD21" s="198"/>
      <c r="QYE21" s="198"/>
      <c r="QYF21" s="198"/>
      <c r="QYG21" s="198"/>
      <c r="QYH21" s="198"/>
      <c r="QYI21" s="198"/>
      <c r="QYJ21" s="198"/>
      <c r="QYK21" s="198"/>
      <c r="QYL21" s="198"/>
      <c r="QYM21" s="198"/>
      <c r="QYN21" s="198"/>
      <c r="QYO21" s="198"/>
      <c r="QYP21" s="198"/>
      <c r="QYQ21" s="198"/>
      <c r="QYR21" s="198"/>
      <c r="QYS21" s="198"/>
      <c r="QYT21" s="198"/>
      <c r="QYU21" s="198"/>
      <c r="QYV21" s="198"/>
      <c r="QYW21" s="198"/>
      <c r="QYX21" s="198"/>
      <c r="QYY21" s="198"/>
      <c r="QYZ21" s="198"/>
      <c r="QZA21" s="198"/>
      <c r="QZB21" s="198"/>
      <c r="QZC21" s="198"/>
      <c r="QZD21" s="198"/>
      <c r="QZE21" s="198"/>
      <c r="QZF21" s="198"/>
      <c r="QZG21" s="198"/>
      <c r="QZH21" s="198"/>
      <c r="QZI21" s="198"/>
      <c r="QZJ21" s="198"/>
      <c r="QZK21" s="198"/>
      <c r="QZL21" s="198"/>
      <c r="QZM21" s="198"/>
      <c r="QZN21" s="198"/>
      <c r="QZO21" s="198"/>
      <c r="QZP21" s="198"/>
      <c r="QZQ21" s="198"/>
      <c r="QZR21" s="198"/>
      <c r="QZS21" s="198"/>
      <c r="QZT21" s="198"/>
      <c r="QZU21" s="198"/>
      <c r="QZV21" s="198"/>
      <c r="QZW21" s="198"/>
      <c r="QZX21" s="198"/>
      <c r="QZY21" s="198"/>
      <c r="QZZ21" s="198"/>
      <c r="RAA21" s="198"/>
      <c r="RAB21" s="198"/>
      <c r="RAC21" s="198"/>
      <c r="RAD21" s="198"/>
      <c r="RAE21" s="198"/>
      <c r="RAF21" s="198"/>
      <c r="RAG21" s="198"/>
      <c r="RAH21" s="198"/>
      <c r="RAI21" s="198"/>
      <c r="RAJ21" s="198"/>
      <c r="RAK21" s="198"/>
      <c r="RAL21" s="198"/>
      <c r="RAM21" s="198"/>
      <c r="RAN21" s="198"/>
      <c r="RAO21" s="198"/>
      <c r="RAP21" s="198"/>
      <c r="RAQ21" s="198"/>
      <c r="RAR21" s="198"/>
      <c r="RAS21" s="198"/>
      <c r="RAT21" s="198"/>
      <c r="RAU21" s="198"/>
      <c r="RAV21" s="198"/>
      <c r="RAW21" s="198"/>
      <c r="RAX21" s="198"/>
      <c r="RAY21" s="198"/>
      <c r="RAZ21" s="198"/>
      <c r="RBA21" s="198"/>
      <c r="RBB21" s="198"/>
      <c r="RBC21" s="198"/>
      <c r="RBD21" s="198"/>
      <c r="RBE21" s="198"/>
      <c r="RBF21" s="198"/>
      <c r="RBG21" s="198"/>
      <c r="RBH21" s="198"/>
      <c r="RBI21" s="198"/>
      <c r="RBJ21" s="198"/>
      <c r="RBK21" s="198"/>
      <c r="RBL21" s="198"/>
      <c r="RBM21" s="198"/>
      <c r="RBN21" s="198"/>
      <c r="RBO21" s="198"/>
      <c r="RBP21" s="198"/>
      <c r="RBQ21" s="198"/>
      <c r="RBR21" s="198"/>
      <c r="RBS21" s="198"/>
      <c r="RBT21" s="198"/>
      <c r="RBU21" s="198"/>
      <c r="RBV21" s="198"/>
      <c r="RBW21" s="198"/>
      <c r="RBX21" s="198"/>
      <c r="RBY21" s="198"/>
      <c r="RBZ21" s="198"/>
      <c r="RCA21" s="198"/>
      <c r="RCB21" s="198"/>
      <c r="RCC21" s="198"/>
      <c r="RCD21" s="198"/>
      <c r="RCE21" s="198"/>
      <c r="RCF21" s="198"/>
      <c r="RCG21" s="198"/>
      <c r="RCH21" s="198"/>
      <c r="RCI21" s="198"/>
      <c r="RCJ21" s="198"/>
      <c r="RCK21" s="198"/>
      <c r="RCL21" s="198"/>
      <c r="RCM21" s="198"/>
      <c r="RCN21" s="198"/>
      <c r="RCO21" s="198"/>
      <c r="RCP21" s="198"/>
      <c r="RCQ21" s="198"/>
      <c r="RCR21" s="198"/>
      <c r="RCS21" s="198"/>
      <c r="RCT21" s="198"/>
      <c r="RCU21" s="198"/>
      <c r="RCV21" s="198"/>
      <c r="RCW21" s="198"/>
      <c r="RCX21" s="198"/>
      <c r="RCY21" s="198"/>
      <c r="RCZ21" s="198"/>
      <c r="RDA21" s="198"/>
      <c r="RDB21" s="198"/>
      <c r="RDC21" s="198"/>
      <c r="RDD21" s="198"/>
      <c r="RDE21" s="198"/>
      <c r="RDF21" s="198"/>
      <c r="RDG21" s="198"/>
      <c r="RDH21" s="198"/>
      <c r="RDI21" s="198"/>
      <c r="RDJ21" s="198"/>
      <c r="RDK21" s="198"/>
      <c r="RDL21" s="198"/>
      <c r="RDM21" s="198"/>
      <c r="RDN21" s="198"/>
      <c r="RDO21" s="198"/>
      <c r="RDP21" s="198"/>
      <c r="RDQ21" s="198"/>
      <c r="RDR21" s="198"/>
      <c r="RDS21" s="198"/>
      <c r="RDT21" s="198"/>
      <c r="RDU21" s="198"/>
      <c r="RDV21" s="198"/>
      <c r="RDW21" s="198"/>
      <c r="RDX21" s="198"/>
      <c r="RDY21" s="198"/>
      <c r="RDZ21" s="198"/>
      <c r="REA21" s="198"/>
      <c r="REB21" s="198"/>
      <c r="REC21" s="198"/>
      <c r="RED21" s="198"/>
      <c r="REE21" s="198"/>
      <c r="REF21" s="198"/>
      <c r="REG21" s="198"/>
      <c r="REH21" s="198"/>
      <c r="REI21" s="198"/>
      <c r="REJ21" s="198"/>
      <c r="REK21" s="198"/>
      <c r="REL21" s="198"/>
      <c r="REM21" s="198"/>
      <c r="REN21" s="198"/>
      <c r="REO21" s="198"/>
      <c r="REP21" s="198"/>
      <c r="REQ21" s="198"/>
      <c r="RER21" s="198"/>
      <c r="RES21" s="198"/>
      <c r="RET21" s="198"/>
      <c r="REU21" s="198"/>
      <c r="REV21" s="198"/>
      <c r="REW21" s="198"/>
      <c r="REX21" s="198"/>
      <c r="REY21" s="198"/>
      <c r="REZ21" s="198"/>
      <c r="RFA21" s="198"/>
      <c r="RFB21" s="198"/>
      <c r="RFC21" s="198"/>
      <c r="RFD21" s="198"/>
      <c r="RFE21" s="198"/>
      <c r="RFF21" s="198"/>
      <c r="RFG21" s="198"/>
      <c r="RFH21" s="198"/>
      <c r="RFI21" s="198"/>
      <c r="RFJ21" s="198"/>
      <c r="RFK21" s="198"/>
      <c r="RFL21" s="198"/>
      <c r="RFM21" s="198"/>
      <c r="RFN21" s="198"/>
      <c r="RFO21" s="198"/>
      <c r="RFP21" s="198"/>
      <c r="RFQ21" s="198"/>
      <c r="RFR21" s="198"/>
      <c r="RFS21" s="198"/>
      <c r="RFT21" s="198"/>
      <c r="RFU21" s="198"/>
      <c r="RFV21" s="198"/>
      <c r="RFW21" s="198"/>
      <c r="RFX21" s="198"/>
      <c r="RFY21" s="198"/>
      <c r="RFZ21" s="198"/>
      <c r="RGA21" s="198"/>
      <c r="RGB21" s="198"/>
      <c r="RGC21" s="198"/>
      <c r="RGD21" s="198"/>
      <c r="RGE21" s="198"/>
      <c r="RGF21" s="198"/>
      <c r="RGG21" s="198"/>
      <c r="RGH21" s="198"/>
      <c r="RGI21" s="198"/>
      <c r="RGJ21" s="198"/>
      <c r="RGK21" s="198"/>
      <c r="RGL21" s="198"/>
      <c r="RGM21" s="198"/>
      <c r="RGN21" s="198"/>
      <c r="RGO21" s="198"/>
      <c r="RGP21" s="198"/>
      <c r="RGQ21" s="198"/>
      <c r="RGR21" s="198"/>
      <c r="RGS21" s="198"/>
      <c r="RGT21" s="198"/>
      <c r="RGU21" s="198"/>
      <c r="RGV21" s="198"/>
      <c r="RGW21" s="198"/>
      <c r="RGX21" s="198"/>
      <c r="RGY21" s="198"/>
      <c r="RGZ21" s="198"/>
      <c r="RHA21" s="198"/>
      <c r="RHB21" s="198"/>
      <c r="RHC21" s="198"/>
      <c r="RHD21" s="198"/>
      <c r="RHE21" s="198"/>
      <c r="RHF21" s="198"/>
      <c r="RHG21" s="198"/>
      <c r="RHH21" s="198"/>
      <c r="RHI21" s="198"/>
      <c r="RHJ21" s="198"/>
      <c r="RHK21" s="198"/>
      <c r="RHL21" s="198"/>
      <c r="RHM21" s="198"/>
      <c r="RHN21" s="198"/>
      <c r="RHO21" s="198"/>
      <c r="RHP21" s="198"/>
      <c r="RHQ21" s="198"/>
      <c r="RHR21" s="198"/>
      <c r="RHS21" s="198"/>
      <c r="RHT21" s="198"/>
      <c r="RHU21" s="198"/>
      <c r="RHV21" s="198"/>
      <c r="RHW21" s="198"/>
      <c r="RHX21" s="198"/>
      <c r="RHY21" s="198"/>
      <c r="RHZ21" s="198"/>
      <c r="RIA21" s="198"/>
      <c r="RIB21" s="198"/>
      <c r="RIC21" s="198"/>
      <c r="RID21" s="198"/>
      <c r="RIE21" s="198"/>
      <c r="RIF21" s="198"/>
      <c r="RIG21" s="198"/>
      <c r="RIH21" s="198"/>
      <c r="RII21" s="198"/>
      <c r="RIJ21" s="198"/>
      <c r="RIK21" s="198"/>
      <c r="RIL21" s="198"/>
      <c r="RIM21" s="198"/>
      <c r="RIN21" s="198"/>
      <c r="RIO21" s="198"/>
      <c r="RIP21" s="198"/>
      <c r="RIQ21" s="198"/>
      <c r="RIR21" s="198"/>
      <c r="RIS21" s="198"/>
      <c r="RIT21" s="198"/>
      <c r="RIU21" s="198"/>
      <c r="RIV21" s="198"/>
      <c r="RIW21" s="198"/>
      <c r="RIX21" s="198"/>
      <c r="RIY21" s="198"/>
      <c r="RIZ21" s="198"/>
      <c r="RJA21" s="198"/>
      <c r="RJB21" s="198"/>
      <c r="RJC21" s="198"/>
      <c r="RJD21" s="198"/>
      <c r="RJE21" s="198"/>
      <c r="RJF21" s="198"/>
      <c r="RJG21" s="198"/>
      <c r="RJH21" s="198"/>
      <c r="RJI21" s="198"/>
      <c r="RJJ21" s="198"/>
      <c r="RJK21" s="198"/>
      <c r="RJL21" s="198"/>
      <c r="RJM21" s="198"/>
      <c r="RJN21" s="198"/>
      <c r="RJO21" s="198"/>
      <c r="RJP21" s="198"/>
      <c r="RJQ21" s="198"/>
      <c r="RJR21" s="198"/>
      <c r="RJS21" s="198"/>
      <c r="RJT21" s="198"/>
      <c r="RJU21" s="198"/>
      <c r="RJV21" s="198"/>
      <c r="RJW21" s="198"/>
      <c r="RJX21" s="198"/>
      <c r="RJY21" s="198"/>
      <c r="RJZ21" s="198"/>
      <c r="RKA21" s="198"/>
      <c r="RKB21" s="198"/>
      <c r="RKC21" s="198"/>
      <c r="RKD21" s="198"/>
      <c r="RKE21" s="198"/>
      <c r="RKF21" s="198"/>
      <c r="RKG21" s="198"/>
      <c r="RKH21" s="198"/>
      <c r="RKI21" s="198"/>
      <c r="RKJ21" s="198"/>
      <c r="RKK21" s="198"/>
      <c r="RKL21" s="198"/>
      <c r="RKM21" s="198"/>
      <c r="RKN21" s="198"/>
      <c r="RKO21" s="198"/>
      <c r="RKP21" s="198"/>
      <c r="RKQ21" s="198"/>
      <c r="RKR21" s="198"/>
      <c r="RKS21" s="198"/>
      <c r="RKT21" s="198"/>
      <c r="RKU21" s="198"/>
      <c r="RKV21" s="198"/>
      <c r="RKW21" s="198"/>
      <c r="RKX21" s="198"/>
      <c r="RKY21" s="198"/>
      <c r="RKZ21" s="198"/>
      <c r="RLA21" s="198"/>
      <c r="RLB21" s="198"/>
      <c r="RLC21" s="198"/>
      <c r="RLD21" s="198"/>
      <c r="RLE21" s="198"/>
      <c r="RLF21" s="198"/>
      <c r="RLG21" s="198"/>
      <c r="RLH21" s="198"/>
      <c r="RLI21" s="198"/>
      <c r="RLJ21" s="198"/>
      <c r="RLK21" s="198"/>
      <c r="RLL21" s="198"/>
      <c r="RLM21" s="198"/>
      <c r="RLN21" s="198"/>
      <c r="RLO21" s="198"/>
      <c r="RLP21" s="198"/>
      <c r="RLQ21" s="198"/>
      <c r="RLR21" s="198"/>
      <c r="RLS21" s="198"/>
      <c r="RLT21" s="198"/>
      <c r="RLU21" s="198"/>
      <c r="RLV21" s="198"/>
      <c r="RLW21" s="198"/>
      <c r="RLX21" s="198"/>
      <c r="RLY21" s="198"/>
      <c r="RLZ21" s="198"/>
      <c r="RMA21" s="198"/>
      <c r="RMB21" s="198"/>
      <c r="RMC21" s="198"/>
      <c r="RMD21" s="198"/>
      <c r="RME21" s="198"/>
      <c r="RMF21" s="198"/>
      <c r="RMG21" s="198"/>
      <c r="RMH21" s="198"/>
      <c r="RMI21" s="198"/>
      <c r="RMJ21" s="198"/>
      <c r="RMK21" s="198"/>
      <c r="RML21" s="198"/>
      <c r="RMM21" s="198"/>
      <c r="RMN21" s="198"/>
      <c r="RMO21" s="198"/>
      <c r="RMP21" s="198"/>
      <c r="RMQ21" s="198"/>
      <c r="RMR21" s="198"/>
      <c r="RMS21" s="198"/>
      <c r="RMT21" s="198"/>
      <c r="RMU21" s="198"/>
      <c r="RMV21" s="198"/>
      <c r="RMW21" s="198"/>
      <c r="RMX21" s="198"/>
      <c r="RMY21" s="198"/>
      <c r="RMZ21" s="198"/>
      <c r="RNA21" s="198"/>
      <c r="RNB21" s="198"/>
      <c r="RNC21" s="198"/>
      <c r="RND21" s="198"/>
      <c r="RNE21" s="198"/>
      <c r="RNF21" s="198"/>
      <c r="RNG21" s="198"/>
      <c r="RNH21" s="198"/>
      <c r="RNI21" s="198"/>
      <c r="RNJ21" s="198"/>
      <c r="RNK21" s="198"/>
      <c r="RNL21" s="198"/>
      <c r="RNM21" s="198"/>
      <c r="RNN21" s="198"/>
      <c r="RNO21" s="198"/>
      <c r="RNP21" s="198"/>
      <c r="RNQ21" s="198"/>
      <c r="RNR21" s="198"/>
      <c r="RNS21" s="198"/>
      <c r="RNT21" s="198"/>
      <c r="RNU21" s="198"/>
      <c r="RNV21" s="198"/>
      <c r="RNW21" s="198"/>
      <c r="RNX21" s="198"/>
      <c r="RNY21" s="198"/>
      <c r="RNZ21" s="198"/>
      <c r="ROA21" s="198"/>
      <c r="ROB21" s="198"/>
      <c r="ROC21" s="198"/>
      <c r="ROD21" s="198"/>
      <c r="ROE21" s="198"/>
      <c r="ROF21" s="198"/>
      <c r="ROG21" s="198"/>
      <c r="ROH21" s="198"/>
      <c r="ROI21" s="198"/>
      <c r="ROJ21" s="198"/>
      <c r="ROK21" s="198"/>
      <c r="ROL21" s="198"/>
      <c r="ROM21" s="198"/>
      <c r="RON21" s="198"/>
      <c r="ROO21" s="198"/>
      <c r="ROP21" s="198"/>
      <c r="ROQ21" s="198"/>
      <c r="ROR21" s="198"/>
      <c r="ROS21" s="198"/>
      <c r="ROT21" s="198"/>
      <c r="ROU21" s="198"/>
      <c r="ROV21" s="198"/>
      <c r="ROW21" s="198"/>
      <c r="ROX21" s="198"/>
      <c r="ROY21" s="198"/>
      <c r="ROZ21" s="198"/>
      <c r="RPA21" s="198"/>
      <c r="RPB21" s="198"/>
      <c r="RPC21" s="198"/>
      <c r="RPD21" s="198"/>
      <c r="RPE21" s="198"/>
      <c r="RPF21" s="198"/>
      <c r="RPG21" s="198"/>
      <c r="RPH21" s="198"/>
      <c r="RPI21" s="198"/>
      <c r="RPJ21" s="198"/>
      <c r="RPK21" s="198"/>
      <c r="RPL21" s="198"/>
      <c r="RPM21" s="198"/>
      <c r="RPN21" s="198"/>
      <c r="RPO21" s="198"/>
      <c r="RPP21" s="198"/>
      <c r="RPQ21" s="198"/>
      <c r="RPR21" s="198"/>
      <c r="RPS21" s="198"/>
      <c r="RPT21" s="198"/>
      <c r="RPU21" s="198"/>
      <c r="RPV21" s="198"/>
      <c r="RPW21" s="198"/>
      <c r="RPX21" s="198"/>
      <c r="RPY21" s="198"/>
      <c r="RPZ21" s="198"/>
      <c r="RQA21" s="198"/>
      <c r="RQB21" s="198"/>
      <c r="RQC21" s="198"/>
      <c r="RQD21" s="198"/>
      <c r="RQE21" s="198"/>
      <c r="RQF21" s="198"/>
      <c r="RQG21" s="198"/>
      <c r="RQH21" s="198"/>
      <c r="RQI21" s="198"/>
      <c r="RQJ21" s="198"/>
      <c r="RQK21" s="198"/>
      <c r="RQL21" s="198"/>
      <c r="RQM21" s="198"/>
      <c r="RQN21" s="198"/>
      <c r="RQO21" s="198"/>
      <c r="RQP21" s="198"/>
      <c r="RQQ21" s="198"/>
      <c r="RQR21" s="198"/>
      <c r="RQS21" s="198"/>
      <c r="RQT21" s="198"/>
      <c r="RQU21" s="198"/>
      <c r="RQV21" s="198"/>
      <c r="RQW21" s="198"/>
      <c r="RQX21" s="198"/>
      <c r="RQY21" s="198"/>
      <c r="RQZ21" s="198"/>
      <c r="RRA21" s="198"/>
      <c r="RRB21" s="198"/>
      <c r="RRC21" s="198"/>
      <c r="RRD21" s="198"/>
      <c r="RRE21" s="198"/>
      <c r="RRF21" s="198"/>
      <c r="RRG21" s="198"/>
      <c r="RRH21" s="198"/>
      <c r="RRI21" s="198"/>
      <c r="RRJ21" s="198"/>
      <c r="RRK21" s="198"/>
      <c r="RRL21" s="198"/>
      <c r="RRM21" s="198"/>
      <c r="RRN21" s="198"/>
      <c r="RRO21" s="198"/>
      <c r="RRP21" s="198"/>
      <c r="RRQ21" s="198"/>
      <c r="RRR21" s="198"/>
      <c r="RRS21" s="198"/>
      <c r="RRT21" s="198"/>
      <c r="RRU21" s="198"/>
      <c r="RRV21" s="198"/>
      <c r="RRW21" s="198"/>
      <c r="RRX21" s="198"/>
      <c r="RRY21" s="198"/>
      <c r="RRZ21" s="198"/>
      <c r="RSA21" s="198"/>
      <c r="RSB21" s="198"/>
      <c r="RSC21" s="198"/>
      <c r="RSD21" s="198"/>
      <c r="RSE21" s="198"/>
      <c r="RSF21" s="198"/>
      <c r="RSG21" s="198"/>
      <c r="RSH21" s="198"/>
      <c r="RSI21" s="198"/>
      <c r="RSJ21" s="198"/>
      <c r="RSK21" s="198"/>
      <c r="RSL21" s="198"/>
      <c r="RSM21" s="198"/>
      <c r="RSN21" s="198"/>
      <c r="RSO21" s="198"/>
      <c r="RSP21" s="198"/>
      <c r="RSQ21" s="198"/>
      <c r="RSR21" s="198"/>
      <c r="RSS21" s="198"/>
      <c r="RST21" s="198"/>
      <c r="RSU21" s="198"/>
      <c r="RSV21" s="198"/>
      <c r="RSW21" s="198"/>
      <c r="RSX21" s="198"/>
      <c r="RSY21" s="198"/>
      <c r="RSZ21" s="198"/>
      <c r="RTA21" s="198"/>
      <c r="RTB21" s="198"/>
      <c r="RTC21" s="198"/>
      <c r="RTD21" s="198"/>
      <c r="RTE21" s="198"/>
      <c r="RTF21" s="198"/>
      <c r="RTG21" s="198"/>
      <c r="RTH21" s="198"/>
      <c r="RTI21" s="198"/>
      <c r="RTJ21" s="198"/>
      <c r="RTK21" s="198"/>
      <c r="RTL21" s="198"/>
      <c r="RTM21" s="198"/>
      <c r="RTN21" s="198"/>
      <c r="RTO21" s="198"/>
      <c r="RTP21" s="198"/>
      <c r="RTQ21" s="198"/>
      <c r="RTR21" s="198"/>
      <c r="RTS21" s="198"/>
      <c r="RTT21" s="198"/>
      <c r="RTU21" s="198"/>
      <c r="RTV21" s="198"/>
      <c r="RTW21" s="198"/>
      <c r="RTX21" s="198"/>
      <c r="RTY21" s="198"/>
      <c r="RTZ21" s="198"/>
      <c r="RUA21" s="198"/>
      <c r="RUB21" s="198"/>
      <c r="RUC21" s="198"/>
      <c r="RUD21" s="198"/>
      <c r="RUE21" s="198"/>
      <c r="RUF21" s="198"/>
      <c r="RUG21" s="198"/>
      <c r="RUH21" s="198"/>
      <c r="RUI21" s="198"/>
      <c r="RUJ21" s="198"/>
      <c r="RUK21" s="198"/>
      <c r="RUL21" s="198"/>
      <c r="RUM21" s="198"/>
      <c r="RUN21" s="198"/>
      <c r="RUO21" s="198"/>
      <c r="RUP21" s="198"/>
      <c r="RUQ21" s="198"/>
      <c r="RUR21" s="198"/>
      <c r="RUS21" s="198"/>
      <c r="RUT21" s="198"/>
      <c r="RUU21" s="198"/>
      <c r="RUV21" s="198"/>
      <c r="RUW21" s="198"/>
      <c r="RUX21" s="198"/>
      <c r="RUY21" s="198"/>
      <c r="RUZ21" s="198"/>
      <c r="RVA21" s="198"/>
      <c r="RVB21" s="198"/>
      <c r="RVC21" s="198"/>
      <c r="RVD21" s="198"/>
      <c r="RVE21" s="198"/>
      <c r="RVF21" s="198"/>
      <c r="RVG21" s="198"/>
      <c r="RVH21" s="198"/>
      <c r="RVI21" s="198"/>
      <c r="RVJ21" s="198"/>
      <c r="RVK21" s="198"/>
      <c r="RVL21" s="198"/>
      <c r="RVM21" s="198"/>
      <c r="RVN21" s="198"/>
      <c r="RVO21" s="198"/>
      <c r="RVP21" s="198"/>
      <c r="RVQ21" s="198"/>
      <c r="RVR21" s="198"/>
      <c r="RVS21" s="198"/>
      <c r="RVT21" s="198"/>
      <c r="RVU21" s="198"/>
      <c r="RVV21" s="198"/>
      <c r="RVW21" s="198"/>
      <c r="RVX21" s="198"/>
      <c r="RVY21" s="198"/>
      <c r="RVZ21" s="198"/>
      <c r="RWA21" s="198"/>
      <c r="RWB21" s="198"/>
      <c r="RWC21" s="198"/>
      <c r="RWD21" s="198"/>
      <c r="RWE21" s="198"/>
      <c r="RWF21" s="198"/>
      <c r="RWG21" s="198"/>
      <c r="RWH21" s="198"/>
      <c r="RWI21" s="198"/>
      <c r="RWJ21" s="198"/>
      <c r="RWK21" s="198"/>
      <c r="RWL21" s="198"/>
      <c r="RWM21" s="198"/>
      <c r="RWN21" s="198"/>
      <c r="RWO21" s="198"/>
      <c r="RWP21" s="198"/>
      <c r="RWQ21" s="198"/>
      <c r="RWR21" s="198"/>
      <c r="RWS21" s="198"/>
      <c r="RWT21" s="198"/>
      <c r="RWU21" s="198"/>
      <c r="RWV21" s="198"/>
      <c r="RWW21" s="198"/>
      <c r="RWX21" s="198"/>
      <c r="RWY21" s="198"/>
      <c r="RWZ21" s="198"/>
      <c r="RXA21" s="198"/>
      <c r="RXB21" s="198"/>
      <c r="RXC21" s="198"/>
      <c r="RXD21" s="198"/>
      <c r="RXE21" s="198"/>
      <c r="RXF21" s="198"/>
      <c r="RXG21" s="198"/>
      <c r="RXH21" s="198"/>
      <c r="RXI21" s="198"/>
      <c r="RXJ21" s="198"/>
      <c r="RXK21" s="198"/>
      <c r="RXL21" s="198"/>
      <c r="RXM21" s="198"/>
      <c r="RXN21" s="198"/>
      <c r="RXO21" s="198"/>
      <c r="RXP21" s="198"/>
      <c r="RXQ21" s="198"/>
      <c r="RXR21" s="198"/>
      <c r="RXS21" s="198"/>
      <c r="RXT21" s="198"/>
      <c r="RXU21" s="198"/>
      <c r="RXV21" s="198"/>
      <c r="RXW21" s="198"/>
      <c r="RXX21" s="198"/>
      <c r="RXY21" s="198"/>
      <c r="RXZ21" s="198"/>
      <c r="RYA21" s="198"/>
      <c r="RYB21" s="198"/>
      <c r="RYC21" s="198"/>
      <c r="RYD21" s="198"/>
      <c r="RYE21" s="198"/>
      <c r="RYF21" s="198"/>
      <c r="RYG21" s="198"/>
      <c r="RYH21" s="198"/>
      <c r="RYI21" s="198"/>
      <c r="RYJ21" s="198"/>
      <c r="RYK21" s="198"/>
      <c r="RYL21" s="198"/>
      <c r="RYM21" s="198"/>
      <c r="RYN21" s="198"/>
      <c r="RYO21" s="198"/>
      <c r="RYP21" s="198"/>
      <c r="RYQ21" s="198"/>
      <c r="RYR21" s="198"/>
      <c r="RYS21" s="198"/>
      <c r="RYT21" s="198"/>
      <c r="RYU21" s="198"/>
      <c r="RYV21" s="198"/>
      <c r="RYW21" s="198"/>
      <c r="RYX21" s="198"/>
      <c r="RYY21" s="198"/>
      <c r="RYZ21" s="198"/>
      <c r="RZA21" s="198"/>
      <c r="RZB21" s="198"/>
      <c r="RZC21" s="198"/>
      <c r="RZD21" s="198"/>
      <c r="RZE21" s="198"/>
      <c r="RZF21" s="198"/>
      <c r="RZG21" s="198"/>
      <c r="RZH21" s="198"/>
      <c r="RZI21" s="198"/>
      <c r="RZJ21" s="198"/>
      <c r="RZK21" s="198"/>
      <c r="RZL21" s="198"/>
      <c r="RZM21" s="198"/>
      <c r="RZN21" s="198"/>
      <c r="RZO21" s="198"/>
      <c r="RZP21" s="198"/>
      <c r="RZQ21" s="198"/>
      <c r="RZR21" s="198"/>
      <c r="RZS21" s="198"/>
      <c r="RZT21" s="198"/>
      <c r="RZU21" s="198"/>
      <c r="RZV21" s="198"/>
      <c r="RZW21" s="198"/>
      <c r="RZX21" s="198"/>
      <c r="RZY21" s="198"/>
      <c r="RZZ21" s="198"/>
      <c r="SAA21" s="198"/>
      <c r="SAB21" s="198"/>
      <c r="SAC21" s="198"/>
      <c r="SAD21" s="198"/>
      <c r="SAE21" s="198"/>
      <c r="SAF21" s="198"/>
      <c r="SAG21" s="198"/>
      <c r="SAH21" s="198"/>
      <c r="SAI21" s="198"/>
      <c r="SAJ21" s="198"/>
      <c r="SAK21" s="198"/>
      <c r="SAL21" s="198"/>
      <c r="SAM21" s="198"/>
      <c r="SAN21" s="198"/>
      <c r="SAO21" s="198"/>
      <c r="SAP21" s="198"/>
      <c r="SAQ21" s="198"/>
      <c r="SAR21" s="198"/>
      <c r="SAS21" s="198"/>
      <c r="SAT21" s="198"/>
      <c r="SAU21" s="198"/>
      <c r="SAV21" s="198"/>
      <c r="SAW21" s="198"/>
      <c r="SAX21" s="198"/>
      <c r="SAY21" s="198"/>
      <c r="SAZ21" s="198"/>
      <c r="SBA21" s="198"/>
      <c r="SBB21" s="198"/>
      <c r="SBC21" s="198"/>
      <c r="SBD21" s="198"/>
      <c r="SBE21" s="198"/>
      <c r="SBF21" s="198"/>
      <c r="SBG21" s="198"/>
      <c r="SBH21" s="198"/>
      <c r="SBI21" s="198"/>
      <c r="SBJ21" s="198"/>
      <c r="SBK21" s="198"/>
      <c r="SBL21" s="198"/>
      <c r="SBM21" s="198"/>
      <c r="SBN21" s="198"/>
      <c r="SBO21" s="198"/>
      <c r="SBP21" s="198"/>
      <c r="SBQ21" s="198"/>
      <c r="SBR21" s="198"/>
      <c r="SBS21" s="198"/>
      <c r="SBT21" s="198"/>
      <c r="SBU21" s="198"/>
      <c r="SBV21" s="198"/>
      <c r="SBW21" s="198"/>
      <c r="SBX21" s="198"/>
      <c r="SBY21" s="198"/>
      <c r="SBZ21" s="198"/>
      <c r="SCA21" s="198"/>
      <c r="SCB21" s="198"/>
      <c r="SCC21" s="198"/>
      <c r="SCD21" s="198"/>
      <c r="SCE21" s="198"/>
      <c r="SCF21" s="198"/>
      <c r="SCG21" s="198"/>
      <c r="SCH21" s="198"/>
      <c r="SCI21" s="198"/>
      <c r="SCJ21" s="198"/>
      <c r="SCK21" s="198"/>
      <c r="SCL21" s="198"/>
      <c r="SCM21" s="198"/>
      <c r="SCN21" s="198"/>
      <c r="SCO21" s="198"/>
      <c r="SCP21" s="198"/>
      <c r="SCQ21" s="198"/>
      <c r="SCR21" s="198"/>
      <c r="SCS21" s="198"/>
      <c r="SCT21" s="198"/>
      <c r="SCU21" s="198"/>
      <c r="SCV21" s="198"/>
      <c r="SCW21" s="198"/>
      <c r="SCX21" s="198"/>
      <c r="SCY21" s="198"/>
      <c r="SCZ21" s="198"/>
      <c r="SDA21" s="198"/>
      <c r="SDB21" s="198"/>
      <c r="SDC21" s="198"/>
      <c r="SDD21" s="198"/>
      <c r="SDE21" s="198"/>
      <c r="SDF21" s="198"/>
      <c r="SDG21" s="198"/>
      <c r="SDH21" s="198"/>
      <c r="SDI21" s="198"/>
      <c r="SDJ21" s="198"/>
      <c r="SDK21" s="198"/>
      <c r="SDL21" s="198"/>
      <c r="SDM21" s="198"/>
      <c r="SDN21" s="198"/>
      <c r="SDO21" s="198"/>
      <c r="SDP21" s="198"/>
      <c r="SDQ21" s="198"/>
      <c r="SDR21" s="198"/>
      <c r="SDS21" s="198"/>
      <c r="SDT21" s="198"/>
      <c r="SDU21" s="198"/>
      <c r="SDV21" s="198"/>
      <c r="SDW21" s="198"/>
      <c r="SDX21" s="198"/>
      <c r="SDY21" s="198"/>
      <c r="SDZ21" s="198"/>
      <c r="SEA21" s="198"/>
      <c r="SEB21" s="198"/>
      <c r="SEC21" s="198"/>
      <c r="SED21" s="198"/>
      <c r="SEE21" s="198"/>
      <c r="SEF21" s="198"/>
      <c r="SEG21" s="198"/>
      <c r="SEH21" s="198"/>
      <c r="SEI21" s="198"/>
      <c r="SEJ21" s="198"/>
      <c r="SEK21" s="198"/>
      <c r="SEL21" s="198"/>
      <c r="SEM21" s="198"/>
      <c r="SEN21" s="198"/>
      <c r="SEO21" s="198"/>
      <c r="SEP21" s="198"/>
      <c r="SEQ21" s="198"/>
      <c r="SER21" s="198"/>
      <c r="SES21" s="198"/>
      <c r="SET21" s="198"/>
      <c r="SEU21" s="198"/>
      <c r="SEV21" s="198"/>
      <c r="SEW21" s="198"/>
      <c r="SEX21" s="198"/>
      <c r="SEY21" s="198"/>
      <c r="SEZ21" s="198"/>
      <c r="SFA21" s="198"/>
      <c r="SFB21" s="198"/>
      <c r="SFC21" s="198"/>
      <c r="SFD21" s="198"/>
      <c r="SFE21" s="198"/>
      <c r="SFF21" s="198"/>
      <c r="SFG21" s="198"/>
      <c r="SFH21" s="198"/>
      <c r="SFI21" s="198"/>
      <c r="SFJ21" s="198"/>
      <c r="SFK21" s="198"/>
      <c r="SFL21" s="198"/>
      <c r="SFM21" s="198"/>
      <c r="SFN21" s="198"/>
      <c r="SFO21" s="198"/>
      <c r="SFP21" s="198"/>
      <c r="SFQ21" s="198"/>
      <c r="SFR21" s="198"/>
      <c r="SFS21" s="198"/>
      <c r="SFT21" s="198"/>
      <c r="SFU21" s="198"/>
      <c r="SFV21" s="198"/>
      <c r="SFW21" s="198"/>
      <c r="SFX21" s="198"/>
      <c r="SFY21" s="198"/>
      <c r="SFZ21" s="198"/>
      <c r="SGA21" s="198"/>
      <c r="SGB21" s="198"/>
      <c r="SGC21" s="198"/>
      <c r="SGD21" s="198"/>
      <c r="SGE21" s="198"/>
      <c r="SGF21" s="198"/>
      <c r="SGG21" s="198"/>
      <c r="SGH21" s="198"/>
      <c r="SGI21" s="198"/>
      <c r="SGJ21" s="198"/>
      <c r="SGK21" s="198"/>
      <c r="SGL21" s="198"/>
      <c r="SGM21" s="198"/>
      <c r="SGN21" s="198"/>
      <c r="SGO21" s="198"/>
      <c r="SGP21" s="198"/>
      <c r="SGQ21" s="198"/>
      <c r="SGR21" s="198"/>
      <c r="SGS21" s="198"/>
      <c r="SGT21" s="198"/>
      <c r="SGU21" s="198"/>
      <c r="SGV21" s="198"/>
      <c r="SGW21" s="198"/>
      <c r="SGX21" s="198"/>
      <c r="SGY21" s="198"/>
      <c r="SGZ21" s="198"/>
      <c r="SHA21" s="198"/>
      <c r="SHB21" s="198"/>
      <c r="SHC21" s="198"/>
      <c r="SHD21" s="198"/>
      <c r="SHE21" s="198"/>
      <c r="SHF21" s="198"/>
      <c r="SHG21" s="198"/>
      <c r="SHH21" s="198"/>
      <c r="SHI21" s="198"/>
      <c r="SHJ21" s="198"/>
      <c r="SHK21" s="198"/>
      <c r="SHL21" s="198"/>
      <c r="SHM21" s="198"/>
      <c r="SHN21" s="198"/>
      <c r="SHO21" s="198"/>
      <c r="SHP21" s="198"/>
      <c r="SHQ21" s="198"/>
      <c r="SHR21" s="198"/>
      <c r="SHS21" s="198"/>
      <c r="SHT21" s="198"/>
      <c r="SHU21" s="198"/>
      <c r="SHV21" s="198"/>
      <c r="SHW21" s="198"/>
      <c r="SHX21" s="198"/>
      <c r="SHY21" s="198"/>
      <c r="SHZ21" s="198"/>
      <c r="SIA21" s="198"/>
      <c r="SIB21" s="198"/>
      <c r="SIC21" s="198"/>
      <c r="SID21" s="198"/>
      <c r="SIE21" s="198"/>
      <c r="SIF21" s="198"/>
      <c r="SIG21" s="198"/>
      <c r="SIH21" s="198"/>
      <c r="SII21" s="198"/>
      <c r="SIJ21" s="198"/>
      <c r="SIK21" s="198"/>
      <c r="SIL21" s="198"/>
      <c r="SIM21" s="198"/>
      <c r="SIN21" s="198"/>
      <c r="SIO21" s="198"/>
      <c r="SIP21" s="198"/>
      <c r="SIQ21" s="198"/>
      <c r="SIR21" s="198"/>
      <c r="SIS21" s="198"/>
      <c r="SIT21" s="198"/>
      <c r="SIU21" s="198"/>
      <c r="SIV21" s="198"/>
      <c r="SIW21" s="198"/>
      <c r="SIX21" s="198"/>
      <c r="SIY21" s="198"/>
      <c r="SIZ21" s="198"/>
      <c r="SJA21" s="198"/>
      <c r="SJB21" s="198"/>
      <c r="SJC21" s="198"/>
      <c r="SJD21" s="198"/>
      <c r="SJE21" s="198"/>
      <c r="SJF21" s="198"/>
      <c r="SJG21" s="198"/>
      <c r="SJH21" s="198"/>
      <c r="SJI21" s="198"/>
      <c r="SJJ21" s="198"/>
      <c r="SJK21" s="198"/>
      <c r="SJL21" s="198"/>
      <c r="SJM21" s="198"/>
      <c r="SJN21" s="198"/>
      <c r="SJO21" s="198"/>
      <c r="SJP21" s="198"/>
      <c r="SJQ21" s="198"/>
      <c r="SJR21" s="198"/>
      <c r="SJS21" s="198"/>
      <c r="SJT21" s="198"/>
      <c r="SJU21" s="198"/>
      <c r="SJV21" s="198"/>
      <c r="SJW21" s="198"/>
      <c r="SJX21" s="198"/>
      <c r="SJY21" s="198"/>
      <c r="SJZ21" s="198"/>
      <c r="SKA21" s="198"/>
      <c r="SKB21" s="198"/>
      <c r="SKC21" s="198"/>
      <c r="SKD21" s="198"/>
      <c r="SKE21" s="198"/>
      <c r="SKF21" s="198"/>
      <c r="SKG21" s="198"/>
      <c r="SKH21" s="198"/>
      <c r="SKI21" s="198"/>
      <c r="SKJ21" s="198"/>
      <c r="SKK21" s="198"/>
      <c r="SKL21" s="198"/>
      <c r="SKM21" s="198"/>
      <c r="SKN21" s="198"/>
      <c r="SKO21" s="198"/>
      <c r="SKP21" s="198"/>
      <c r="SKQ21" s="198"/>
      <c r="SKR21" s="198"/>
      <c r="SKS21" s="198"/>
      <c r="SKT21" s="198"/>
      <c r="SKU21" s="198"/>
      <c r="SKV21" s="198"/>
      <c r="SKW21" s="198"/>
      <c r="SKX21" s="198"/>
      <c r="SKY21" s="198"/>
      <c r="SKZ21" s="198"/>
      <c r="SLA21" s="198"/>
      <c r="SLB21" s="198"/>
      <c r="SLC21" s="198"/>
      <c r="SLD21" s="198"/>
      <c r="SLE21" s="198"/>
      <c r="SLF21" s="198"/>
      <c r="SLG21" s="198"/>
      <c r="SLH21" s="198"/>
      <c r="SLI21" s="198"/>
      <c r="SLJ21" s="198"/>
      <c r="SLK21" s="198"/>
      <c r="SLL21" s="198"/>
      <c r="SLM21" s="198"/>
      <c r="SLN21" s="198"/>
      <c r="SLO21" s="198"/>
      <c r="SLP21" s="198"/>
      <c r="SLQ21" s="198"/>
      <c r="SLR21" s="198"/>
      <c r="SLS21" s="198"/>
      <c r="SLT21" s="198"/>
      <c r="SLU21" s="198"/>
      <c r="SLV21" s="198"/>
      <c r="SLW21" s="198"/>
      <c r="SLX21" s="198"/>
      <c r="SLY21" s="198"/>
      <c r="SLZ21" s="198"/>
      <c r="SMA21" s="198"/>
      <c r="SMB21" s="198"/>
      <c r="SMC21" s="198"/>
      <c r="SMD21" s="198"/>
      <c r="SME21" s="198"/>
      <c r="SMF21" s="198"/>
      <c r="SMG21" s="198"/>
      <c r="SMH21" s="198"/>
      <c r="SMI21" s="198"/>
      <c r="SMJ21" s="198"/>
      <c r="SMK21" s="198"/>
      <c r="SML21" s="198"/>
      <c r="SMM21" s="198"/>
      <c r="SMN21" s="198"/>
      <c r="SMO21" s="198"/>
      <c r="SMP21" s="198"/>
      <c r="SMQ21" s="198"/>
      <c r="SMR21" s="198"/>
      <c r="SMS21" s="198"/>
      <c r="SMT21" s="198"/>
      <c r="SMU21" s="198"/>
      <c r="SMV21" s="198"/>
      <c r="SMW21" s="198"/>
      <c r="SMX21" s="198"/>
      <c r="SMY21" s="198"/>
      <c r="SMZ21" s="198"/>
      <c r="SNA21" s="198"/>
      <c r="SNB21" s="198"/>
      <c r="SNC21" s="198"/>
      <c r="SND21" s="198"/>
      <c r="SNE21" s="198"/>
      <c r="SNF21" s="198"/>
      <c r="SNG21" s="198"/>
      <c r="SNH21" s="198"/>
      <c r="SNI21" s="198"/>
      <c r="SNJ21" s="198"/>
      <c r="SNK21" s="198"/>
      <c r="SNL21" s="198"/>
      <c r="SNM21" s="198"/>
      <c r="SNN21" s="198"/>
      <c r="SNO21" s="198"/>
      <c r="SNP21" s="198"/>
      <c r="SNQ21" s="198"/>
      <c r="SNR21" s="198"/>
      <c r="SNS21" s="198"/>
      <c r="SNT21" s="198"/>
      <c r="SNU21" s="198"/>
      <c r="SNV21" s="198"/>
      <c r="SNW21" s="198"/>
      <c r="SNX21" s="198"/>
      <c r="SNY21" s="198"/>
      <c r="SNZ21" s="198"/>
      <c r="SOA21" s="198"/>
      <c r="SOB21" s="198"/>
      <c r="SOC21" s="198"/>
      <c r="SOD21" s="198"/>
      <c r="SOE21" s="198"/>
      <c r="SOF21" s="198"/>
      <c r="SOG21" s="198"/>
      <c r="SOH21" s="198"/>
      <c r="SOI21" s="198"/>
      <c r="SOJ21" s="198"/>
      <c r="SOK21" s="198"/>
      <c r="SOL21" s="198"/>
      <c r="SOM21" s="198"/>
      <c r="SON21" s="198"/>
      <c r="SOO21" s="198"/>
      <c r="SOP21" s="198"/>
      <c r="SOQ21" s="198"/>
      <c r="SOR21" s="198"/>
      <c r="SOS21" s="198"/>
      <c r="SOT21" s="198"/>
      <c r="SOU21" s="198"/>
      <c r="SOV21" s="198"/>
      <c r="SOW21" s="198"/>
      <c r="SOX21" s="198"/>
      <c r="SOY21" s="198"/>
      <c r="SOZ21" s="198"/>
      <c r="SPA21" s="198"/>
      <c r="SPB21" s="198"/>
      <c r="SPC21" s="198"/>
      <c r="SPD21" s="198"/>
      <c r="SPE21" s="198"/>
      <c r="SPF21" s="198"/>
      <c r="SPG21" s="198"/>
      <c r="SPH21" s="198"/>
      <c r="SPI21" s="198"/>
      <c r="SPJ21" s="198"/>
      <c r="SPK21" s="198"/>
      <c r="SPL21" s="198"/>
      <c r="SPM21" s="198"/>
      <c r="SPN21" s="198"/>
      <c r="SPO21" s="198"/>
      <c r="SPP21" s="198"/>
      <c r="SPQ21" s="198"/>
      <c r="SPR21" s="198"/>
      <c r="SPS21" s="198"/>
      <c r="SPT21" s="198"/>
      <c r="SPU21" s="198"/>
      <c r="SPV21" s="198"/>
      <c r="SPW21" s="198"/>
      <c r="SPX21" s="198"/>
      <c r="SPY21" s="198"/>
      <c r="SPZ21" s="198"/>
      <c r="SQA21" s="198"/>
      <c r="SQB21" s="198"/>
      <c r="SQC21" s="198"/>
      <c r="SQD21" s="198"/>
      <c r="SQE21" s="198"/>
      <c r="SQF21" s="198"/>
      <c r="SQG21" s="198"/>
      <c r="SQH21" s="198"/>
      <c r="SQI21" s="198"/>
      <c r="SQJ21" s="198"/>
      <c r="SQK21" s="198"/>
      <c r="SQL21" s="198"/>
      <c r="SQM21" s="198"/>
      <c r="SQN21" s="198"/>
      <c r="SQO21" s="198"/>
      <c r="SQP21" s="198"/>
      <c r="SQQ21" s="198"/>
      <c r="SQR21" s="198"/>
      <c r="SQS21" s="198"/>
      <c r="SQT21" s="198"/>
      <c r="SQU21" s="198"/>
      <c r="SQV21" s="198"/>
      <c r="SQW21" s="198"/>
      <c r="SQX21" s="198"/>
      <c r="SQY21" s="198"/>
      <c r="SQZ21" s="198"/>
      <c r="SRA21" s="198"/>
      <c r="SRB21" s="198"/>
      <c r="SRC21" s="198"/>
      <c r="SRD21" s="198"/>
      <c r="SRE21" s="198"/>
      <c r="SRF21" s="198"/>
      <c r="SRG21" s="198"/>
      <c r="SRH21" s="198"/>
      <c r="SRI21" s="198"/>
      <c r="SRJ21" s="198"/>
      <c r="SRK21" s="198"/>
      <c r="SRL21" s="198"/>
      <c r="SRM21" s="198"/>
      <c r="SRN21" s="198"/>
      <c r="SRO21" s="198"/>
      <c r="SRP21" s="198"/>
      <c r="SRQ21" s="198"/>
      <c r="SRR21" s="198"/>
      <c r="SRS21" s="198"/>
      <c r="SRT21" s="198"/>
      <c r="SRU21" s="198"/>
      <c r="SRV21" s="198"/>
      <c r="SRW21" s="198"/>
      <c r="SRX21" s="198"/>
      <c r="SRY21" s="198"/>
      <c r="SRZ21" s="198"/>
      <c r="SSA21" s="198"/>
      <c r="SSB21" s="198"/>
      <c r="SSC21" s="198"/>
      <c r="SSD21" s="198"/>
      <c r="SSE21" s="198"/>
      <c r="SSF21" s="198"/>
      <c r="SSG21" s="198"/>
      <c r="SSH21" s="198"/>
      <c r="SSI21" s="198"/>
      <c r="SSJ21" s="198"/>
      <c r="SSK21" s="198"/>
      <c r="SSL21" s="198"/>
      <c r="SSM21" s="198"/>
      <c r="SSN21" s="198"/>
      <c r="SSO21" s="198"/>
      <c r="SSP21" s="198"/>
      <c r="SSQ21" s="198"/>
      <c r="SSR21" s="198"/>
      <c r="SSS21" s="198"/>
      <c r="SST21" s="198"/>
      <c r="SSU21" s="198"/>
      <c r="SSV21" s="198"/>
      <c r="SSW21" s="198"/>
      <c r="SSX21" s="198"/>
      <c r="SSY21" s="198"/>
      <c r="SSZ21" s="198"/>
      <c r="STA21" s="198"/>
      <c r="STB21" s="198"/>
      <c r="STC21" s="198"/>
      <c r="STD21" s="198"/>
      <c r="STE21" s="198"/>
      <c r="STF21" s="198"/>
      <c r="STG21" s="198"/>
      <c r="STH21" s="198"/>
      <c r="STI21" s="198"/>
      <c r="STJ21" s="198"/>
      <c r="STK21" s="198"/>
      <c r="STL21" s="198"/>
      <c r="STM21" s="198"/>
      <c r="STN21" s="198"/>
      <c r="STO21" s="198"/>
      <c r="STP21" s="198"/>
      <c r="STQ21" s="198"/>
      <c r="STR21" s="198"/>
      <c r="STS21" s="198"/>
      <c r="STT21" s="198"/>
      <c r="STU21" s="198"/>
      <c r="STV21" s="198"/>
      <c r="STW21" s="198"/>
      <c r="STX21" s="198"/>
      <c r="STY21" s="198"/>
      <c r="STZ21" s="198"/>
      <c r="SUA21" s="198"/>
      <c r="SUB21" s="198"/>
      <c r="SUC21" s="198"/>
      <c r="SUD21" s="198"/>
      <c r="SUE21" s="198"/>
      <c r="SUF21" s="198"/>
      <c r="SUG21" s="198"/>
      <c r="SUH21" s="198"/>
      <c r="SUI21" s="198"/>
      <c r="SUJ21" s="198"/>
      <c r="SUK21" s="198"/>
      <c r="SUL21" s="198"/>
      <c r="SUM21" s="198"/>
      <c r="SUN21" s="198"/>
      <c r="SUO21" s="198"/>
      <c r="SUP21" s="198"/>
      <c r="SUQ21" s="198"/>
      <c r="SUR21" s="198"/>
      <c r="SUS21" s="198"/>
      <c r="SUT21" s="198"/>
      <c r="SUU21" s="198"/>
      <c r="SUV21" s="198"/>
      <c r="SUW21" s="198"/>
      <c r="SUX21" s="198"/>
      <c r="SUY21" s="198"/>
      <c r="SUZ21" s="198"/>
      <c r="SVA21" s="198"/>
      <c r="SVB21" s="198"/>
      <c r="SVC21" s="198"/>
      <c r="SVD21" s="198"/>
      <c r="SVE21" s="198"/>
      <c r="SVF21" s="198"/>
      <c r="SVG21" s="198"/>
      <c r="SVH21" s="198"/>
      <c r="SVI21" s="198"/>
      <c r="SVJ21" s="198"/>
      <c r="SVK21" s="198"/>
      <c r="SVL21" s="198"/>
      <c r="SVM21" s="198"/>
      <c r="SVN21" s="198"/>
      <c r="SVO21" s="198"/>
      <c r="SVP21" s="198"/>
      <c r="SVQ21" s="198"/>
      <c r="SVR21" s="198"/>
      <c r="SVS21" s="198"/>
      <c r="SVT21" s="198"/>
      <c r="SVU21" s="198"/>
      <c r="SVV21" s="198"/>
      <c r="SVW21" s="198"/>
      <c r="SVX21" s="198"/>
      <c r="SVY21" s="198"/>
      <c r="SVZ21" s="198"/>
      <c r="SWA21" s="198"/>
      <c r="SWB21" s="198"/>
      <c r="SWC21" s="198"/>
      <c r="SWD21" s="198"/>
      <c r="SWE21" s="198"/>
      <c r="SWF21" s="198"/>
      <c r="SWG21" s="198"/>
      <c r="SWH21" s="198"/>
      <c r="SWI21" s="198"/>
      <c r="SWJ21" s="198"/>
      <c r="SWK21" s="198"/>
      <c r="SWL21" s="198"/>
      <c r="SWM21" s="198"/>
      <c r="SWN21" s="198"/>
      <c r="SWO21" s="198"/>
      <c r="SWP21" s="198"/>
      <c r="SWQ21" s="198"/>
      <c r="SWR21" s="198"/>
      <c r="SWS21" s="198"/>
      <c r="SWT21" s="198"/>
      <c r="SWU21" s="198"/>
      <c r="SWV21" s="198"/>
      <c r="SWW21" s="198"/>
      <c r="SWX21" s="198"/>
      <c r="SWY21" s="198"/>
      <c r="SWZ21" s="198"/>
      <c r="SXA21" s="198"/>
      <c r="SXB21" s="198"/>
      <c r="SXC21" s="198"/>
      <c r="SXD21" s="198"/>
      <c r="SXE21" s="198"/>
      <c r="SXF21" s="198"/>
      <c r="SXG21" s="198"/>
      <c r="SXH21" s="198"/>
      <c r="SXI21" s="198"/>
      <c r="SXJ21" s="198"/>
      <c r="SXK21" s="198"/>
      <c r="SXL21" s="198"/>
      <c r="SXM21" s="198"/>
      <c r="SXN21" s="198"/>
      <c r="SXO21" s="198"/>
      <c r="SXP21" s="198"/>
      <c r="SXQ21" s="198"/>
      <c r="SXR21" s="198"/>
      <c r="SXS21" s="198"/>
      <c r="SXT21" s="198"/>
      <c r="SXU21" s="198"/>
      <c r="SXV21" s="198"/>
      <c r="SXW21" s="198"/>
      <c r="SXX21" s="198"/>
      <c r="SXY21" s="198"/>
      <c r="SXZ21" s="198"/>
      <c r="SYA21" s="198"/>
      <c r="SYB21" s="198"/>
      <c r="SYC21" s="198"/>
      <c r="SYD21" s="198"/>
      <c r="SYE21" s="198"/>
      <c r="SYF21" s="198"/>
      <c r="SYG21" s="198"/>
      <c r="SYH21" s="198"/>
      <c r="SYI21" s="198"/>
      <c r="SYJ21" s="198"/>
      <c r="SYK21" s="198"/>
      <c r="SYL21" s="198"/>
      <c r="SYM21" s="198"/>
      <c r="SYN21" s="198"/>
      <c r="SYO21" s="198"/>
      <c r="SYP21" s="198"/>
      <c r="SYQ21" s="198"/>
      <c r="SYR21" s="198"/>
      <c r="SYS21" s="198"/>
      <c r="SYT21" s="198"/>
      <c r="SYU21" s="198"/>
      <c r="SYV21" s="198"/>
      <c r="SYW21" s="198"/>
      <c r="SYX21" s="198"/>
      <c r="SYY21" s="198"/>
      <c r="SYZ21" s="198"/>
      <c r="SZA21" s="198"/>
      <c r="SZB21" s="198"/>
      <c r="SZC21" s="198"/>
      <c r="SZD21" s="198"/>
      <c r="SZE21" s="198"/>
      <c r="SZF21" s="198"/>
      <c r="SZG21" s="198"/>
      <c r="SZH21" s="198"/>
      <c r="SZI21" s="198"/>
      <c r="SZJ21" s="198"/>
      <c r="SZK21" s="198"/>
      <c r="SZL21" s="198"/>
      <c r="SZM21" s="198"/>
      <c r="SZN21" s="198"/>
      <c r="SZO21" s="198"/>
      <c r="SZP21" s="198"/>
      <c r="SZQ21" s="198"/>
      <c r="SZR21" s="198"/>
      <c r="SZS21" s="198"/>
      <c r="SZT21" s="198"/>
      <c r="SZU21" s="198"/>
      <c r="SZV21" s="198"/>
      <c r="SZW21" s="198"/>
      <c r="SZX21" s="198"/>
      <c r="SZY21" s="198"/>
      <c r="SZZ21" s="198"/>
      <c r="TAA21" s="198"/>
      <c r="TAB21" s="198"/>
      <c r="TAC21" s="198"/>
      <c r="TAD21" s="198"/>
      <c r="TAE21" s="198"/>
      <c r="TAF21" s="198"/>
      <c r="TAG21" s="198"/>
      <c r="TAH21" s="198"/>
      <c r="TAI21" s="198"/>
      <c r="TAJ21" s="198"/>
      <c r="TAK21" s="198"/>
      <c r="TAL21" s="198"/>
      <c r="TAM21" s="198"/>
      <c r="TAN21" s="198"/>
      <c r="TAO21" s="198"/>
      <c r="TAP21" s="198"/>
      <c r="TAQ21" s="198"/>
      <c r="TAR21" s="198"/>
      <c r="TAS21" s="198"/>
      <c r="TAT21" s="198"/>
      <c r="TAU21" s="198"/>
      <c r="TAV21" s="198"/>
      <c r="TAW21" s="198"/>
      <c r="TAX21" s="198"/>
      <c r="TAY21" s="198"/>
      <c r="TAZ21" s="198"/>
      <c r="TBA21" s="198"/>
      <c r="TBB21" s="198"/>
      <c r="TBC21" s="198"/>
      <c r="TBD21" s="198"/>
      <c r="TBE21" s="198"/>
      <c r="TBF21" s="198"/>
      <c r="TBG21" s="198"/>
      <c r="TBH21" s="198"/>
      <c r="TBI21" s="198"/>
      <c r="TBJ21" s="198"/>
      <c r="TBK21" s="198"/>
      <c r="TBL21" s="198"/>
      <c r="TBM21" s="198"/>
      <c r="TBN21" s="198"/>
      <c r="TBO21" s="198"/>
      <c r="TBP21" s="198"/>
      <c r="TBQ21" s="198"/>
      <c r="TBR21" s="198"/>
      <c r="TBS21" s="198"/>
      <c r="TBT21" s="198"/>
      <c r="TBU21" s="198"/>
      <c r="TBV21" s="198"/>
      <c r="TBW21" s="198"/>
      <c r="TBX21" s="198"/>
      <c r="TBY21" s="198"/>
      <c r="TBZ21" s="198"/>
      <c r="TCA21" s="198"/>
      <c r="TCB21" s="198"/>
      <c r="TCC21" s="198"/>
      <c r="TCD21" s="198"/>
      <c r="TCE21" s="198"/>
      <c r="TCF21" s="198"/>
      <c r="TCG21" s="198"/>
      <c r="TCH21" s="198"/>
      <c r="TCI21" s="198"/>
      <c r="TCJ21" s="198"/>
      <c r="TCK21" s="198"/>
      <c r="TCL21" s="198"/>
      <c r="TCM21" s="198"/>
      <c r="TCN21" s="198"/>
      <c r="TCO21" s="198"/>
      <c r="TCP21" s="198"/>
      <c r="TCQ21" s="198"/>
      <c r="TCR21" s="198"/>
      <c r="TCS21" s="198"/>
      <c r="TCT21" s="198"/>
      <c r="TCU21" s="198"/>
      <c r="TCV21" s="198"/>
      <c r="TCW21" s="198"/>
      <c r="TCX21" s="198"/>
      <c r="TCY21" s="198"/>
      <c r="TCZ21" s="198"/>
      <c r="TDA21" s="198"/>
      <c r="TDB21" s="198"/>
      <c r="TDC21" s="198"/>
      <c r="TDD21" s="198"/>
      <c r="TDE21" s="198"/>
      <c r="TDF21" s="198"/>
      <c r="TDG21" s="198"/>
      <c r="TDH21" s="198"/>
      <c r="TDI21" s="198"/>
      <c r="TDJ21" s="198"/>
      <c r="TDK21" s="198"/>
      <c r="TDL21" s="198"/>
      <c r="TDM21" s="198"/>
      <c r="TDN21" s="198"/>
      <c r="TDO21" s="198"/>
      <c r="TDP21" s="198"/>
      <c r="TDQ21" s="198"/>
      <c r="TDR21" s="198"/>
      <c r="TDS21" s="198"/>
      <c r="TDT21" s="198"/>
      <c r="TDU21" s="198"/>
      <c r="TDV21" s="198"/>
      <c r="TDW21" s="198"/>
      <c r="TDX21" s="198"/>
      <c r="TDY21" s="198"/>
      <c r="TDZ21" s="198"/>
      <c r="TEA21" s="198"/>
      <c r="TEB21" s="198"/>
      <c r="TEC21" s="198"/>
      <c r="TED21" s="198"/>
      <c r="TEE21" s="198"/>
      <c r="TEF21" s="198"/>
      <c r="TEG21" s="198"/>
      <c r="TEH21" s="198"/>
      <c r="TEI21" s="198"/>
      <c r="TEJ21" s="198"/>
      <c r="TEK21" s="198"/>
      <c r="TEL21" s="198"/>
      <c r="TEM21" s="198"/>
      <c r="TEN21" s="198"/>
      <c r="TEO21" s="198"/>
      <c r="TEP21" s="198"/>
      <c r="TEQ21" s="198"/>
      <c r="TER21" s="198"/>
      <c r="TES21" s="198"/>
      <c r="TET21" s="198"/>
      <c r="TEU21" s="198"/>
      <c r="TEV21" s="198"/>
      <c r="TEW21" s="198"/>
      <c r="TEX21" s="198"/>
      <c r="TEY21" s="198"/>
      <c r="TEZ21" s="198"/>
      <c r="TFA21" s="198"/>
      <c r="TFB21" s="198"/>
      <c r="TFC21" s="198"/>
      <c r="TFD21" s="198"/>
      <c r="TFE21" s="198"/>
      <c r="TFF21" s="198"/>
      <c r="TFG21" s="198"/>
      <c r="TFH21" s="198"/>
      <c r="TFI21" s="198"/>
      <c r="TFJ21" s="198"/>
      <c r="TFK21" s="198"/>
      <c r="TFL21" s="198"/>
      <c r="TFM21" s="198"/>
      <c r="TFN21" s="198"/>
      <c r="TFO21" s="198"/>
      <c r="TFP21" s="198"/>
      <c r="TFQ21" s="198"/>
      <c r="TFR21" s="198"/>
      <c r="TFS21" s="198"/>
      <c r="TFT21" s="198"/>
      <c r="TFU21" s="198"/>
      <c r="TFV21" s="198"/>
      <c r="TFW21" s="198"/>
      <c r="TFX21" s="198"/>
      <c r="TFY21" s="198"/>
      <c r="TFZ21" s="198"/>
      <c r="TGA21" s="198"/>
      <c r="TGB21" s="198"/>
      <c r="TGC21" s="198"/>
      <c r="TGD21" s="198"/>
      <c r="TGE21" s="198"/>
      <c r="TGF21" s="198"/>
      <c r="TGG21" s="198"/>
      <c r="TGH21" s="198"/>
      <c r="TGI21" s="198"/>
      <c r="TGJ21" s="198"/>
      <c r="TGK21" s="198"/>
      <c r="TGL21" s="198"/>
      <c r="TGM21" s="198"/>
      <c r="TGN21" s="198"/>
      <c r="TGO21" s="198"/>
      <c r="TGP21" s="198"/>
      <c r="TGQ21" s="198"/>
      <c r="TGR21" s="198"/>
      <c r="TGS21" s="198"/>
      <c r="TGT21" s="198"/>
      <c r="TGU21" s="198"/>
      <c r="TGV21" s="198"/>
      <c r="TGW21" s="198"/>
      <c r="TGX21" s="198"/>
      <c r="TGY21" s="198"/>
      <c r="TGZ21" s="198"/>
      <c r="THA21" s="198"/>
      <c r="THB21" s="198"/>
      <c r="THC21" s="198"/>
      <c r="THD21" s="198"/>
      <c r="THE21" s="198"/>
      <c r="THF21" s="198"/>
      <c r="THG21" s="198"/>
      <c r="THH21" s="198"/>
      <c r="THI21" s="198"/>
      <c r="THJ21" s="198"/>
      <c r="THK21" s="198"/>
      <c r="THL21" s="198"/>
      <c r="THM21" s="198"/>
      <c r="THN21" s="198"/>
      <c r="THO21" s="198"/>
      <c r="THP21" s="198"/>
      <c r="THQ21" s="198"/>
      <c r="THR21" s="198"/>
      <c r="THS21" s="198"/>
      <c r="THT21" s="198"/>
      <c r="THU21" s="198"/>
      <c r="THV21" s="198"/>
      <c r="THW21" s="198"/>
      <c r="THX21" s="198"/>
      <c r="THY21" s="198"/>
      <c r="THZ21" s="198"/>
      <c r="TIA21" s="198"/>
      <c r="TIB21" s="198"/>
      <c r="TIC21" s="198"/>
      <c r="TID21" s="198"/>
      <c r="TIE21" s="198"/>
      <c r="TIF21" s="198"/>
      <c r="TIG21" s="198"/>
      <c r="TIH21" s="198"/>
      <c r="TII21" s="198"/>
      <c r="TIJ21" s="198"/>
      <c r="TIK21" s="198"/>
      <c r="TIL21" s="198"/>
      <c r="TIM21" s="198"/>
      <c r="TIN21" s="198"/>
      <c r="TIO21" s="198"/>
      <c r="TIP21" s="198"/>
      <c r="TIQ21" s="198"/>
      <c r="TIR21" s="198"/>
      <c r="TIS21" s="198"/>
      <c r="TIT21" s="198"/>
      <c r="TIU21" s="198"/>
      <c r="TIV21" s="198"/>
      <c r="TIW21" s="198"/>
      <c r="TIX21" s="198"/>
      <c r="TIY21" s="198"/>
      <c r="TIZ21" s="198"/>
      <c r="TJA21" s="198"/>
      <c r="TJB21" s="198"/>
      <c r="TJC21" s="198"/>
      <c r="TJD21" s="198"/>
      <c r="TJE21" s="198"/>
      <c r="TJF21" s="198"/>
      <c r="TJG21" s="198"/>
      <c r="TJH21" s="198"/>
      <c r="TJI21" s="198"/>
      <c r="TJJ21" s="198"/>
      <c r="TJK21" s="198"/>
      <c r="TJL21" s="198"/>
      <c r="TJM21" s="198"/>
      <c r="TJN21" s="198"/>
      <c r="TJO21" s="198"/>
      <c r="TJP21" s="198"/>
      <c r="TJQ21" s="198"/>
      <c r="TJR21" s="198"/>
      <c r="TJS21" s="198"/>
      <c r="TJT21" s="198"/>
      <c r="TJU21" s="198"/>
      <c r="TJV21" s="198"/>
      <c r="TJW21" s="198"/>
      <c r="TJX21" s="198"/>
      <c r="TJY21" s="198"/>
      <c r="TJZ21" s="198"/>
      <c r="TKA21" s="198"/>
      <c r="TKB21" s="198"/>
      <c r="TKC21" s="198"/>
      <c r="TKD21" s="198"/>
      <c r="TKE21" s="198"/>
      <c r="TKF21" s="198"/>
      <c r="TKG21" s="198"/>
      <c r="TKH21" s="198"/>
      <c r="TKI21" s="198"/>
      <c r="TKJ21" s="198"/>
      <c r="TKK21" s="198"/>
      <c r="TKL21" s="198"/>
      <c r="TKM21" s="198"/>
      <c r="TKN21" s="198"/>
      <c r="TKO21" s="198"/>
      <c r="TKP21" s="198"/>
      <c r="TKQ21" s="198"/>
      <c r="TKR21" s="198"/>
      <c r="TKS21" s="198"/>
      <c r="TKT21" s="198"/>
      <c r="TKU21" s="198"/>
      <c r="TKV21" s="198"/>
      <c r="TKW21" s="198"/>
      <c r="TKX21" s="198"/>
      <c r="TKY21" s="198"/>
      <c r="TKZ21" s="198"/>
      <c r="TLA21" s="198"/>
      <c r="TLB21" s="198"/>
      <c r="TLC21" s="198"/>
      <c r="TLD21" s="198"/>
      <c r="TLE21" s="198"/>
      <c r="TLF21" s="198"/>
      <c r="TLG21" s="198"/>
      <c r="TLH21" s="198"/>
      <c r="TLI21" s="198"/>
      <c r="TLJ21" s="198"/>
      <c r="TLK21" s="198"/>
      <c r="TLL21" s="198"/>
      <c r="TLM21" s="198"/>
      <c r="TLN21" s="198"/>
      <c r="TLO21" s="198"/>
      <c r="TLP21" s="198"/>
      <c r="TLQ21" s="198"/>
      <c r="TLR21" s="198"/>
      <c r="TLS21" s="198"/>
      <c r="TLT21" s="198"/>
      <c r="TLU21" s="198"/>
      <c r="TLV21" s="198"/>
      <c r="TLW21" s="198"/>
      <c r="TLX21" s="198"/>
      <c r="TLY21" s="198"/>
      <c r="TLZ21" s="198"/>
      <c r="TMA21" s="198"/>
      <c r="TMB21" s="198"/>
      <c r="TMC21" s="198"/>
      <c r="TMD21" s="198"/>
      <c r="TME21" s="198"/>
      <c r="TMF21" s="198"/>
      <c r="TMG21" s="198"/>
      <c r="TMH21" s="198"/>
      <c r="TMI21" s="198"/>
      <c r="TMJ21" s="198"/>
      <c r="TMK21" s="198"/>
      <c r="TML21" s="198"/>
      <c r="TMM21" s="198"/>
      <c r="TMN21" s="198"/>
      <c r="TMO21" s="198"/>
      <c r="TMP21" s="198"/>
      <c r="TMQ21" s="198"/>
      <c r="TMR21" s="198"/>
      <c r="TMS21" s="198"/>
      <c r="TMT21" s="198"/>
      <c r="TMU21" s="198"/>
      <c r="TMV21" s="198"/>
      <c r="TMW21" s="198"/>
      <c r="TMX21" s="198"/>
      <c r="TMY21" s="198"/>
      <c r="TMZ21" s="198"/>
      <c r="TNA21" s="198"/>
      <c r="TNB21" s="198"/>
      <c r="TNC21" s="198"/>
      <c r="TND21" s="198"/>
      <c r="TNE21" s="198"/>
      <c r="TNF21" s="198"/>
      <c r="TNG21" s="198"/>
      <c r="TNH21" s="198"/>
      <c r="TNI21" s="198"/>
      <c r="TNJ21" s="198"/>
      <c r="TNK21" s="198"/>
      <c r="TNL21" s="198"/>
      <c r="TNM21" s="198"/>
      <c r="TNN21" s="198"/>
      <c r="TNO21" s="198"/>
      <c r="TNP21" s="198"/>
      <c r="TNQ21" s="198"/>
      <c r="TNR21" s="198"/>
      <c r="TNS21" s="198"/>
      <c r="TNT21" s="198"/>
      <c r="TNU21" s="198"/>
      <c r="TNV21" s="198"/>
      <c r="TNW21" s="198"/>
      <c r="TNX21" s="198"/>
      <c r="TNY21" s="198"/>
      <c r="TNZ21" s="198"/>
      <c r="TOA21" s="198"/>
      <c r="TOB21" s="198"/>
      <c r="TOC21" s="198"/>
      <c r="TOD21" s="198"/>
      <c r="TOE21" s="198"/>
      <c r="TOF21" s="198"/>
      <c r="TOG21" s="198"/>
      <c r="TOH21" s="198"/>
      <c r="TOI21" s="198"/>
      <c r="TOJ21" s="198"/>
      <c r="TOK21" s="198"/>
      <c r="TOL21" s="198"/>
      <c r="TOM21" s="198"/>
      <c r="TON21" s="198"/>
      <c r="TOO21" s="198"/>
      <c r="TOP21" s="198"/>
      <c r="TOQ21" s="198"/>
      <c r="TOR21" s="198"/>
      <c r="TOS21" s="198"/>
      <c r="TOT21" s="198"/>
      <c r="TOU21" s="198"/>
      <c r="TOV21" s="198"/>
      <c r="TOW21" s="198"/>
      <c r="TOX21" s="198"/>
      <c r="TOY21" s="198"/>
      <c r="TOZ21" s="198"/>
      <c r="TPA21" s="198"/>
      <c r="TPB21" s="198"/>
      <c r="TPC21" s="198"/>
      <c r="TPD21" s="198"/>
      <c r="TPE21" s="198"/>
      <c r="TPF21" s="198"/>
      <c r="TPG21" s="198"/>
      <c r="TPH21" s="198"/>
      <c r="TPI21" s="198"/>
      <c r="TPJ21" s="198"/>
      <c r="TPK21" s="198"/>
      <c r="TPL21" s="198"/>
      <c r="TPM21" s="198"/>
      <c r="TPN21" s="198"/>
      <c r="TPO21" s="198"/>
      <c r="TPP21" s="198"/>
      <c r="TPQ21" s="198"/>
      <c r="TPR21" s="198"/>
      <c r="TPS21" s="198"/>
      <c r="TPT21" s="198"/>
      <c r="TPU21" s="198"/>
      <c r="TPV21" s="198"/>
      <c r="TPW21" s="198"/>
      <c r="TPX21" s="198"/>
      <c r="TPY21" s="198"/>
      <c r="TPZ21" s="198"/>
      <c r="TQA21" s="198"/>
      <c r="TQB21" s="198"/>
      <c r="TQC21" s="198"/>
      <c r="TQD21" s="198"/>
      <c r="TQE21" s="198"/>
      <c r="TQF21" s="198"/>
      <c r="TQG21" s="198"/>
      <c r="TQH21" s="198"/>
      <c r="TQI21" s="198"/>
      <c r="TQJ21" s="198"/>
      <c r="TQK21" s="198"/>
      <c r="TQL21" s="198"/>
      <c r="TQM21" s="198"/>
      <c r="TQN21" s="198"/>
      <c r="TQO21" s="198"/>
      <c r="TQP21" s="198"/>
      <c r="TQQ21" s="198"/>
      <c r="TQR21" s="198"/>
      <c r="TQS21" s="198"/>
      <c r="TQT21" s="198"/>
      <c r="TQU21" s="198"/>
      <c r="TQV21" s="198"/>
      <c r="TQW21" s="198"/>
      <c r="TQX21" s="198"/>
      <c r="TQY21" s="198"/>
      <c r="TQZ21" s="198"/>
      <c r="TRA21" s="198"/>
      <c r="TRB21" s="198"/>
      <c r="TRC21" s="198"/>
      <c r="TRD21" s="198"/>
      <c r="TRE21" s="198"/>
      <c r="TRF21" s="198"/>
      <c r="TRG21" s="198"/>
      <c r="TRH21" s="198"/>
      <c r="TRI21" s="198"/>
      <c r="TRJ21" s="198"/>
      <c r="TRK21" s="198"/>
      <c r="TRL21" s="198"/>
      <c r="TRM21" s="198"/>
      <c r="TRN21" s="198"/>
      <c r="TRO21" s="198"/>
      <c r="TRP21" s="198"/>
      <c r="TRQ21" s="198"/>
      <c r="TRR21" s="198"/>
      <c r="TRS21" s="198"/>
      <c r="TRT21" s="198"/>
      <c r="TRU21" s="198"/>
      <c r="TRV21" s="198"/>
      <c r="TRW21" s="198"/>
      <c r="TRX21" s="198"/>
      <c r="TRY21" s="198"/>
      <c r="TRZ21" s="198"/>
      <c r="TSA21" s="198"/>
      <c r="TSB21" s="198"/>
      <c r="TSC21" s="198"/>
      <c r="TSD21" s="198"/>
      <c r="TSE21" s="198"/>
      <c r="TSF21" s="198"/>
      <c r="TSG21" s="198"/>
      <c r="TSH21" s="198"/>
      <c r="TSI21" s="198"/>
      <c r="TSJ21" s="198"/>
      <c r="TSK21" s="198"/>
      <c r="TSL21" s="198"/>
      <c r="TSM21" s="198"/>
      <c r="TSN21" s="198"/>
      <c r="TSO21" s="198"/>
      <c r="TSP21" s="198"/>
      <c r="TSQ21" s="198"/>
      <c r="TSR21" s="198"/>
      <c r="TSS21" s="198"/>
      <c r="TST21" s="198"/>
      <c r="TSU21" s="198"/>
      <c r="TSV21" s="198"/>
      <c r="TSW21" s="198"/>
      <c r="TSX21" s="198"/>
      <c r="TSY21" s="198"/>
      <c r="TSZ21" s="198"/>
      <c r="TTA21" s="198"/>
      <c r="TTB21" s="198"/>
      <c r="TTC21" s="198"/>
      <c r="TTD21" s="198"/>
      <c r="TTE21" s="198"/>
      <c r="TTF21" s="198"/>
      <c r="TTG21" s="198"/>
      <c r="TTH21" s="198"/>
      <c r="TTI21" s="198"/>
      <c r="TTJ21" s="198"/>
      <c r="TTK21" s="198"/>
      <c r="TTL21" s="198"/>
      <c r="TTM21" s="198"/>
      <c r="TTN21" s="198"/>
      <c r="TTO21" s="198"/>
      <c r="TTP21" s="198"/>
      <c r="TTQ21" s="198"/>
      <c r="TTR21" s="198"/>
      <c r="TTS21" s="198"/>
      <c r="TTT21" s="198"/>
      <c r="TTU21" s="198"/>
      <c r="TTV21" s="198"/>
      <c r="TTW21" s="198"/>
      <c r="TTX21" s="198"/>
      <c r="TTY21" s="198"/>
      <c r="TTZ21" s="198"/>
      <c r="TUA21" s="198"/>
      <c r="TUB21" s="198"/>
      <c r="TUC21" s="198"/>
      <c r="TUD21" s="198"/>
      <c r="TUE21" s="198"/>
      <c r="TUF21" s="198"/>
      <c r="TUG21" s="198"/>
      <c r="TUH21" s="198"/>
      <c r="TUI21" s="198"/>
      <c r="TUJ21" s="198"/>
      <c r="TUK21" s="198"/>
      <c r="TUL21" s="198"/>
      <c r="TUM21" s="198"/>
      <c r="TUN21" s="198"/>
      <c r="TUO21" s="198"/>
      <c r="TUP21" s="198"/>
      <c r="TUQ21" s="198"/>
      <c r="TUR21" s="198"/>
      <c r="TUS21" s="198"/>
      <c r="TUT21" s="198"/>
      <c r="TUU21" s="198"/>
      <c r="TUV21" s="198"/>
      <c r="TUW21" s="198"/>
      <c r="TUX21" s="198"/>
      <c r="TUY21" s="198"/>
      <c r="TUZ21" s="198"/>
      <c r="TVA21" s="198"/>
      <c r="TVB21" s="198"/>
      <c r="TVC21" s="198"/>
      <c r="TVD21" s="198"/>
      <c r="TVE21" s="198"/>
      <c r="TVF21" s="198"/>
      <c r="TVG21" s="198"/>
      <c r="TVH21" s="198"/>
      <c r="TVI21" s="198"/>
      <c r="TVJ21" s="198"/>
      <c r="TVK21" s="198"/>
      <c r="TVL21" s="198"/>
      <c r="TVM21" s="198"/>
      <c r="TVN21" s="198"/>
      <c r="TVO21" s="198"/>
      <c r="TVP21" s="198"/>
      <c r="TVQ21" s="198"/>
      <c r="TVR21" s="198"/>
      <c r="TVS21" s="198"/>
      <c r="TVT21" s="198"/>
      <c r="TVU21" s="198"/>
      <c r="TVV21" s="198"/>
      <c r="TVW21" s="198"/>
      <c r="TVX21" s="198"/>
      <c r="TVY21" s="198"/>
      <c r="TVZ21" s="198"/>
      <c r="TWA21" s="198"/>
      <c r="TWB21" s="198"/>
      <c r="TWC21" s="198"/>
      <c r="TWD21" s="198"/>
      <c r="TWE21" s="198"/>
      <c r="TWF21" s="198"/>
      <c r="TWG21" s="198"/>
      <c r="TWH21" s="198"/>
      <c r="TWI21" s="198"/>
      <c r="TWJ21" s="198"/>
      <c r="TWK21" s="198"/>
      <c r="TWL21" s="198"/>
      <c r="TWM21" s="198"/>
      <c r="TWN21" s="198"/>
      <c r="TWO21" s="198"/>
      <c r="TWP21" s="198"/>
      <c r="TWQ21" s="198"/>
      <c r="TWR21" s="198"/>
      <c r="TWS21" s="198"/>
      <c r="TWT21" s="198"/>
      <c r="TWU21" s="198"/>
      <c r="TWV21" s="198"/>
      <c r="TWW21" s="198"/>
      <c r="TWX21" s="198"/>
      <c r="TWY21" s="198"/>
      <c r="TWZ21" s="198"/>
      <c r="TXA21" s="198"/>
      <c r="TXB21" s="198"/>
      <c r="TXC21" s="198"/>
      <c r="TXD21" s="198"/>
      <c r="TXE21" s="198"/>
      <c r="TXF21" s="198"/>
      <c r="TXG21" s="198"/>
      <c r="TXH21" s="198"/>
      <c r="TXI21" s="198"/>
      <c r="TXJ21" s="198"/>
      <c r="TXK21" s="198"/>
      <c r="TXL21" s="198"/>
      <c r="TXM21" s="198"/>
      <c r="TXN21" s="198"/>
      <c r="TXO21" s="198"/>
      <c r="TXP21" s="198"/>
      <c r="TXQ21" s="198"/>
      <c r="TXR21" s="198"/>
      <c r="TXS21" s="198"/>
      <c r="TXT21" s="198"/>
      <c r="TXU21" s="198"/>
      <c r="TXV21" s="198"/>
      <c r="TXW21" s="198"/>
      <c r="TXX21" s="198"/>
      <c r="TXY21" s="198"/>
      <c r="TXZ21" s="198"/>
      <c r="TYA21" s="198"/>
      <c r="TYB21" s="198"/>
      <c r="TYC21" s="198"/>
      <c r="TYD21" s="198"/>
      <c r="TYE21" s="198"/>
      <c r="TYF21" s="198"/>
      <c r="TYG21" s="198"/>
      <c r="TYH21" s="198"/>
      <c r="TYI21" s="198"/>
      <c r="TYJ21" s="198"/>
      <c r="TYK21" s="198"/>
      <c r="TYL21" s="198"/>
      <c r="TYM21" s="198"/>
      <c r="TYN21" s="198"/>
      <c r="TYO21" s="198"/>
      <c r="TYP21" s="198"/>
      <c r="TYQ21" s="198"/>
      <c r="TYR21" s="198"/>
      <c r="TYS21" s="198"/>
      <c r="TYT21" s="198"/>
      <c r="TYU21" s="198"/>
      <c r="TYV21" s="198"/>
      <c r="TYW21" s="198"/>
      <c r="TYX21" s="198"/>
      <c r="TYY21" s="198"/>
      <c r="TYZ21" s="198"/>
      <c r="TZA21" s="198"/>
      <c r="TZB21" s="198"/>
      <c r="TZC21" s="198"/>
      <c r="TZD21" s="198"/>
      <c r="TZE21" s="198"/>
      <c r="TZF21" s="198"/>
      <c r="TZG21" s="198"/>
      <c r="TZH21" s="198"/>
      <c r="TZI21" s="198"/>
      <c r="TZJ21" s="198"/>
      <c r="TZK21" s="198"/>
      <c r="TZL21" s="198"/>
      <c r="TZM21" s="198"/>
      <c r="TZN21" s="198"/>
      <c r="TZO21" s="198"/>
      <c r="TZP21" s="198"/>
      <c r="TZQ21" s="198"/>
      <c r="TZR21" s="198"/>
      <c r="TZS21" s="198"/>
      <c r="TZT21" s="198"/>
      <c r="TZU21" s="198"/>
      <c r="TZV21" s="198"/>
      <c r="TZW21" s="198"/>
      <c r="TZX21" s="198"/>
      <c r="TZY21" s="198"/>
      <c r="TZZ21" s="198"/>
      <c r="UAA21" s="198"/>
      <c r="UAB21" s="198"/>
      <c r="UAC21" s="198"/>
      <c r="UAD21" s="198"/>
      <c r="UAE21" s="198"/>
      <c r="UAF21" s="198"/>
      <c r="UAG21" s="198"/>
      <c r="UAH21" s="198"/>
      <c r="UAI21" s="198"/>
      <c r="UAJ21" s="198"/>
      <c r="UAK21" s="198"/>
      <c r="UAL21" s="198"/>
      <c r="UAM21" s="198"/>
      <c r="UAN21" s="198"/>
      <c r="UAO21" s="198"/>
      <c r="UAP21" s="198"/>
      <c r="UAQ21" s="198"/>
      <c r="UAR21" s="198"/>
      <c r="UAS21" s="198"/>
      <c r="UAT21" s="198"/>
      <c r="UAU21" s="198"/>
      <c r="UAV21" s="198"/>
      <c r="UAW21" s="198"/>
      <c r="UAX21" s="198"/>
      <c r="UAY21" s="198"/>
      <c r="UAZ21" s="198"/>
      <c r="UBA21" s="198"/>
      <c r="UBB21" s="198"/>
      <c r="UBC21" s="198"/>
      <c r="UBD21" s="198"/>
      <c r="UBE21" s="198"/>
      <c r="UBF21" s="198"/>
      <c r="UBG21" s="198"/>
      <c r="UBH21" s="198"/>
      <c r="UBI21" s="198"/>
      <c r="UBJ21" s="198"/>
      <c r="UBK21" s="198"/>
      <c r="UBL21" s="198"/>
      <c r="UBM21" s="198"/>
      <c r="UBN21" s="198"/>
      <c r="UBO21" s="198"/>
      <c r="UBP21" s="198"/>
      <c r="UBQ21" s="198"/>
      <c r="UBR21" s="198"/>
      <c r="UBS21" s="198"/>
      <c r="UBT21" s="198"/>
      <c r="UBU21" s="198"/>
      <c r="UBV21" s="198"/>
      <c r="UBW21" s="198"/>
      <c r="UBX21" s="198"/>
      <c r="UBY21" s="198"/>
      <c r="UBZ21" s="198"/>
      <c r="UCA21" s="198"/>
      <c r="UCB21" s="198"/>
      <c r="UCC21" s="198"/>
      <c r="UCD21" s="198"/>
      <c r="UCE21" s="198"/>
      <c r="UCF21" s="198"/>
      <c r="UCG21" s="198"/>
      <c r="UCH21" s="198"/>
      <c r="UCI21" s="198"/>
      <c r="UCJ21" s="198"/>
      <c r="UCK21" s="198"/>
      <c r="UCL21" s="198"/>
      <c r="UCM21" s="198"/>
      <c r="UCN21" s="198"/>
      <c r="UCO21" s="198"/>
      <c r="UCP21" s="198"/>
      <c r="UCQ21" s="198"/>
      <c r="UCR21" s="198"/>
      <c r="UCS21" s="198"/>
      <c r="UCT21" s="198"/>
      <c r="UCU21" s="198"/>
      <c r="UCV21" s="198"/>
      <c r="UCW21" s="198"/>
      <c r="UCX21" s="198"/>
      <c r="UCY21" s="198"/>
      <c r="UCZ21" s="198"/>
      <c r="UDA21" s="198"/>
      <c r="UDB21" s="198"/>
      <c r="UDC21" s="198"/>
      <c r="UDD21" s="198"/>
      <c r="UDE21" s="198"/>
      <c r="UDF21" s="198"/>
      <c r="UDG21" s="198"/>
      <c r="UDH21" s="198"/>
      <c r="UDI21" s="198"/>
      <c r="UDJ21" s="198"/>
      <c r="UDK21" s="198"/>
      <c r="UDL21" s="198"/>
      <c r="UDM21" s="198"/>
      <c r="UDN21" s="198"/>
      <c r="UDO21" s="198"/>
      <c r="UDP21" s="198"/>
      <c r="UDQ21" s="198"/>
      <c r="UDR21" s="198"/>
      <c r="UDS21" s="198"/>
      <c r="UDT21" s="198"/>
      <c r="UDU21" s="198"/>
      <c r="UDV21" s="198"/>
      <c r="UDW21" s="198"/>
      <c r="UDX21" s="198"/>
      <c r="UDY21" s="198"/>
      <c r="UDZ21" s="198"/>
      <c r="UEA21" s="198"/>
      <c r="UEB21" s="198"/>
      <c r="UEC21" s="198"/>
      <c r="UED21" s="198"/>
      <c r="UEE21" s="198"/>
      <c r="UEF21" s="198"/>
      <c r="UEG21" s="198"/>
      <c r="UEH21" s="198"/>
      <c r="UEI21" s="198"/>
      <c r="UEJ21" s="198"/>
      <c r="UEK21" s="198"/>
      <c r="UEL21" s="198"/>
      <c r="UEM21" s="198"/>
      <c r="UEN21" s="198"/>
      <c r="UEO21" s="198"/>
      <c r="UEP21" s="198"/>
      <c r="UEQ21" s="198"/>
      <c r="UER21" s="198"/>
      <c r="UES21" s="198"/>
      <c r="UET21" s="198"/>
      <c r="UEU21" s="198"/>
      <c r="UEV21" s="198"/>
      <c r="UEW21" s="198"/>
      <c r="UEX21" s="198"/>
      <c r="UEY21" s="198"/>
      <c r="UEZ21" s="198"/>
      <c r="UFA21" s="198"/>
      <c r="UFB21" s="198"/>
      <c r="UFC21" s="198"/>
      <c r="UFD21" s="198"/>
      <c r="UFE21" s="198"/>
      <c r="UFF21" s="198"/>
      <c r="UFG21" s="198"/>
      <c r="UFH21" s="198"/>
      <c r="UFI21" s="198"/>
      <c r="UFJ21" s="198"/>
      <c r="UFK21" s="198"/>
      <c r="UFL21" s="198"/>
      <c r="UFM21" s="198"/>
      <c r="UFN21" s="198"/>
      <c r="UFO21" s="198"/>
      <c r="UFP21" s="198"/>
      <c r="UFQ21" s="198"/>
      <c r="UFR21" s="198"/>
      <c r="UFS21" s="198"/>
      <c r="UFT21" s="198"/>
      <c r="UFU21" s="198"/>
      <c r="UFV21" s="198"/>
      <c r="UFW21" s="198"/>
      <c r="UFX21" s="198"/>
      <c r="UFY21" s="198"/>
      <c r="UFZ21" s="198"/>
      <c r="UGA21" s="198"/>
      <c r="UGB21" s="198"/>
      <c r="UGC21" s="198"/>
      <c r="UGD21" s="198"/>
      <c r="UGE21" s="198"/>
      <c r="UGF21" s="198"/>
      <c r="UGG21" s="198"/>
      <c r="UGH21" s="198"/>
      <c r="UGI21" s="198"/>
      <c r="UGJ21" s="198"/>
      <c r="UGK21" s="198"/>
      <c r="UGL21" s="198"/>
      <c r="UGM21" s="198"/>
      <c r="UGN21" s="198"/>
      <c r="UGO21" s="198"/>
      <c r="UGP21" s="198"/>
      <c r="UGQ21" s="198"/>
      <c r="UGR21" s="198"/>
      <c r="UGS21" s="198"/>
      <c r="UGT21" s="198"/>
      <c r="UGU21" s="198"/>
      <c r="UGV21" s="198"/>
      <c r="UGW21" s="198"/>
      <c r="UGX21" s="198"/>
      <c r="UGY21" s="198"/>
      <c r="UGZ21" s="198"/>
      <c r="UHA21" s="198"/>
      <c r="UHB21" s="198"/>
      <c r="UHC21" s="198"/>
      <c r="UHD21" s="198"/>
      <c r="UHE21" s="198"/>
      <c r="UHF21" s="198"/>
      <c r="UHG21" s="198"/>
      <c r="UHH21" s="198"/>
      <c r="UHI21" s="198"/>
      <c r="UHJ21" s="198"/>
      <c r="UHK21" s="198"/>
      <c r="UHL21" s="198"/>
      <c r="UHM21" s="198"/>
      <c r="UHN21" s="198"/>
      <c r="UHO21" s="198"/>
      <c r="UHP21" s="198"/>
      <c r="UHQ21" s="198"/>
      <c r="UHR21" s="198"/>
      <c r="UHS21" s="198"/>
      <c r="UHT21" s="198"/>
      <c r="UHU21" s="198"/>
      <c r="UHV21" s="198"/>
      <c r="UHW21" s="198"/>
      <c r="UHX21" s="198"/>
      <c r="UHY21" s="198"/>
      <c r="UHZ21" s="198"/>
      <c r="UIA21" s="198"/>
      <c r="UIB21" s="198"/>
      <c r="UIC21" s="198"/>
      <c r="UID21" s="198"/>
      <c r="UIE21" s="198"/>
      <c r="UIF21" s="198"/>
      <c r="UIG21" s="198"/>
      <c r="UIH21" s="198"/>
      <c r="UII21" s="198"/>
      <c r="UIJ21" s="198"/>
      <c r="UIK21" s="198"/>
      <c r="UIL21" s="198"/>
      <c r="UIM21" s="198"/>
      <c r="UIN21" s="198"/>
      <c r="UIO21" s="198"/>
      <c r="UIP21" s="198"/>
      <c r="UIQ21" s="198"/>
      <c r="UIR21" s="198"/>
      <c r="UIS21" s="198"/>
      <c r="UIT21" s="198"/>
      <c r="UIU21" s="198"/>
      <c r="UIV21" s="198"/>
      <c r="UIW21" s="198"/>
      <c r="UIX21" s="198"/>
      <c r="UIY21" s="198"/>
      <c r="UIZ21" s="198"/>
      <c r="UJA21" s="198"/>
      <c r="UJB21" s="198"/>
      <c r="UJC21" s="198"/>
      <c r="UJD21" s="198"/>
      <c r="UJE21" s="198"/>
      <c r="UJF21" s="198"/>
      <c r="UJG21" s="198"/>
      <c r="UJH21" s="198"/>
      <c r="UJI21" s="198"/>
      <c r="UJJ21" s="198"/>
      <c r="UJK21" s="198"/>
      <c r="UJL21" s="198"/>
      <c r="UJM21" s="198"/>
      <c r="UJN21" s="198"/>
      <c r="UJO21" s="198"/>
      <c r="UJP21" s="198"/>
      <c r="UJQ21" s="198"/>
      <c r="UJR21" s="198"/>
      <c r="UJS21" s="198"/>
      <c r="UJT21" s="198"/>
      <c r="UJU21" s="198"/>
      <c r="UJV21" s="198"/>
      <c r="UJW21" s="198"/>
      <c r="UJX21" s="198"/>
      <c r="UJY21" s="198"/>
      <c r="UJZ21" s="198"/>
      <c r="UKA21" s="198"/>
      <c r="UKB21" s="198"/>
      <c r="UKC21" s="198"/>
      <c r="UKD21" s="198"/>
      <c r="UKE21" s="198"/>
      <c r="UKF21" s="198"/>
      <c r="UKG21" s="198"/>
      <c r="UKH21" s="198"/>
      <c r="UKI21" s="198"/>
      <c r="UKJ21" s="198"/>
      <c r="UKK21" s="198"/>
      <c r="UKL21" s="198"/>
      <c r="UKM21" s="198"/>
      <c r="UKN21" s="198"/>
      <c r="UKO21" s="198"/>
      <c r="UKP21" s="198"/>
      <c r="UKQ21" s="198"/>
      <c r="UKR21" s="198"/>
      <c r="UKS21" s="198"/>
      <c r="UKT21" s="198"/>
      <c r="UKU21" s="198"/>
      <c r="UKV21" s="198"/>
      <c r="UKW21" s="198"/>
      <c r="UKX21" s="198"/>
      <c r="UKY21" s="198"/>
      <c r="UKZ21" s="198"/>
      <c r="ULA21" s="198"/>
      <c r="ULB21" s="198"/>
      <c r="ULC21" s="198"/>
      <c r="ULD21" s="198"/>
      <c r="ULE21" s="198"/>
      <c r="ULF21" s="198"/>
      <c r="ULG21" s="198"/>
      <c r="ULH21" s="198"/>
      <c r="ULI21" s="198"/>
      <c r="ULJ21" s="198"/>
      <c r="ULK21" s="198"/>
      <c r="ULL21" s="198"/>
      <c r="ULM21" s="198"/>
      <c r="ULN21" s="198"/>
      <c r="ULO21" s="198"/>
      <c r="ULP21" s="198"/>
      <c r="ULQ21" s="198"/>
      <c r="ULR21" s="198"/>
      <c r="ULS21" s="198"/>
      <c r="ULT21" s="198"/>
      <c r="ULU21" s="198"/>
      <c r="ULV21" s="198"/>
      <c r="ULW21" s="198"/>
      <c r="ULX21" s="198"/>
      <c r="ULY21" s="198"/>
      <c r="ULZ21" s="198"/>
      <c r="UMA21" s="198"/>
      <c r="UMB21" s="198"/>
      <c r="UMC21" s="198"/>
      <c r="UMD21" s="198"/>
      <c r="UME21" s="198"/>
      <c r="UMF21" s="198"/>
      <c r="UMG21" s="198"/>
      <c r="UMH21" s="198"/>
      <c r="UMI21" s="198"/>
      <c r="UMJ21" s="198"/>
      <c r="UMK21" s="198"/>
      <c r="UML21" s="198"/>
      <c r="UMM21" s="198"/>
      <c r="UMN21" s="198"/>
      <c r="UMO21" s="198"/>
      <c r="UMP21" s="198"/>
      <c r="UMQ21" s="198"/>
      <c r="UMR21" s="198"/>
      <c r="UMS21" s="198"/>
      <c r="UMT21" s="198"/>
      <c r="UMU21" s="198"/>
      <c r="UMV21" s="198"/>
      <c r="UMW21" s="198"/>
      <c r="UMX21" s="198"/>
      <c r="UMY21" s="198"/>
      <c r="UMZ21" s="198"/>
      <c r="UNA21" s="198"/>
      <c r="UNB21" s="198"/>
      <c r="UNC21" s="198"/>
      <c r="UND21" s="198"/>
      <c r="UNE21" s="198"/>
      <c r="UNF21" s="198"/>
      <c r="UNG21" s="198"/>
      <c r="UNH21" s="198"/>
      <c r="UNI21" s="198"/>
      <c r="UNJ21" s="198"/>
      <c r="UNK21" s="198"/>
      <c r="UNL21" s="198"/>
      <c r="UNM21" s="198"/>
      <c r="UNN21" s="198"/>
      <c r="UNO21" s="198"/>
      <c r="UNP21" s="198"/>
      <c r="UNQ21" s="198"/>
      <c r="UNR21" s="198"/>
      <c r="UNS21" s="198"/>
      <c r="UNT21" s="198"/>
      <c r="UNU21" s="198"/>
      <c r="UNV21" s="198"/>
      <c r="UNW21" s="198"/>
      <c r="UNX21" s="198"/>
      <c r="UNY21" s="198"/>
      <c r="UNZ21" s="198"/>
      <c r="UOA21" s="198"/>
      <c r="UOB21" s="198"/>
      <c r="UOC21" s="198"/>
      <c r="UOD21" s="198"/>
      <c r="UOE21" s="198"/>
      <c r="UOF21" s="198"/>
      <c r="UOG21" s="198"/>
      <c r="UOH21" s="198"/>
      <c r="UOI21" s="198"/>
      <c r="UOJ21" s="198"/>
      <c r="UOK21" s="198"/>
      <c r="UOL21" s="198"/>
      <c r="UOM21" s="198"/>
      <c r="UON21" s="198"/>
      <c r="UOO21" s="198"/>
      <c r="UOP21" s="198"/>
      <c r="UOQ21" s="198"/>
      <c r="UOR21" s="198"/>
      <c r="UOS21" s="198"/>
      <c r="UOT21" s="198"/>
      <c r="UOU21" s="198"/>
      <c r="UOV21" s="198"/>
      <c r="UOW21" s="198"/>
      <c r="UOX21" s="198"/>
      <c r="UOY21" s="198"/>
      <c r="UOZ21" s="198"/>
      <c r="UPA21" s="198"/>
      <c r="UPB21" s="198"/>
      <c r="UPC21" s="198"/>
      <c r="UPD21" s="198"/>
      <c r="UPE21" s="198"/>
      <c r="UPF21" s="198"/>
      <c r="UPG21" s="198"/>
      <c r="UPH21" s="198"/>
      <c r="UPI21" s="198"/>
      <c r="UPJ21" s="198"/>
      <c r="UPK21" s="198"/>
      <c r="UPL21" s="198"/>
      <c r="UPM21" s="198"/>
      <c r="UPN21" s="198"/>
      <c r="UPO21" s="198"/>
      <c r="UPP21" s="198"/>
      <c r="UPQ21" s="198"/>
      <c r="UPR21" s="198"/>
      <c r="UPS21" s="198"/>
      <c r="UPT21" s="198"/>
      <c r="UPU21" s="198"/>
      <c r="UPV21" s="198"/>
      <c r="UPW21" s="198"/>
      <c r="UPX21" s="198"/>
      <c r="UPY21" s="198"/>
      <c r="UPZ21" s="198"/>
      <c r="UQA21" s="198"/>
      <c r="UQB21" s="198"/>
      <c r="UQC21" s="198"/>
      <c r="UQD21" s="198"/>
      <c r="UQE21" s="198"/>
      <c r="UQF21" s="198"/>
      <c r="UQG21" s="198"/>
      <c r="UQH21" s="198"/>
      <c r="UQI21" s="198"/>
      <c r="UQJ21" s="198"/>
      <c r="UQK21" s="198"/>
      <c r="UQL21" s="198"/>
      <c r="UQM21" s="198"/>
      <c r="UQN21" s="198"/>
      <c r="UQO21" s="198"/>
      <c r="UQP21" s="198"/>
      <c r="UQQ21" s="198"/>
      <c r="UQR21" s="198"/>
      <c r="UQS21" s="198"/>
      <c r="UQT21" s="198"/>
      <c r="UQU21" s="198"/>
      <c r="UQV21" s="198"/>
      <c r="UQW21" s="198"/>
      <c r="UQX21" s="198"/>
      <c r="UQY21" s="198"/>
      <c r="UQZ21" s="198"/>
      <c r="URA21" s="198"/>
      <c r="URB21" s="198"/>
      <c r="URC21" s="198"/>
      <c r="URD21" s="198"/>
      <c r="URE21" s="198"/>
      <c r="URF21" s="198"/>
      <c r="URG21" s="198"/>
      <c r="URH21" s="198"/>
      <c r="URI21" s="198"/>
      <c r="URJ21" s="198"/>
      <c r="URK21" s="198"/>
      <c r="URL21" s="198"/>
      <c r="URM21" s="198"/>
      <c r="URN21" s="198"/>
      <c r="URO21" s="198"/>
      <c r="URP21" s="198"/>
      <c r="URQ21" s="198"/>
      <c r="URR21" s="198"/>
      <c r="URS21" s="198"/>
      <c r="URT21" s="198"/>
      <c r="URU21" s="198"/>
      <c r="URV21" s="198"/>
      <c r="URW21" s="198"/>
      <c r="URX21" s="198"/>
      <c r="URY21" s="198"/>
      <c r="URZ21" s="198"/>
      <c r="USA21" s="198"/>
      <c r="USB21" s="198"/>
      <c r="USC21" s="198"/>
      <c r="USD21" s="198"/>
      <c r="USE21" s="198"/>
      <c r="USF21" s="198"/>
      <c r="USG21" s="198"/>
      <c r="USH21" s="198"/>
      <c r="USI21" s="198"/>
      <c r="USJ21" s="198"/>
      <c r="USK21" s="198"/>
      <c r="USL21" s="198"/>
      <c r="USM21" s="198"/>
      <c r="USN21" s="198"/>
      <c r="USO21" s="198"/>
      <c r="USP21" s="198"/>
      <c r="USQ21" s="198"/>
      <c r="USR21" s="198"/>
      <c r="USS21" s="198"/>
      <c r="UST21" s="198"/>
      <c r="USU21" s="198"/>
      <c r="USV21" s="198"/>
      <c r="USW21" s="198"/>
      <c r="USX21" s="198"/>
      <c r="USY21" s="198"/>
      <c r="USZ21" s="198"/>
      <c r="UTA21" s="198"/>
      <c r="UTB21" s="198"/>
      <c r="UTC21" s="198"/>
      <c r="UTD21" s="198"/>
      <c r="UTE21" s="198"/>
      <c r="UTF21" s="198"/>
      <c r="UTG21" s="198"/>
      <c r="UTH21" s="198"/>
      <c r="UTI21" s="198"/>
      <c r="UTJ21" s="198"/>
      <c r="UTK21" s="198"/>
      <c r="UTL21" s="198"/>
      <c r="UTM21" s="198"/>
      <c r="UTN21" s="198"/>
      <c r="UTO21" s="198"/>
      <c r="UTP21" s="198"/>
      <c r="UTQ21" s="198"/>
      <c r="UTR21" s="198"/>
      <c r="UTS21" s="198"/>
      <c r="UTT21" s="198"/>
      <c r="UTU21" s="198"/>
      <c r="UTV21" s="198"/>
      <c r="UTW21" s="198"/>
      <c r="UTX21" s="198"/>
      <c r="UTY21" s="198"/>
      <c r="UTZ21" s="198"/>
      <c r="UUA21" s="198"/>
      <c r="UUB21" s="198"/>
      <c r="UUC21" s="198"/>
      <c r="UUD21" s="198"/>
      <c r="UUE21" s="198"/>
      <c r="UUF21" s="198"/>
      <c r="UUG21" s="198"/>
      <c r="UUH21" s="198"/>
      <c r="UUI21" s="198"/>
      <c r="UUJ21" s="198"/>
      <c r="UUK21" s="198"/>
      <c r="UUL21" s="198"/>
      <c r="UUM21" s="198"/>
      <c r="UUN21" s="198"/>
      <c r="UUO21" s="198"/>
      <c r="UUP21" s="198"/>
      <c r="UUQ21" s="198"/>
      <c r="UUR21" s="198"/>
      <c r="UUS21" s="198"/>
      <c r="UUT21" s="198"/>
      <c r="UUU21" s="198"/>
      <c r="UUV21" s="198"/>
      <c r="UUW21" s="198"/>
      <c r="UUX21" s="198"/>
      <c r="UUY21" s="198"/>
      <c r="UUZ21" s="198"/>
      <c r="UVA21" s="198"/>
      <c r="UVB21" s="198"/>
      <c r="UVC21" s="198"/>
      <c r="UVD21" s="198"/>
      <c r="UVE21" s="198"/>
      <c r="UVF21" s="198"/>
      <c r="UVG21" s="198"/>
      <c r="UVH21" s="198"/>
      <c r="UVI21" s="198"/>
      <c r="UVJ21" s="198"/>
      <c r="UVK21" s="198"/>
      <c r="UVL21" s="198"/>
      <c r="UVM21" s="198"/>
      <c r="UVN21" s="198"/>
      <c r="UVO21" s="198"/>
      <c r="UVP21" s="198"/>
      <c r="UVQ21" s="198"/>
      <c r="UVR21" s="198"/>
      <c r="UVS21" s="198"/>
      <c r="UVT21" s="198"/>
      <c r="UVU21" s="198"/>
      <c r="UVV21" s="198"/>
      <c r="UVW21" s="198"/>
      <c r="UVX21" s="198"/>
      <c r="UVY21" s="198"/>
      <c r="UVZ21" s="198"/>
      <c r="UWA21" s="198"/>
      <c r="UWB21" s="198"/>
      <c r="UWC21" s="198"/>
      <c r="UWD21" s="198"/>
      <c r="UWE21" s="198"/>
      <c r="UWF21" s="198"/>
      <c r="UWG21" s="198"/>
      <c r="UWH21" s="198"/>
      <c r="UWI21" s="198"/>
      <c r="UWJ21" s="198"/>
      <c r="UWK21" s="198"/>
      <c r="UWL21" s="198"/>
      <c r="UWM21" s="198"/>
      <c r="UWN21" s="198"/>
      <c r="UWO21" s="198"/>
      <c r="UWP21" s="198"/>
      <c r="UWQ21" s="198"/>
      <c r="UWR21" s="198"/>
      <c r="UWS21" s="198"/>
      <c r="UWT21" s="198"/>
      <c r="UWU21" s="198"/>
      <c r="UWV21" s="198"/>
      <c r="UWW21" s="198"/>
      <c r="UWX21" s="198"/>
      <c r="UWY21" s="198"/>
      <c r="UWZ21" s="198"/>
      <c r="UXA21" s="198"/>
      <c r="UXB21" s="198"/>
      <c r="UXC21" s="198"/>
      <c r="UXD21" s="198"/>
      <c r="UXE21" s="198"/>
      <c r="UXF21" s="198"/>
      <c r="UXG21" s="198"/>
      <c r="UXH21" s="198"/>
      <c r="UXI21" s="198"/>
      <c r="UXJ21" s="198"/>
      <c r="UXK21" s="198"/>
      <c r="UXL21" s="198"/>
      <c r="UXM21" s="198"/>
      <c r="UXN21" s="198"/>
      <c r="UXO21" s="198"/>
      <c r="UXP21" s="198"/>
      <c r="UXQ21" s="198"/>
      <c r="UXR21" s="198"/>
      <c r="UXS21" s="198"/>
      <c r="UXT21" s="198"/>
      <c r="UXU21" s="198"/>
      <c r="UXV21" s="198"/>
      <c r="UXW21" s="198"/>
      <c r="UXX21" s="198"/>
      <c r="UXY21" s="198"/>
      <c r="UXZ21" s="198"/>
      <c r="UYA21" s="198"/>
      <c r="UYB21" s="198"/>
      <c r="UYC21" s="198"/>
      <c r="UYD21" s="198"/>
      <c r="UYE21" s="198"/>
      <c r="UYF21" s="198"/>
      <c r="UYG21" s="198"/>
      <c r="UYH21" s="198"/>
      <c r="UYI21" s="198"/>
      <c r="UYJ21" s="198"/>
      <c r="UYK21" s="198"/>
      <c r="UYL21" s="198"/>
      <c r="UYM21" s="198"/>
      <c r="UYN21" s="198"/>
      <c r="UYO21" s="198"/>
      <c r="UYP21" s="198"/>
      <c r="UYQ21" s="198"/>
      <c r="UYR21" s="198"/>
      <c r="UYS21" s="198"/>
      <c r="UYT21" s="198"/>
      <c r="UYU21" s="198"/>
      <c r="UYV21" s="198"/>
      <c r="UYW21" s="198"/>
      <c r="UYX21" s="198"/>
      <c r="UYY21" s="198"/>
      <c r="UYZ21" s="198"/>
      <c r="UZA21" s="198"/>
      <c r="UZB21" s="198"/>
      <c r="UZC21" s="198"/>
      <c r="UZD21" s="198"/>
      <c r="UZE21" s="198"/>
      <c r="UZF21" s="198"/>
      <c r="UZG21" s="198"/>
      <c r="UZH21" s="198"/>
      <c r="UZI21" s="198"/>
      <c r="UZJ21" s="198"/>
      <c r="UZK21" s="198"/>
      <c r="UZL21" s="198"/>
      <c r="UZM21" s="198"/>
      <c r="UZN21" s="198"/>
      <c r="UZO21" s="198"/>
      <c r="UZP21" s="198"/>
      <c r="UZQ21" s="198"/>
      <c r="UZR21" s="198"/>
      <c r="UZS21" s="198"/>
      <c r="UZT21" s="198"/>
      <c r="UZU21" s="198"/>
      <c r="UZV21" s="198"/>
      <c r="UZW21" s="198"/>
      <c r="UZX21" s="198"/>
      <c r="UZY21" s="198"/>
      <c r="UZZ21" s="198"/>
      <c r="VAA21" s="198"/>
      <c r="VAB21" s="198"/>
      <c r="VAC21" s="198"/>
      <c r="VAD21" s="198"/>
      <c r="VAE21" s="198"/>
      <c r="VAF21" s="198"/>
      <c r="VAG21" s="198"/>
      <c r="VAH21" s="198"/>
      <c r="VAI21" s="198"/>
      <c r="VAJ21" s="198"/>
      <c r="VAK21" s="198"/>
      <c r="VAL21" s="198"/>
      <c r="VAM21" s="198"/>
      <c r="VAN21" s="198"/>
      <c r="VAO21" s="198"/>
      <c r="VAP21" s="198"/>
      <c r="VAQ21" s="198"/>
      <c r="VAR21" s="198"/>
      <c r="VAS21" s="198"/>
      <c r="VAT21" s="198"/>
      <c r="VAU21" s="198"/>
      <c r="VAV21" s="198"/>
      <c r="VAW21" s="198"/>
      <c r="VAX21" s="198"/>
      <c r="VAY21" s="198"/>
      <c r="VAZ21" s="198"/>
      <c r="VBA21" s="198"/>
      <c r="VBB21" s="198"/>
      <c r="VBC21" s="198"/>
      <c r="VBD21" s="198"/>
      <c r="VBE21" s="198"/>
      <c r="VBF21" s="198"/>
      <c r="VBG21" s="198"/>
      <c r="VBH21" s="198"/>
      <c r="VBI21" s="198"/>
      <c r="VBJ21" s="198"/>
      <c r="VBK21" s="198"/>
      <c r="VBL21" s="198"/>
      <c r="VBM21" s="198"/>
      <c r="VBN21" s="198"/>
      <c r="VBO21" s="198"/>
      <c r="VBP21" s="198"/>
      <c r="VBQ21" s="198"/>
      <c r="VBR21" s="198"/>
      <c r="VBS21" s="198"/>
      <c r="VBT21" s="198"/>
      <c r="VBU21" s="198"/>
      <c r="VBV21" s="198"/>
      <c r="VBW21" s="198"/>
      <c r="VBX21" s="198"/>
      <c r="VBY21" s="198"/>
      <c r="VBZ21" s="198"/>
      <c r="VCA21" s="198"/>
      <c r="VCB21" s="198"/>
      <c r="VCC21" s="198"/>
      <c r="VCD21" s="198"/>
      <c r="VCE21" s="198"/>
      <c r="VCF21" s="198"/>
      <c r="VCG21" s="198"/>
      <c r="VCH21" s="198"/>
      <c r="VCI21" s="198"/>
      <c r="VCJ21" s="198"/>
      <c r="VCK21" s="198"/>
      <c r="VCL21" s="198"/>
      <c r="VCM21" s="198"/>
      <c r="VCN21" s="198"/>
      <c r="VCO21" s="198"/>
      <c r="VCP21" s="198"/>
      <c r="VCQ21" s="198"/>
      <c r="VCR21" s="198"/>
      <c r="VCS21" s="198"/>
      <c r="VCT21" s="198"/>
      <c r="VCU21" s="198"/>
      <c r="VCV21" s="198"/>
      <c r="VCW21" s="198"/>
      <c r="VCX21" s="198"/>
      <c r="VCY21" s="198"/>
      <c r="VCZ21" s="198"/>
      <c r="VDA21" s="198"/>
      <c r="VDB21" s="198"/>
      <c r="VDC21" s="198"/>
      <c r="VDD21" s="198"/>
      <c r="VDE21" s="198"/>
      <c r="VDF21" s="198"/>
      <c r="VDG21" s="198"/>
      <c r="VDH21" s="198"/>
      <c r="VDI21" s="198"/>
      <c r="VDJ21" s="198"/>
      <c r="VDK21" s="198"/>
      <c r="VDL21" s="198"/>
      <c r="VDM21" s="198"/>
      <c r="VDN21" s="198"/>
      <c r="VDO21" s="198"/>
      <c r="VDP21" s="198"/>
      <c r="VDQ21" s="198"/>
      <c r="VDR21" s="198"/>
      <c r="VDS21" s="198"/>
      <c r="VDT21" s="198"/>
      <c r="VDU21" s="198"/>
      <c r="VDV21" s="198"/>
      <c r="VDW21" s="198"/>
      <c r="VDX21" s="198"/>
      <c r="VDY21" s="198"/>
      <c r="VDZ21" s="198"/>
      <c r="VEA21" s="198"/>
      <c r="VEB21" s="198"/>
      <c r="VEC21" s="198"/>
      <c r="VED21" s="198"/>
      <c r="VEE21" s="198"/>
      <c r="VEF21" s="198"/>
      <c r="VEG21" s="198"/>
      <c r="VEH21" s="198"/>
      <c r="VEI21" s="198"/>
      <c r="VEJ21" s="198"/>
      <c r="VEK21" s="198"/>
      <c r="VEL21" s="198"/>
      <c r="VEM21" s="198"/>
      <c r="VEN21" s="198"/>
      <c r="VEO21" s="198"/>
      <c r="VEP21" s="198"/>
      <c r="VEQ21" s="198"/>
      <c r="VER21" s="198"/>
      <c r="VES21" s="198"/>
      <c r="VET21" s="198"/>
      <c r="VEU21" s="198"/>
      <c r="VEV21" s="198"/>
      <c r="VEW21" s="198"/>
      <c r="VEX21" s="198"/>
      <c r="VEY21" s="198"/>
      <c r="VEZ21" s="198"/>
      <c r="VFA21" s="198"/>
      <c r="VFB21" s="198"/>
      <c r="VFC21" s="198"/>
      <c r="VFD21" s="198"/>
      <c r="VFE21" s="198"/>
      <c r="VFF21" s="198"/>
      <c r="VFG21" s="198"/>
      <c r="VFH21" s="198"/>
      <c r="VFI21" s="198"/>
      <c r="VFJ21" s="198"/>
      <c r="VFK21" s="198"/>
      <c r="VFL21" s="198"/>
      <c r="VFM21" s="198"/>
      <c r="VFN21" s="198"/>
      <c r="VFO21" s="198"/>
      <c r="VFP21" s="198"/>
      <c r="VFQ21" s="198"/>
      <c r="VFR21" s="198"/>
      <c r="VFS21" s="198"/>
      <c r="VFT21" s="198"/>
      <c r="VFU21" s="198"/>
      <c r="VFV21" s="198"/>
      <c r="VFW21" s="198"/>
      <c r="VFX21" s="198"/>
      <c r="VFY21" s="198"/>
      <c r="VFZ21" s="198"/>
      <c r="VGA21" s="198"/>
      <c r="VGB21" s="198"/>
      <c r="VGC21" s="198"/>
      <c r="VGD21" s="198"/>
      <c r="VGE21" s="198"/>
      <c r="VGF21" s="198"/>
      <c r="VGG21" s="198"/>
      <c r="VGH21" s="198"/>
      <c r="VGI21" s="198"/>
      <c r="VGJ21" s="198"/>
      <c r="VGK21" s="198"/>
      <c r="VGL21" s="198"/>
      <c r="VGM21" s="198"/>
      <c r="VGN21" s="198"/>
      <c r="VGO21" s="198"/>
      <c r="VGP21" s="198"/>
      <c r="VGQ21" s="198"/>
      <c r="VGR21" s="198"/>
      <c r="VGS21" s="198"/>
      <c r="VGT21" s="198"/>
      <c r="VGU21" s="198"/>
      <c r="VGV21" s="198"/>
      <c r="VGW21" s="198"/>
      <c r="VGX21" s="198"/>
      <c r="VGY21" s="198"/>
      <c r="VGZ21" s="198"/>
      <c r="VHA21" s="198"/>
      <c r="VHB21" s="198"/>
      <c r="VHC21" s="198"/>
      <c r="VHD21" s="198"/>
      <c r="VHE21" s="198"/>
      <c r="VHF21" s="198"/>
      <c r="VHG21" s="198"/>
      <c r="VHH21" s="198"/>
      <c r="VHI21" s="198"/>
      <c r="VHJ21" s="198"/>
      <c r="VHK21" s="198"/>
      <c r="VHL21" s="198"/>
      <c r="VHM21" s="198"/>
      <c r="VHN21" s="198"/>
      <c r="VHO21" s="198"/>
      <c r="VHP21" s="198"/>
      <c r="VHQ21" s="198"/>
      <c r="VHR21" s="198"/>
      <c r="VHS21" s="198"/>
      <c r="VHT21" s="198"/>
      <c r="VHU21" s="198"/>
      <c r="VHV21" s="198"/>
      <c r="VHW21" s="198"/>
      <c r="VHX21" s="198"/>
      <c r="VHY21" s="198"/>
      <c r="VHZ21" s="198"/>
      <c r="VIA21" s="198"/>
      <c r="VIB21" s="198"/>
      <c r="VIC21" s="198"/>
      <c r="VID21" s="198"/>
      <c r="VIE21" s="198"/>
      <c r="VIF21" s="198"/>
      <c r="VIG21" s="198"/>
      <c r="VIH21" s="198"/>
      <c r="VII21" s="198"/>
      <c r="VIJ21" s="198"/>
      <c r="VIK21" s="198"/>
      <c r="VIL21" s="198"/>
      <c r="VIM21" s="198"/>
      <c r="VIN21" s="198"/>
      <c r="VIO21" s="198"/>
      <c r="VIP21" s="198"/>
      <c r="VIQ21" s="198"/>
      <c r="VIR21" s="198"/>
      <c r="VIS21" s="198"/>
      <c r="VIT21" s="198"/>
      <c r="VIU21" s="198"/>
      <c r="VIV21" s="198"/>
      <c r="VIW21" s="198"/>
      <c r="VIX21" s="198"/>
      <c r="VIY21" s="198"/>
      <c r="VIZ21" s="198"/>
      <c r="VJA21" s="198"/>
      <c r="VJB21" s="198"/>
      <c r="VJC21" s="198"/>
      <c r="VJD21" s="198"/>
      <c r="VJE21" s="198"/>
      <c r="VJF21" s="198"/>
      <c r="VJG21" s="198"/>
      <c r="VJH21" s="198"/>
      <c r="VJI21" s="198"/>
      <c r="VJJ21" s="198"/>
      <c r="VJK21" s="198"/>
      <c r="VJL21" s="198"/>
      <c r="VJM21" s="198"/>
      <c r="VJN21" s="198"/>
      <c r="VJO21" s="198"/>
      <c r="VJP21" s="198"/>
      <c r="VJQ21" s="198"/>
      <c r="VJR21" s="198"/>
      <c r="VJS21" s="198"/>
      <c r="VJT21" s="198"/>
      <c r="VJU21" s="198"/>
      <c r="VJV21" s="198"/>
      <c r="VJW21" s="198"/>
      <c r="VJX21" s="198"/>
      <c r="VJY21" s="198"/>
      <c r="VJZ21" s="198"/>
      <c r="VKA21" s="198"/>
      <c r="VKB21" s="198"/>
      <c r="VKC21" s="198"/>
      <c r="VKD21" s="198"/>
      <c r="VKE21" s="198"/>
      <c r="VKF21" s="198"/>
      <c r="VKG21" s="198"/>
      <c r="VKH21" s="198"/>
      <c r="VKI21" s="198"/>
      <c r="VKJ21" s="198"/>
      <c r="VKK21" s="198"/>
      <c r="VKL21" s="198"/>
      <c r="VKM21" s="198"/>
      <c r="VKN21" s="198"/>
      <c r="VKO21" s="198"/>
      <c r="VKP21" s="198"/>
      <c r="VKQ21" s="198"/>
      <c r="VKR21" s="198"/>
      <c r="VKS21" s="198"/>
      <c r="VKT21" s="198"/>
      <c r="VKU21" s="198"/>
      <c r="VKV21" s="198"/>
      <c r="VKW21" s="198"/>
      <c r="VKX21" s="198"/>
      <c r="VKY21" s="198"/>
      <c r="VKZ21" s="198"/>
      <c r="VLA21" s="198"/>
      <c r="VLB21" s="198"/>
      <c r="VLC21" s="198"/>
      <c r="VLD21" s="198"/>
      <c r="VLE21" s="198"/>
      <c r="VLF21" s="198"/>
      <c r="VLG21" s="198"/>
      <c r="VLH21" s="198"/>
      <c r="VLI21" s="198"/>
      <c r="VLJ21" s="198"/>
      <c r="VLK21" s="198"/>
      <c r="VLL21" s="198"/>
      <c r="VLM21" s="198"/>
      <c r="VLN21" s="198"/>
      <c r="VLO21" s="198"/>
      <c r="VLP21" s="198"/>
      <c r="VLQ21" s="198"/>
      <c r="VLR21" s="198"/>
      <c r="VLS21" s="198"/>
      <c r="VLT21" s="198"/>
      <c r="VLU21" s="198"/>
      <c r="VLV21" s="198"/>
      <c r="VLW21" s="198"/>
      <c r="VLX21" s="198"/>
      <c r="VLY21" s="198"/>
      <c r="VLZ21" s="198"/>
      <c r="VMA21" s="198"/>
      <c r="VMB21" s="198"/>
      <c r="VMC21" s="198"/>
      <c r="VMD21" s="198"/>
      <c r="VME21" s="198"/>
      <c r="VMF21" s="198"/>
      <c r="VMG21" s="198"/>
      <c r="VMH21" s="198"/>
      <c r="VMI21" s="198"/>
      <c r="VMJ21" s="198"/>
      <c r="VMK21" s="198"/>
      <c r="VML21" s="198"/>
      <c r="VMM21" s="198"/>
      <c r="VMN21" s="198"/>
      <c r="VMO21" s="198"/>
      <c r="VMP21" s="198"/>
      <c r="VMQ21" s="198"/>
      <c r="VMR21" s="198"/>
      <c r="VMS21" s="198"/>
      <c r="VMT21" s="198"/>
      <c r="VMU21" s="198"/>
      <c r="VMV21" s="198"/>
      <c r="VMW21" s="198"/>
      <c r="VMX21" s="198"/>
      <c r="VMY21" s="198"/>
      <c r="VMZ21" s="198"/>
      <c r="VNA21" s="198"/>
      <c r="VNB21" s="198"/>
      <c r="VNC21" s="198"/>
      <c r="VND21" s="198"/>
      <c r="VNE21" s="198"/>
      <c r="VNF21" s="198"/>
      <c r="VNG21" s="198"/>
      <c r="VNH21" s="198"/>
      <c r="VNI21" s="198"/>
      <c r="VNJ21" s="198"/>
      <c r="VNK21" s="198"/>
      <c r="VNL21" s="198"/>
      <c r="VNM21" s="198"/>
      <c r="VNN21" s="198"/>
      <c r="VNO21" s="198"/>
      <c r="VNP21" s="198"/>
      <c r="VNQ21" s="198"/>
      <c r="VNR21" s="198"/>
      <c r="VNS21" s="198"/>
      <c r="VNT21" s="198"/>
      <c r="VNU21" s="198"/>
      <c r="VNV21" s="198"/>
      <c r="VNW21" s="198"/>
      <c r="VNX21" s="198"/>
      <c r="VNY21" s="198"/>
      <c r="VNZ21" s="198"/>
      <c r="VOA21" s="198"/>
      <c r="VOB21" s="198"/>
      <c r="VOC21" s="198"/>
      <c r="VOD21" s="198"/>
      <c r="VOE21" s="198"/>
      <c r="VOF21" s="198"/>
      <c r="VOG21" s="198"/>
      <c r="VOH21" s="198"/>
      <c r="VOI21" s="198"/>
      <c r="VOJ21" s="198"/>
      <c r="VOK21" s="198"/>
      <c r="VOL21" s="198"/>
      <c r="VOM21" s="198"/>
      <c r="VON21" s="198"/>
      <c r="VOO21" s="198"/>
      <c r="VOP21" s="198"/>
      <c r="VOQ21" s="198"/>
      <c r="VOR21" s="198"/>
      <c r="VOS21" s="198"/>
      <c r="VOT21" s="198"/>
      <c r="VOU21" s="198"/>
      <c r="VOV21" s="198"/>
      <c r="VOW21" s="198"/>
      <c r="VOX21" s="198"/>
      <c r="VOY21" s="198"/>
      <c r="VOZ21" s="198"/>
      <c r="VPA21" s="198"/>
      <c r="VPB21" s="198"/>
      <c r="VPC21" s="198"/>
      <c r="VPD21" s="198"/>
      <c r="VPE21" s="198"/>
      <c r="VPF21" s="198"/>
      <c r="VPG21" s="198"/>
      <c r="VPH21" s="198"/>
      <c r="VPI21" s="198"/>
      <c r="VPJ21" s="198"/>
      <c r="VPK21" s="198"/>
      <c r="VPL21" s="198"/>
      <c r="VPM21" s="198"/>
      <c r="VPN21" s="198"/>
      <c r="VPO21" s="198"/>
      <c r="VPP21" s="198"/>
      <c r="VPQ21" s="198"/>
      <c r="VPR21" s="198"/>
      <c r="VPS21" s="198"/>
      <c r="VPT21" s="198"/>
      <c r="VPU21" s="198"/>
      <c r="VPV21" s="198"/>
      <c r="VPW21" s="198"/>
      <c r="VPX21" s="198"/>
      <c r="VPY21" s="198"/>
      <c r="VPZ21" s="198"/>
      <c r="VQA21" s="198"/>
      <c r="VQB21" s="198"/>
      <c r="VQC21" s="198"/>
      <c r="VQD21" s="198"/>
      <c r="VQE21" s="198"/>
      <c r="VQF21" s="198"/>
      <c r="VQG21" s="198"/>
      <c r="VQH21" s="198"/>
      <c r="VQI21" s="198"/>
      <c r="VQJ21" s="198"/>
      <c r="VQK21" s="198"/>
      <c r="VQL21" s="198"/>
      <c r="VQM21" s="198"/>
      <c r="VQN21" s="198"/>
      <c r="VQO21" s="198"/>
      <c r="VQP21" s="198"/>
      <c r="VQQ21" s="198"/>
      <c r="VQR21" s="198"/>
      <c r="VQS21" s="198"/>
      <c r="VQT21" s="198"/>
      <c r="VQU21" s="198"/>
      <c r="VQV21" s="198"/>
      <c r="VQW21" s="198"/>
      <c r="VQX21" s="198"/>
      <c r="VQY21" s="198"/>
      <c r="VQZ21" s="198"/>
      <c r="VRA21" s="198"/>
      <c r="VRB21" s="198"/>
      <c r="VRC21" s="198"/>
      <c r="VRD21" s="198"/>
      <c r="VRE21" s="198"/>
      <c r="VRF21" s="198"/>
      <c r="VRG21" s="198"/>
      <c r="VRH21" s="198"/>
      <c r="VRI21" s="198"/>
      <c r="VRJ21" s="198"/>
      <c r="VRK21" s="198"/>
      <c r="VRL21" s="198"/>
      <c r="VRM21" s="198"/>
      <c r="VRN21" s="198"/>
      <c r="VRO21" s="198"/>
      <c r="VRP21" s="198"/>
      <c r="VRQ21" s="198"/>
      <c r="VRR21" s="198"/>
      <c r="VRS21" s="198"/>
      <c r="VRT21" s="198"/>
      <c r="VRU21" s="198"/>
      <c r="VRV21" s="198"/>
      <c r="VRW21" s="198"/>
      <c r="VRX21" s="198"/>
      <c r="VRY21" s="198"/>
      <c r="VRZ21" s="198"/>
      <c r="VSA21" s="198"/>
      <c r="VSB21" s="198"/>
      <c r="VSC21" s="198"/>
      <c r="VSD21" s="198"/>
      <c r="VSE21" s="198"/>
      <c r="VSF21" s="198"/>
      <c r="VSG21" s="198"/>
      <c r="VSH21" s="198"/>
      <c r="VSI21" s="198"/>
      <c r="VSJ21" s="198"/>
      <c r="VSK21" s="198"/>
      <c r="VSL21" s="198"/>
      <c r="VSM21" s="198"/>
      <c r="VSN21" s="198"/>
      <c r="VSO21" s="198"/>
      <c r="VSP21" s="198"/>
      <c r="VSQ21" s="198"/>
      <c r="VSR21" s="198"/>
      <c r="VSS21" s="198"/>
      <c r="VST21" s="198"/>
      <c r="VSU21" s="198"/>
      <c r="VSV21" s="198"/>
      <c r="VSW21" s="198"/>
      <c r="VSX21" s="198"/>
      <c r="VSY21" s="198"/>
      <c r="VSZ21" s="198"/>
      <c r="VTA21" s="198"/>
      <c r="VTB21" s="198"/>
      <c r="VTC21" s="198"/>
      <c r="VTD21" s="198"/>
      <c r="VTE21" s="198"/>
      <c r="VTF21" s="198"/>
      <c r="VTG21" s="198"/>
      <c r="VTH21" s="198"/>
      <c r="VTI21" s="198"/>
      <c r="VTJ21" s="198"/>
      <c r="VTK21" s="198"/>
      <c r="VTL21" s="198"/>
      <c r="VTM21" s="198"/>
      <c r="VTN21" s="198"/>
      <c r="VTO21" s="198"/>
      <c r="VTP21" s="198"/>
      <c r="VTQ21" s="198"/>
      <c r="VTR21" s="198"/>
      <c r="VTS21" s="198"/>
      <c r="VTT21" s="198"/>
      <c r="VTU21" s="198"/>
      <c r="VTV21" s="198"/>
      <c r="VTW21" s="198"/>
      <c r="VTX21" s="198"/>
      <c r="VTY21" s="198"/>
      <c r="VTZ21" s="198"/>
      <c r="VUA21" s="198"/>
      <c r="VUB21" s="198"/>
      <c r="VUC21" s="198"/>
      <c r="VUD21" s="198"/>
      <c r="VUE21" s="198"/>
      <c r="VUF21" s="198"/>
      <c r="VUG21" s="198"/>
      <c r="VUH21" s="198"/>
      <c r="VUI21" s="198"/>
      <c r="VUJ21" s="198"/>
      <c r="VUK21" s="198"/>
      <c r="VUL21" s="198"/>
      <c r="VUM21" s="198"/>
      <c r="VUN21" s="198"/>
      <c r="VUO21" s="198"/>
      <c r="VUP21" s="198"/>
      <c r="VUQ21" s="198"/>
      <c r="VUR21" s="198"/>
      <c r="VUS21" s="198"/>
      <c r="VUT21" s="198"/>
      <c r="VUU21" s="198"/>
      <c r="VUV21" s="198"/>
      <c r="VUW21" s="198"/>
      <c r="VUX21" s="198"/>
      <c r="VUY21" s="198"/>
      <c r="VUZ21" s="198"/>
      <c r="VVA21" s="198"/>
      <c r="VVB21" s="198"/>
      <c r="VVC21" s="198"/>
      <c r="VVD21" s="198"/>
      <c r="VVE21" s="198"/>
      <c r="VVF21" s="198"/>
      <c r="VVG21" s="198"/>
      <c r="VVH21" s="198"/>
      <c r="VVI21" s="198"/>
      <c r="VVJ21" s="198"/>
      <c r="VVK21" s="198"/>
      <c r="VVL21" s="198"/>
      <c r="VVM21" s="198"/>
      <c r="VVN21" s="198"/>
      <c r="VVO21" s="198"/>
      <c r="VVP21" s="198"/>
      <c r="VVQ21" s="198"/>
      <c r="VVR21" s="198"/>
      <c r="VVS21" s="198"/>
      <c r="VVT21" s="198"/>
      <c r="VVU21" s="198"/>
      <c r="VVV21" s="198"/>
      <c r="VVW21" s="198"/>
      <c r="VVX21" s="198"/>
      <c r="VVY21" s="198"/>
      <c r="VVZ21" s="198"/>
      <c r="VWA21" s="198"/>
      <c r="VWB21" s="198"/>
      <c r="VWC21" s="198"/>
      <c r="VWD21" s="198"/>
      <c r="VWE21" s="198"/>
      <c r="VWF21" s="198"/>
      <c r="VWG21" s="198"/>
      <c r="VWH21" s="198"/>
      <c r="VWI21" s="198"/>
      <c r="VWJ21" s="198"/>
      <c r="VWK21" s="198"/>
      <c r="VWL21" s="198"/>
      <c r="VWM21" s="198"/>
      <c r="VWN21" s="198"/>
      <c r="VWO21" s="198"/>
      <c r="VWP21" s="198"/>
      <c r="VWQ21" s="198"/>
      <c r="VWR21" s="198"/>
      <c r="VWS21" s="198"/>
      <c r="VWT21" s="198"/>
      <c r="VWU21" s="198"/>
      <c r="VWV21" s="198"/>
      <c r="VWW21" s="198"/>
      <c r="VWX21" s="198"/>
      <c r="VWY21" s="198"/>
      <c r="VWZ21" s="198"/>
      <c r="VXA21" s="198"/>
      <c r="VXB21" s="198"/>
      <c r="VXC21" s="198"/>
      <c r="VXD21" s="198"/>
      <c r="VXE21" s="198"/>
      <c r="VXF21" s="198"/>
      <c r="VXG21" s="198"/>
      <c r="VXH21" s="198"/>
      <c r="VXI21" s="198"/>
      <c r="VXJ21" s="198"/>
      <c r="VXK21" s="198"/>
      <c r="VXL21" s="198"/>
      <c r="VXM21" s="198"/>
      <c r="VXN21" s="198"/>
      <c r="VXO21" s="198"/>
      <c r="VXP21" s="198"/>
      <c r="VXQ21" s="198"/>
      <c r="VXR21" s="198"/>
      <c r="VXS21" s="198"/>
      <c r="VXT21" s="198"/>
      <c r="VXU21" s="198"/>
      <c r="VXV21" s="198"/>
      <c r="VXW21" s="198"/>
      <c r="VXX21" s="198"/>
      <c r="VXY21" s="198"/>
      <c r="VXZ21" s="198"/>
      <c r="VYA21" s="198"/>
      <c r="VYB21" s="198"/>
      <c r="VYC21" s="198"/>
      <c r="VYD21" s="198"/>
      <c r="VYE21" s="198"/>
      <c r="VYF21" s="198"/>
      <c r="VYG21" s="198"/>
      <c r="VYH21" s="198"/>
      <c r="VYI21" s="198"/>
      <c r="VYJ21" s="198"/>
      <c r="VYK21" s="198"/>
      <c r="VYL21" s="198"/>
      <c r="VYM21" s="198"/>
      <c r="VYN21" s="198"/>
      <c r="VYO21" s="198"/>
      <c r="VYP21" s="198"/>
      <c r="VYQ21" s="198"/>
      <c r="VYR21" s="198"/>
      <c r="VYS21" s="198"/>
      <c r="VYT21" s="198"/>
      <c r="VYU21" s="198"/>
      <c r="VYV21" s="198"/>
      <c r="VYW21" s="198"/>
      <c r="VYX21" s="198"/>
      <c r="VYY21" s="198"/>
      <c r="VYZ21" s="198"/>
      <c r="VZA21" s="198"/>
      <c r="VZB21" s="198"/>
      <c r="VZC21" s="198"/>
      <c r="VZD21" s="198"/>
      <c r="VZE21" s="198"/>
      <c r="VZF21" s="198"/>
      <c r="VZG21" s="198"/>
      <c r="VZH21" s="198"/>
      <c r="VZI21" s="198"/>
      <c r="VZJ21" s="198"/>
      <c r="VZK21" s="198"/>
      <c r="VZL21" s="198"/>
      <c r="VZM21" s="198"/>
      <c r="VZN21" s="198"/>
      <c r="VZO21" s="198"/>
      <c r="VZP21" s="198"/>
      <c r="VZQ21" s="198"/>
      <c r="VZR21" s="198"/>
      <c r="VZS21" s="198"/>
      <c r="VZT21" s="198"/>
      <c r="VZU21" s="198"/>
      <c r="VZV21" s="198"/>
      <c r="VZW21" s="198"/>
      <c r="VZX21" s="198"/>
      <c r="VZY21" s="198"/>
      <c r="VZZ21" s="198"/>
      <c r="WAA21" s="198"/>
      <c r="WAB21" s="198"/>
      <c r="WAC21" s="198"/>
      <c r="WAD21" s="198"/>
      <c r="WAE21" s="198"/>
      <c r="WAF21" s="198"/>
      <c r="WAG21" s="198"/>
      <c r="WAH21" s="198"/>
      <c r="WAI21" s="198"/>
      <c r="WAJ21" s="198"/>
      <c r="WAK21" s="198"/>
      <c r="WAL21" s="198"/>
      <c r="WAM21" s="198"/>
      <c r="WAN21" s="198"/>
      <c r="WAO21" s="198"/>
      <c r="WAP21" s="198"/>
      <c r="WAQ21" s="198"/>
      <c r="WAR21" s="198"/>
      <c r="WAS21" s="198"/>
      <c r="WAT21" s="198"/>
      <c r="WAU21" s="198"/>
      <c r="WAV21" s="198"/>
      <c r="WAW21" s="198"/>
      <c r="WAX21" s="198"/>
      <c r="WAY21" s="198"/>
      <c r="WAZ21" s="198"/>
      <c r="WBA21" s="198"/>
      <c r="WBB21" s="198"/>
      <c r="WBC21" s="198"/>
      <c r="WBD21" s="198"/>
      <c r="WBE21" s="198"/>
      <c r="WBF21" s="198"/>
      <c r="WBG21" s="198"/>
      <c r="WBH21" s="198"/>
      <c r="WBI21" s="198"/>
      <c r="WBJ21" s="198"/>
      <c r="WBK21" s="198"/>
      <c r="WBL21" s="198"/>
      <c r="WBM21" s="198"/>
      <c r="WBN21" s="198"/>
      <c r="WBO21" s="198"/>
      <c r="WBP21" s="198"/>
      <c r="WBQ21" s="198"/>
      <c r="WBR21" s="198"/>
      <c r="WBS21" s="198"/>
      <c r="WBT21" s="198"/>
      <c r="WBU21" s="198"/>
      <c r="WBV21" s="198"/>
      <c r="WBW21" s="198"/>
      <c r="WBX21" s="198"/>
      <c r="WBY21" s="198"/>
      <c r="WBZ21" s="198"/>
      <c r="WCA21" s="198"/>
      <c r="WCB21" s="198"/>
      <c r="WCC21" s="198"/>
      <c r="WCD21" s="198"/>
      <c r="WCE21" s="198"/>
      <c r="WCF21" s="198"/>
      <c r="WCG21" s="198"/>
      <c r="WCH21" s="198"/>
      <c r="WCI21" s="198"/>
      <c r="WCJ21" s="198"/>
      <c r="WCK21" s="198"/>
      <c r="WCL21" s="198"/>
      <c r="WCM21" s="198"/>
      <c r="WCN21" s="198"/>
      <c r="WCO21" s="198"/>
      <c r="WCP21" s="198"/>
      <c r="WCQ21" s="198"/>
      <c r="WCR21" s="198"/>
      <c r="WCS21" s="198"/>
      <c r="WCT21" s="198"/>
      <c r="WCU21" s="198"/>
      <c r="WCV21" s="198"/>
      <c r="WCW21" s="198"/>
      <c r="WCX21" s="198"/>
      <c r="WCY21" s="198"/>
      <c r="WCZ21" s="198"/>
      <c r="WDA21" s="198"/>
      <c r="WDB21" s="198"/>
      <c r="WDC21" s="198"/>
      <c r="WDD21" s="198"/>
      <c r="WDE21" s="198"/>
      <c r="WDF21" s="198"/>
      <c r="WDG21" s="198"/>
      <c r="WDH21" s="198"/>
      <c r="WDI21" s="198"/>
      <c r="WDJ21" s="198"/>
      <c r="WDK21" s="198"/>
      <c r="WDL21" s="198"/>
      <c r="WDM21" s="198"/>
      <c r="WDN21" s="198"/>
      <c r="WDO21" s="198"/>
      <c r="WDP21" s="198"/>
      <c r="WDQ21" s="198"/>
      <c r="WDR21" s="198"/>
      <c r="WDS21" s="198"/>
      <c r="WDT21" s="198"/>
      <c r="WDU21" s="198"/>
      <c r="WDV21" s="198"/>
      <c r="WDW21" s="198"/>
      <c r="WDX21" s="198"/>
      <c r="WDY21" s="198"/>
      <c r="WDZ21" s="198"/>
      <c r="WEA21" s="198"/>
      <c r="WEB21" s="198"/>
      <c r="WEC21" s="198"/>
      <c r="WED21" s="198"/>
      <c r="WEE21" s="198"/>
      <c r="WEF21" s="198"/>
      <c r="WEG21" s="198"/>
      <c r="WEH21" s="198"/>
      <c r="WEI21" s="198"/>
      <c r="WEJ21" s="198"/>
      <c r="WEK21" s="198"/>
      <c r="WEL21" s="198"/>
      <c r="WEM21" s="198"/>
      <c r="WEN21" s="198"/>
      <c r="WEO21" s="198"/>
      <c r="WEP21" s="198"/>
      <c r="WEQ21" s="198"/>
      <c r="WER21" s="198"/>
      <c r="WES21" s="198"/>
      <c r="WET21" s="198"/>
      <c r="WEU21" s="198"/>
      <c r="WEV21" s="198"/>
      <c r="WEW21" s="198"/>
      <c r="WEX21" s="198"/>
      <c r="WEY21" s="198"/>
      <c r="WEZ21" s="198"/>
      <c r="WFA21" s="198"/>
      <c r="WFB21" s="198"/>
      <c r="WFC21" s="198"/>
      <c r="WFD21" s="198"/>
      <c r="WFE21" s="198"/>
      <c r="WFF21" s="198"/>
      <c r="WFG21" s="198"/>
      <c r="WFH21" s="198"/>
      <c r="WFI21" s="198"/>
      <c r="WFJ21" s="198"/>
      <c r="WFK21" s="198"/>
      <c r="WFL21" s="198"/>
      <c r="WFM21" s="198"/>
      <c r="WFN21" s="198"/>
      <c r="WFO21" s="198"/>
      <c r="WFP21" s="198"/>
      <c r="WFQ21" s="198"/>
      <c r="WFR21" s="198"/>
      <c r="WFS21" s="198"/>
      <c r="WFT21" s="198"/>
      <c r="WFU21" s="198"/>
      <c r="WFV21" s="198"/>
      <c r="WFW21" s="198"/>
      <c r="WFX21" s="198"/>
      <c r="WFY21" s="198"/>
      <c r="WFZ21" s="198"/>
      <c r="WGA21" s="198"/>
      <c r="WGB21" s="198"/>
      <c r="WGC21" s="198"/>
      <c r="WGD21" s="198"/>
      <c r="WGE21" s="198"/>
      <c r="WGF21" s="198"/>
      <c r="WGG21" s="198"/>
      <c r="WGH21" s="198"/>
      <c r="WGI21" s="198"/>
      <c r="WGJ21" s="198"/>
      <c r="WGK21" s="198"/>
      <c r="WGL21" s="198"/>
      <c r="WGM21" s="198"/>
      <c r="WGN21" s="198"/>
      <c r="WGO21" s="198"/>
      <c r="WGP21" s="198"/>
      <c r="WGQ21" s="198"/>
      <c r="WGR21" s="198"/>
      <c r="WGS21" s="198"/>
      <c r="WGT21" s="198"/>
      <c r="WGU21" s="198"/>
      <c r="WGV21" s="198"/>
      <c r="WGW21" s="198"/>
      <c r="WGX21" s="198"/>
      <c r="WGY21" s="198"/>
      <c r="WGZ21" s="198"/>
      <c r="WHA21" s="198"/>
      <c r="WHB21" s="198"/>
      <c r="WHC21" s="198"/>
      <c r="WHD21" s="198"/>
      <c r="WHE21" s="198"/>
      <c r="WHF21" s="198"/>
      <c r="WHG21" s="198"/>
      <c r="WHH21" s="198"/>
      <c r="WHI21" s="198"/>
      <c r="WHJ21" s="198"/>
      <c r="WHK21" s="198"/>
      <c r="WHL21" s="198"/>
      <c r="WHM21" s="198"/>
      <c r="WHN21" s="198"/>
      <c r="WHO21" s="198"/>
      <c r="WHP21" s="198"/>
      <c r="WHQ21" s="198"/>
      <c r="WHR21" s="198"/>
      <c r="WHS21" s="198"/>
      <c r="WHT21" s="198"/>
      <c r="WHU21" s="198"/>
      <c r="WHV21" s="198"/>
      <c r="WHW21" s="198"/>
      <c r="WHX21" s="198"/>
      <c r="WHY21" s="198"/>
      <c r="WHZ21" s="198"/>
      <c r="WIA21" s="198"/>
      <c r="WIB21" s="198"/>
      <c r="WIC21" s="198"/>
      <c r="WID21" s="198"/>
      <c r="WIE21" s="198"/>
      <c r="WIF21" s="198"/>
      <c r="WIG21" s="198"/>
      <c r="WIH21" s="198"/>
      <c r="WII21" s="198"/>
      <c r="WIJ21" s="198"/>
      <c r="WIK21" s="198"/>
      <c r="WIL21" s="198"/>
      <c r="WIM21" s="198"/>
      <c r="WIN21" s="198"/>
      <c r="WIO21" s="198"/>
      <c r="WIP21" s="198"/>
      <c r="WIQ21" s="198"/>
      <c r="WIR21" s="198"/>
      <c r="WIS21" s="198"/>
      <c r="WIT21" s="198"/>
      <c r="WIU21" s="198"/>
      <c r="WIV21" s="198"/>
      <c r="WIW21" s="198"/>
      <c r="WIX21" s="198"/>
      <c r="WIY21" s="198"/>
      <c r="WIZ21" s="198"/>
      <c r="WJA21" s="198"/>
      <c r="WJB21" s="198"/>
      <c r="WJC21" s="198"/>
      <c r="WJD21" s="198"/>
      <c r="WJE21" s="198"/>
      <c r="WJF21" s="198"/>
      <c r="WJG21" s="198"/>
      <c r="WJH21" s="198"/>
      <c r="WJI21" s="198"/>
      <c r="WJJ21" s="198"/>
      <c r="WJK21" s="198"/>
      <c r="WJL21" s="198"/>
      <c r="WJM21" s="198"/>
      <c r="WJN21" s="198"/>
      <c r="WJO21" s="198"/>
      <c r="WJP21" s="198"/>
      <c r="WJQ21" s="198"/>
      <c r="WJR21" s="198"/>
      <c r="WJS21" s="198"/>
      <c r="WJT21" s="198"/>
      <c r="WJU21" s="198"/>
      <c r="WJV21" s="198"/>
      <c r="WJW21" s="198"/>
      <c r="WJX21" s="198"/>
      <c r="WJY21" s="198"/>
      <c r="WJZ21" s="198"/>
      <c r="WKA21" s="198"/>
      <c r="WKB21" s="198"/>
      <c r="WKC21" s="198"/>
      <c r="WKD21" s="198"/>
      <c r="WKE21" s="198"/>
      <c r="WKF21" s="198"/>
      <c r="WKG21" s="198"/>
      <c r="WKH21" s="198"/>
      <c r="WKI21" s="198"/>
      <c r="WKJ21" s="198"/>
      <c r="WKK21" s="198"/>
      <c r="WKL21" s="198"/>
      <c r="WKM21" s="198"/>
      <c r="WKN21" s="198"/>
      <c r="WKO21" s="198"/>
      <c r="WKP21" s="198"/>
      <c r="WKQ21" s="198"/>
      <c r="WKR21" s="198"/>
      <c r="WKS21" s="198"/>
      <c r="WKT21" s="198"/>
      <c r="WKU21" s="198"/>
      <c r="WKV21" s="198"/>
      <c r="WKW21" s="198"/>
      <c r="WKX21" s="198"/>
      <c r="WKY21" s="198"/>
      <c r="WKZ21" s="198"/>
      <c r="WLA21" s="198"/>
      <c r="WLB21" s="198"/>
      <c r="WLC21" s="198"/>
      <c r="WLD21" s="198"/>
      <c r="WLE21" s="198"/>
      <c r="WLF21" s="198"/>
      <c r="WLG21" s="198"/>
      <c r="WLH21" s="198"/>
      <c r="WLI21" s="198"/>
      <c r="WLJ21" s="198"/>
      <c r="WLK21" s="198"/>
      <c r="WLL21" s="198"/>
      <c r="WLM21" s="198"/>
      <c r="WLN21" s="198"/>
      <c r="WLO21" s="198"/>
      <c r="WLP21" s="198"/>
      <c r="WLQ21" s="198"/>
      <c r="WLR21" s="198"/>
      <c r="WLS21" s="198"/>
      <c r="WLT21" s="198"/>
      <c r="WLU21" s="198"/>
      <c r="WLV21" s="198"/>
      <c r="WLW21" s="198"/>
      <c r="WLX21" s="198"/>
      <c r="WLY21" s="198"/>
      <c r="WLZ21" s="198"/>
      <c r="WMA21" s="198"/>
      <c r="WMB21" s="198"/>
      <c r="WMC21" s="198"/>
      <c r="WMD21" s="198"/>
      <c r="WME21" s="198"/>
      <c r="WMF21" s="198"/>
      <c r="WMG21" s="198"/>
      <c r="WMH21" s="198"/>
      <c r="WMI21" s="198"/>
      <c r="WMJ21" s="198"/>
      <c r="WMK21" s="198"/>
      <c r="WML21" s="198"/>
      <c r="WMM21" s="198"/>
      <c r="WMN21" s="198"/>
      <c r="WMO21" s="198"/>
      <c r="WMP21" s="198"/>
      <c r="WMQ21" s="198"/>
      <c r="WMR21" s="198"/>
      <c r="WMS21" s="198"/>
      <c r="WMT21" s="198"/>
      <c r="WMU21" s="198"/>
      <c r="WMV21" s="198"/>
      <c r="WMW21" s="198"/>
      <c r="WMX21" s="198"/>
      <c r="WMY21" s="198"/>
      <c r="WMZ21" s="198"/>
      <c r="WNA21" s="198"/>
      <c r="WNB21" s="198"/>
      <c r="WNC21" s="198"/>
      <c r="WND21" s="198"/>
      <c r="WNE21" s="198"/>
      <c r="WNF21" s="198"/>
      <c r="WNG21" s="198"/>
      <c r="WNH21" s="198"/>
      <c r="WNI21" s="198"/>
      <c r="WNJ21" s="198"/>
      <c r="WNK21" s="198"/>
      <c r="WNL21" s="198"/>
      <c r="WNM21" s="198"/>
      <c r="WNN21" s="198"/>
      <c r="WNO21" s="198"/>
      <c r="WNP21" s="198"/>
      <c r="WNQ21" s="198"/>
      <c r="WNR21" s="198"/>
      <c r="WNS21" s="198"/>
      <c r="WNT21" s="198"/>
      <c r="WNU21" s="198"/>
      <c r="WNV21" s="198"/>
      <c r="WNW21" s="198"/>
      <c r="WNX21" s="198"/>
      <c r="WNY21" s="198"/>
      <c r="WNZ21" s="198"/>
      <c r="WOA21" s="198"/>
      <c r="WOB21" s="198"/>
      <c r="WOC21" s="198"/>
      <c r="WOD21" s="198"/>
      <c r="WOE21" s="198"/>
      <c r="WOF21" s="198"/>
      <c r="WOG21" s="198"/>
      <c r="WOH21" s="198"/>
      <c r="WOI21" s="198"/>
      <c r="WOJ21" s="198"/>
      <c r="WOK21" s="198"/>
      <c r="WOL21" s="198"/>
      <c r="WOM21" s="198"/>
      <c r="WON21" s="198"/>
      <c r="WOO21" s="198"/>
      <c r="WOP21" s="198"/>
      <c r="WOQ21" s="198"/>
      <c r="WOR21" s="198"/>
      <c r="WOS21" s="198"/>
      <c r="WOT21" s="198"/>
      <c r="WOU21" s="198"/>
      <c r="WOV21" s="198"/>
      <c r="WOW21" s="198"/>
      <c r="WOX21" s="198"/>
      <c r="WOY21" s="198"/>
      <c r="WOZ21" s="198"/>
      <c r="WPA21" s="198"/>
      <c r="WPB21" s="198"/>
      <c r="WPC21" s="198"/>
      <c r="WPD21" s="198"/>
      <c r="WPE21" s="198"/>
      <c r="WPF21" s="198"/>
      <c r="WPG21" s="198"/>
      <c r="WPH21" s="198"/>
      <c r="WPI21" s="198"/>
      <c r="WPJ21" s="198"/>
      <c r="WPK21" s="198"/>
      <c r="WPL21" s="198"/>
      <c r="WPM21" s="198"/>
      <c r="WPN21" s="198"/>
      <c r="WPO21" s="198"/>
      <c r="WPP21" s="198"/>
      <c r="WPQ21" s="198"/>
      <c r="WPR21" s="198"/>
      <c r="WPS21" s="198"/>
      <c r="WPT21" s="198"/>
      <c r="WPU21" s="198"/>
      <c r="WPV21" s="198"/>
      <c r="WPW21" s="198"/>
      <c r="WPX21" s="198"/>
      <c r="WPY21" s="198"/>
      <c r="WPZ21" s="198"/>
      <c r="WQA21" s="198"/>
      <c r="WQB21" s="198"/>
      <c r="WQC21" s="198"/>
      <c r="WQD21" s="198"/>
      <c r="WQE21" s="198"/>
      <c r="WQF21" s="198"/>
      <c r="WQG21" s="198"/>
      <c r="WQH21" s="198"/>
      <c r="WQI21" s="198"/>
      <c r="WQJ21" s="198"/>
      <c r="WQK21" s="198"/>
      <c r="WQL21" s="198"/>
      <c r="WQM21" s="198"/>
      <c r="WQN21" s="198"/>
      <c r="WQO21" s="198"/>
      <c r="WQP21" s="198"/>
      <c r="WQQ21" s="198"/>
      <c r="WQR21" s="198"/>
      <c r="WQS21" s="198"/>
      <c r="WQT21" s="198"/>
      <c r="WQU21" s="198"/>
      <c r="WQV21" s="198"/>
      <c r="WQW21" s="198"/>
      <c r="WQX21" s="198"/>
      <c r="WQY21" s="198"/>
      <c r="WQZ21" s="198"/>
      <c r="WRA21" s="198"/>
      <c r="WRB21" s="198"/>
      <c r="WRC21" s="198"/>
      <c r="WRD21" s="198"/>
      <c r="WRE21" s="198"/>
      <c r="WRF21" s="198"/>
      <c r="WRG21" s="198"/>
      <c r="WRH21" s="198"/>
      <c r="WRI21" s="198"/>
      <c r="WRJ21" s="198"/>
      <c r="WRK21" s="198"/>
      <c r="WRL21" s="198"/>
      <c r="WRM21" s="198"/>
      <c r="WRN21" s="198"/>
      <c r="WRO21" s="198"/>
      <c r="WRP21" s="198"/>
      <c r="WRQ21" s="198"/>
      <c r="WRR21" s="198"/>
      <c r="WRS21" s="198"/>
      <c r="WRT21" s="198"/>
      <c r="WRU21" s="198"/>
      <c r="WRV21" s="198"/>
      <c r="WRW21" s="198"/>
      <c r="WRX21" s="198"/>
      <c r="WRY21" s="198"/>
      <c r="WRZ21" s="198"/>
      <c r="WSA21" s="198"/>
      <c r="WSB21" s="198"/>
      <c r="WSC21" s="198"/>
      <c r="WSD21" s="198"/>
      <c r="WSE21" s="198"/>
      <c r="WSF21" s="198"/>
      <c r="WSG21" s="198"/>
      <c r="WSH21" s="198"/>
      <c r="WSI21" s="198"/>
      <c r="WSJ21" s="198"/>
      <c r="WSK21" s="198"/>
      <c r="WSL21" s="198"/>
      <c r="WSM21" s="198"/>
      <c r="WSN21" s="198"/>
      <c r="WSO21" s="198"/>
      <c r="WSP21" s="198"/>
      <c r="WSQ21" s="198"/>
      <c r="WSR21" s="198"/>
      <c r="WSS21" s="198"/>
      <c r="WST21" s="198"/>
      <c r="WSU21" s="198"/>
      <c r="WSV21" s="198"/>
      <c r="WSW21" s="198"/>
      <c r="WSX21" s="198"/>
      <c r="WSY21" s="198"/>
      <c r="WSZ21" s="198"/>
      <c r="WTA21" s="198"/>
      <c r="WTB21" s="198"/>
      <c r="WTC21" s="198"/>
      <c r="WTD21" s="198"/>
      <c r="WTE21" s="198"/>
      <c r="WTF21" s="198"/>
      <c r="WTG21" s="198"/>
      <c r="WTH21" s="198"/>
      <c r="WTI21" s="198"/>
      <c r="WTJ21" s="198"/>
      <c r="WTK21" s="198"/>
      <c r="WTL21" s="198"/>
      <c r="WTM21" s="198"/>
      <c r="WTN21" s="198"/>
      <c r="WTO21" s="198"/>
      <c r="WTP21" s="198"/>
      <c r="WTQ21" s="198"/>
      <c r="WTR21" s="198"/>
      <c r="WTS21" s="198"/>
      <c r="WTT21" s="198"/>
      <c r="WTU21" s="198"/>
      <c r="WTV21" s="198"/>
      <c r="WTW21" s="198"/>
      <c r="WTX21" s="198"/>
      <c r="WTY21" s="198"/>
      <c r="WTZ21" s="198"/>
      <c r="WUA21" s="198"/>
      <c r="WUB21" s="198"/>
      <c r="WUC21" s="198"/>
      <c r="WUD21" s="198"/>
      <c r="WUE21" s="198"/>
      <c r="WUF21" s="198"/>
      <c r="WUG21" s="198"/>
      <c r="WUH21" s="198"/>
      <c r="WUI21" s="198"/>
      <c r="WUJ21" s="198"/>
      <c r="WUK21" s="198"/>
      <c r="WUL21" s="198"/>
      <c r="WUM21" s="198"/>
      <c r="WUN21" s="198"/>
      <c r="WUO21" s="198"/>
      <c r="WUP21" s="198"/>
      <c r="WUQ21" s="198"/>
      <c r="WUR21" s="198"/>
      <c r="WUS21" s="198"/>
      <c r="WUT21" s="198"/>
      <c r="WUU21" s="198"/>
      <c r="WUV21" s="198"/>
      <c r="WUW21" s="198"/>
      <c r="WUX21" s="198"/>
      <c r="WUY21" s="198"/>
      <c r="WUZ21" s="198"/>
      <c r="WVA21" s="198"/>
      <c r="WVB21" s="198"/>
      <c r="WVC21" s="198"/>
      <c r="WVD21" s="198"/>
      <c r="WVE21" s="198"/>
      <c r="WVF21" s="198"/>
      <c r="WVG21" s="198"/>
      <c r="WVH21" s="198"/>
      <c r="WVI21" s="198"/>
      <c r="WVJ21" s="198"/>
      <c r="WVK21" s="198"/>
      <c r="WVL21" s="198"/>
      <c r="WVM21" s="198"/>
      <c r="WVN21" s="198"/>
      <c r="WVO21" s="198"/>
      <c r="WVP21" s="198"/>
      <c r="WVQ21" s="198"/>
      <c r="WVR21" s="198"/>
      <c r="WVS21" s="198"/>
      <c r="WVT21" s="198"/>
      <c r="WVU21" s="198"/>
      <c r="WVV21" s="198"/>
      <c r="WVW21" s="198"/>
      <c r="WVX21" s="198"/>
      <c r="WVY21" s="198"/>
      <c r="WVZ21" s="198"/>
      <c r="WWA21" s="198"/>
      <c r="WWB21" s="198"/>
      <c r="WWC21" s="198"/>
      <c r="WWD21" s="198"/>
      <c r="WWE21" s="198"/>
      <c r="WWF21" s="198"/>
      <c r="WWG21" s="198"/>
      <c r="WWH21" s="198"/>
      <c r="WWI21" s="198"/>
      <c r="WWJ21" s="198"/>
      <c r="WWK21" s="198"/>
      <c r="WWL21" s="198"/>
      <c r="WWM21" s="198"/>
      <c r="WWN21" s="198"/>
      <c r="WWO21" s="198"/>
      <c r="WWP21" s="198"/>
      <c r="WWQ21" s="198"/>
      <c r="WWR21" s="198"/>
      <c r="WWS21" s="198"/>
      <c r="WWT21" s="198"/>
      <c r="WWU21" s="198"/>
      <c r="WWV21" s="198"/>
      <c r="WWW21" s="198"/>
      <c r="WWX21" s="198"/>
      <c r="WWY21" s="198"/>
      <c r="WWZ21" s="198"/>
      <c r="WXA21" s="198"/>
      <c r="WXB21" s="198"/>
      <c r="WXC21" s="198"/>
      <c r="WXD21" s="198"/>
      <c r="WXE21" s="198"/>
      <c r="WXF21" s="198"/>
      <c r="WXG21" s="198"/>
      <c r="WXH21" s="198"/>
      <c r="WXI21" s="198"/>
      <c r="WXJ21" s="198"/>
      <c r="WXK21" s="198"/>
      <c r="WXL21" s="198"/>
      <c r="WXM21" s="198"/>
      <c r="WXN21" s="198"/>
      <c r="WXO21" s="198"/>
      <c r="WXP21" s="198"/>
      <c r="WXQ21" s="198"/>
      <c r="WXR21" s="198"/>
      <c r="WXS21" s="198"/>
      <c r="WXT21" s="198"/>
      <c r="WXU21" s="198"/>
      <c r="WXV21" s="198"/>
      <c r="WXW21" s="198"/>
      <c r="WXX21" s="198"/>
      <c r="WXY21" s="198"/>
      <c r="WXZ21" s="198"/>
      <c r="WYA21" s="198"/>
      <c r="WYB21" s="198"/>
      <c r="WYC21" s="198"/>
      <c r="WYD21" s="198"/>
      <c r="WYE21" s="198"/>
      <c r="WYF21" s="198"/>
      <c r="WYG21" s="198"/>
      <c r="WYH21" s="198"/>
      <c r="WYI21" s="198"/>
      <c r="WYJ21" s="198"/>
      <c r="WYK21" s="198"/>
      <c r="WYL21" s="198"/>
      <c r="WYM21" s="198"/>
      <c r="WYN21" s="198"/>
      <c r="WYO21" s="198"/>
      <c r="WYP21" s="198"/>
      <c r="WYQ21" s="198"/>
      <c r="WYR21" s="198"/>
      <c r="WYS21" s="198"/>
      <c r="WYT21" s="198"/>
      <c r="WYU21" s="198"/>
      <c r="WYV21" s="198"/>
      <c r="WYW21" s="198"/>
      <c r="WYX21" s="198"/>
      <c r="WYY21" s="198"/>
      <c r="WYZ21" s="198"/>
      <c r="WZA21" s="198"/>
      <c r="WZB21" s="198"/>
      <c r="WZC21" s="198"/>
      <c r="WZD21" s="198"/>
      <c r="WZE21" s="198"/>
      <c r="WZF21" s="198"/>
      <c r="WZG21" s="198"/>
      <c r="WZH21" s="198"/>
      <c r="WZI21" s="198"/>
      <c r="WZJ21" s="198"/>
      <c r="WZK21" s="198"/>
      <c r="WZL21" s="198"/>
      <c r="WZM21" s="198"/>
      <c r="WZN21" s="198"/>
      <c r="WZO21" s="198"/>
      <c r="WZP21" s="198"/>
      <c r="WZQ21" s="198"/>
      <c r="WZR21" s="198"/>
      <c r="WZS21" s="198"/>
      <c r="WZT21" s="198"/>
      <c r="WZU21" s="198"/>
      <c r="WZV21" s="198"/>
      <c r="WZW21" s="198"/>
      <c r="WZX21" s="198"/>
      <c r="WZY21" s="198"/>
      <c r="WZZ21" s="198"/>
      <c r="XAA21" s="198"/>
      <c r="XAB21" s="198"/>
      <c r="XAC21" s="198"/>
      <c r="XAD21" s="198"/>
      <c r="XAE21" s="198"/>
      <c r="XAF21" s="198"/>
      <c r="XAG21" s="198"/>
      <c r="XAH21" s="198"/>
      <c r="XAI21" s="198"/>
      <c r="XAJ21" s="198"/>
      <c r="XAK21" s="198"/>
      <c r="XAL21" s="198"/>
      <c r="XAM21" s="198"/>
      <c r="XAN21" s="198"/>
      <c r="XAO21" s="198"/>
      <c r="XAP21" s="198"/>
      <c r="XAQ21" s="198"/>
      <c r="XAR21" s="198"/>
      <c r="XAS21" s="198"/>
      <c r="XAT21" s="198"/>
      <c r="XAU21" s="198"/>
      <c r="XAV21" s="198"/>
      <c r="XAW21" s="198"/>
      <c r="XAX21" s="198"/>
      <c r="XAY21" s="198"/>
      <c r="XAZ21" s="198"/>
      <c r="XBA21" s="198"/>
      <c r="XBB21" s="198"/>
      <c r="XBC21" s="198"/>
      <c r="XBD21" s="198"/>
      <c r="XBE21" s="198"/>
      <c r="XBF21" s="198"/>
      <c r="XBG21" s="198"/>
      <c r="XBH21" s="198"/>
      <c r="XBI21" s="198"/>
      <c r="XBJ21" s="198"/>
      <c r="XBK21" s="198"/>
      <c r="XBL21" s="198"/>
      <c r="XBM21" s="198"/>
      <c r="XBN21" s="198"/>
      <c r="XBO21" s="198"/>
      <c r="XBP21" s="198"/>
      <c r="XBQ21" s="198"/>
      <c r="XBR21" s="198"/>
      <c r="XBS21" s="198"/>
      <c r="XBT21" s="198"/>
      <c r="XBU21" s="198"/>
      <c r="XBV21" s="198"/>
      <c r="XBW21" s="198"/>
      <c r="XBX21" s="198"/>
      <c r="XBY21" s="198"/>
      <c r="XBZ21" s="198"/>
      <c r="XCA21" s="198"/>
      <c r="XCB21" s="198"/>
      <c r="XCC21" s="198"/>
      <c r="XCD21" s="198"/>
      <c r="XCE21" s="198"/>
      <c r="XCF21" s="198"/>
      <c r="XCG21" s="198"/>
      <c r="XCH21" s="198"/>
      <c r="XCI21" s="198"/>
      <c r="XCJ21" s="198"/>
      <c r="XCK21" s="198"/>
      <c r="XCL21" s="198"/>
      <c r="XCM21" s="198"/>
      <c r="XCN21" s="198"/>
      <c r="XCO21" s="198"/>
      <c r="XCP21" s="198"/>
      <c r="XCQ21" s="198"/>
      <c r="XCR21" s="198"/>
      <c r="XCS21" s="198"/>
      <c r="XCT21" s="198"/>
      <c r="XCU21" s="198"/>
      <c r="XCV21" s="198"/>
      <c r="XCW21" s="198"/>
      <c r="XCX21" s="198"/>
      <c r="XCY21" s="198"/>
      <c r="XCZ21" s="198"/>
      <c r="XDA21" s="198"/>
      <c r="XDB21" s="198"/>
      <c r="XDC21" s="198"/>
      <c r="XDD21" s="198"/>
      <c r="XDE21" s="198"/>
      <c r="XDF21" s="198"/>
      <c r="XDG21" s="198"/>
      <c r="XDH21" s="198"/>
      <c r="XDI21" s="198"/>
      <c r="XDJ21" s="198"/>
      <c r="XDK21" s="198"/>
      <c r="XDL21" s="198"/>
      <c r="XDM21" s="198"/>
      <c r="XDN21" s="198"/>
      <c r="XDO21" s="198"/>
      <c r="XDP21" s="198"/>
      <c r="XDQ21" s="198"/>
      <c r="XDR21" s="198"/>
      <c r="XDS21" s="198"/>
      <c r="XDT21" s="198"/>
      <c r="XDU21" s="198"/>
      <c r="XDV21" s="198"/>
      <c r="XDW21" s="198"/>
      <c r="XDX21" s="198"/>
      <c r="XDY21" s="198"/>
      <c r="XDZ21" s="198"/>
      <c r="XEA21" s="198"/>
      <c r="XEB21" s="198"/>
      <c r="XEC21" s="198"/>
      <c r="XED21" s="198"/>
      <c r="XEE21" s="198"/>
      <c r="XEF21" s="198"/>
      <c r="XEG21" s="198"/>
      <c r="XEH21" s="198"/>
      <c r="XEI21" s="198"/>
      <c r="XEJ21" s="198"/>
      <c r="XEK21" s="198"/>
      <c r="XEL21" s="198"/>
      <c r="XEM21" s="198"/>
      <c r="XEN21" s="198"/>
      <c r="XEO21" s="198"/>
      <c r="XEP21" s="198"/>
      <c r="XEQ21" s="198"/>
      <c r="XER21" s="198"/>
      <c r="XES21" s="198"/>
      <c r="XET21" s="198"/>
      <c r="XEU21" s="198"/>
      <c r="XEV21" s="198"/>
      <c r="XEW21" s="198"/>
      <c r="XEX21" s="198"/>
      <c r="XEY21" s="198"/>
      <c r="XEZ21" s="198"/>
      <c r="XFA21" s="198"/>
      <c r="XFB21" s="198"/>
      <c r="XFC21" s="198"/>
      <c r="XFD21" s="198"/>
    </row>
    <row r="22" spans="1:16384" s="7" customFormat="1" ht="15" customHeight="1">
      <c r="A22" s="449" t="s">
        <v>385</v>
      </c>
      <c r="B22" s="449"/>
      <c r="C22" s="449" t="s">
        <v>386</v>
      </c>
      <c r="D22" s="449"/>
      <c r="E22" s="449"/>
      <c r="F22" s="449"/>
      <c r="G22" s="471" t="str">
        <f>MID(기본정보!F18,1,2)&amp;"시 "&amp;MID(기본정보!I18,1,2)&amp;"분 부터"&amp;MID(기본정보!F19,1,2)&amp;"시 "&amp;기본정보!I19&amp;" 까지"</f>
        <v>09시 00분 부터18시 00분 까지</v>
      </c>
      <c r="H22" s="471"/>
      <c r="I22" s="471"/>
      <c r="J22" s="471"/>
      <c r="K22" s="471"/>
      <c r="L22" s="471"/>
      <c r="M22" s="471"/>
      <c r="N22" s="455" t="s">
        <v>4</v>
      </c>
      <c r="O22" s="455"/>
      <c r="P22" s="461" t="str">
        <f>기본정보!F20&amp;기본정보!I20</f>
        <v>12시00분</v>
      </c>
      <c r="Q22" s="461"/>
      <c r="R22" s="5" t="s">
        <v>5</v>
      </c>
      <c r="S22" s="469" t="str">
        <f>기본정보!F21&amp;기본정보!I21&amp;")"</f>
        <v>13시00분)</v>
      </c>
      <c r="T22" s="469"/>
      <c r="U22" s="198"/>
      <c r="V22" s="198"/>
      <c r="W22" s="198"/>
      <c r="X22" s="198"/>
      <c r="Y22" s="198"/>
      <c r="Z22" s="198"/>
      <c r="AA22" s="198"/>
      <c r="AB22" s="198"/>
      <c r="AC22" s="198"/>
      <c r="AD22" s="198"/>
      <c r="AE22" s="198"/>
      <c r="AF22" s="198"/>
      <c r="AG22" s="198"/>
      <c r="AH22" s="198"/>
      <c r="AI22" s="198"/>
      <c r="AJ22" s="198"/>
      <c r="AK22" s="198"/>
      <c r="AL22" s="198"/>
      <c r="AM22" s="198"/>
      <c r="AN22" s="198"/>
      <c r="AO22" s="198"/>
      <c r="AP22" s="198"/>
      <c r="AQ22" s="198"/>
      <c r="AR22" s="198"/>
      <c r="AS22" s="198"/>
      <c r="AT22" s="198"/>
      <c r="AU22" s="198"/>
      <c r="AV22" s="198"/>
      <c r="AW22" s="198"/>
      <c r="AX22" s="198"/>
      <c r="AY22" s="198"/>
      <c r="AZ22" s="198"/>
      <c r="BA22" s="198"/>
      <c r="BB22" s="198"/>
      <c r="BC22" s="198"/>
      <c r="BD22" s="198"/>
      <c r="BE22" s="198"/>
      <c r="BF22" s="198"/>
      <c r="BG22" s="198"/>
      <c r="BH22" s="198"/>
      <c r="BI22" s="198"/>
      <c r="BJ22" s="198"/>
      <c r="BK22" s="198"/>
      <c r="BL22" s="198"/>
      <c r="BM22" s="198"/>
      <c r="BN22" s="198"/>
      <c r="BO22" s="198"/>
      <c r="BP22" s="198"/>
      <c r="BQ22" s="198"/>
      <c r="BR22" s="198"/>
      <c r="BS22" s="198"/>
      <c r="BT22" s="198"/>
      <c r="BU22" s="198"/>
      <c r="BV22" s="198"/>
      <c r="BW22" s="198"/>
      <c r="BX22" s="198"/>
      <c r="BY22" s="198"/>
      <c r="BZ22" s="198"/>
      <c r="CA22" s="198"/>
      <c r="CB22" s="198"/>
      <c r="CC22" s="198"/>
      <c r="CD22" s="198"/>
      <c r="CE22" s="198"/>
      <c r="CF22" s="198"/>
      <c r="CG22" s="198"/>
      <c r="CH22" s="198"/>
      <c r="CI22" s="198"/>
      <c r="CJ22" s="198"/>
      <c r="CK22" s="198"/>
      <c r="CL22" s="198"/>
      <c r="CM22" s="198"/>
      <c r="CN22" s="198"/>
      <c r="CO22" s="198"/>
      <c r="CP22" s="198"/>
      <c r="CQ22" s="198"/>
      <c r="CR22" s="198"/>
      <c r="CS22" s="198"/>
      <c r="CT22" s="198"/>
      <c r="CU22" s="198"/>
      <c r="CV22" s="198"/>
      <c r="CW22" s="198"/>
      <c r="CX22" s="198"/>
      <c r="CY22" s="198"/>
      <c r="CZ22" s="198"/>
      <c r="DA22" s="198"/>
      <c r="DB22" s="198"/>
      <c r="DC22" s="198"/>
      <c r="DD22" s="198"/>
      <c r="DE22" s="198"/>
      <c r="DF22" s="198"/>
      <c r="DG22" s="198"/>
      <c r="DH22" s="198"/>
      <c r="DI22" s="198"/>
      <c r="DJ22" s="198"/>
      <c r="DK22" s="198"/>
      <c r="DL22" s="198"/>
      <c r="DM22" s="198"/>
      <c r="DN22" s="198"/>
      <c r="DO22" s="198"/>
      <c r="DP22" s="198"/>
      <c r="DQ22" s="198"/>
      <c r="DR22" s="198"/>
      <c r="DS22" s="198"/>
      <c r="DT22" s="198"/>
      <c r="DU22" s="198"/>
      <c r="DV22" s="198"/>
      <c r="DW22" s="198"/>
      <c r="DX22" s="198"/>
      <c r="DY22" s="198"/>
      <c r="DZ22" s="198"/>
      <c r="EA22" s="198"/>
      <c r="EB22" s="198"/>
      <c r="EC22" s="198"/>
      <c r="ED22" s="198"/>
      <c r="EE22" s="198"/>
      <c r="EF22" s="198"/>
      <c r="EG22" s="198"/>
      <c r="EH22" s="198"/>
      <c r="EI22" s="198"/>
      <c r="EJ22" s="198"/>
      <c r="EK22" s="198"/>
      <c r="EL22" s="198"/>
      <c r="EM22" s="198"/>
      <c r="EN22" s="198"/>
      <c r="EO22" s="198"/>
      <c r="EP22" s="198"/>
      <c r="EQ22" s="198"/>
      <c r="ER22" s="198"/>
      <c r="ES22" s="198"/>
      <c r="ET22" s="198"/>
      <c r="EU22" s="198"/>
      <c r="EV22" s="198"/>
      <c r="EW22" s="198"/>
      <c r="EX22" s="198"/>
      <c r="EY22" s="198"/>
      <c r="EZ22" s="198"/>
      <c r="FA22" s="198"/>
      <c r="FB22" s="198"/>
      <c r="FC22" s="198"/>
      <c r="FD22" s="198"/>
      <c r="FE22" s="198"/>
      <c r="FF22" s="198"/>
      <c r="FG22" s="198"/>
      <c r="FH22" s="198"/>
      <c r="FI22" s="198"/>
      <c r="FJ22" s="198"/>
      <c r="FK22" s="198"/>
      <c r="FL22" s="198"/>
      <c r="FM22" s="198"/>
      <c r="FN22" s="198"/>
      <c r="FO22" s="198"/>
      <c r="FP22" s="198"/>
      <c r="FQ22" s="198"/>
      <c r="FR22" s="198"/>
      <c r="FS22" s="198"/>
      <c r="FT22" s="198"/>
      <c r="FU22" s="198"/>
      <c r="FV22" s="198"/>
      <c r="FW22" s="198"/>
      <c r="FX22" s="198"/>
      <c r="FY22" s="198"/>
      <c r="FZ22" s="198"/>
      <c r="GA22" s="198"/>
      <c r="GB22" s="198"/>
      <c r="GC22" s="198"/>
      <c r="GD22" s="198"/>
      <c r="GE22" s="198"/>
      <c r="GF22" s="198"/>
      <c r="GG22" s="198"/>
      <c r="GH22" s="198"/>
      <c r="GI22" s="198"/>
      <c r="GJ22" s="198"/>
      <c r="GK22" s="198"/>
      <c r="GL22" s="198"/>
      <c r="GM22" s="198"/>
      <c r="GN22" s="198"/>
      <c r="GO22" s="198"/>
      <c r="GP22" s="198"/>
      <c r="GQ22" s="198"/>
      <c r="GR22" s="198"/>
      <c r="GS22" s="198"/>
      <c r="GT22" s="198"/>
      <c r="GU22" s="198"/>
      <c r="GV22" s="198"/>
      <c r="GW22" s="198"/>
      <c r="GX22" s="198"/>
      <c r="GY22" s="198"/>
      <c r="GZ22" s="198"/>
      <c r="HA22" s="198"/>
      <c r="HB22" s="198"/>
      <c r="HC22" s="198"/>
      <c r="HD22" s="198"/>
      <c r="HE22" s="198"/>
      <c r="HF22" s="198"/>
      <c r="HG22" s="198"/>
      <c r="HH22" s="198"/>
      <c r="HI22" s="198"/>
      <c r="HJ22" s="198"/>
      <c r="HK22" s="198"/>
      <c r="HL22" s="198"/>
      <c r="HM22" s="198"/>
      <c r="HN22" s="198"/>
      <c r="HO22" s="198"/>
      <c r="HP22" s="198"/>
      <c r="HQ22" s="198"/>
      <c r="HR22" s="198"/>
      <c r="HS22" s="198"/>
      <c r="HT22" s="198"/>
      <c r="HU22" s="198"/>
      <c r="HV22" s="198"/>
      <c r="HW22" s="198"/>
      <c r="HX22" s="198"/>
      <c r="HY22" s="198"/>
      <c r="HZ22" s="198"/>
      <c r="IA22" s="198"/>
      <c r="IB22" s="198"/>
      <c r="IC22" s="198"/>
      <c r="ID22" s="198"/>
      <c r="IE22" s="198"/>
      <c r="IF22" s="198"/>
      <c r="IG22" s="198"/>
      <c r="IH22" s="198"/>
      <c r="II22" s="198"/>
      <c r="IJ22" s="198"/>
      <c r="IK22" s="198"/>
      <c r="IL22" s="198"/>
      <c r="IM22" s="198"/>
      <c r="IN22" s="198"/>
      <c r="IO22" s="198"/>
      <c r="IP22" s="198"/>
      <c r="IQ22" s="198"/>
      <c r="IR22" s="198"/>
      <c r="IS22" s="198"/>
      <c r="IT22" s="198"/>
      <c r="IU22" s="198"/>
      <c r="IV22" s="198"/>
      <c r="IW22" s="198"/>
      <c r="IX22" s="198"/>
      <c r="IY22" s="198"/>
      <c r="IZ22" s="198"/>
      <c r="JA22" s="198"/>
      <c r="JB22" s="198"/>
      <c r="JC22" s="198"/>
      <c r="JD22" s="198"/>
      <c r="JE22" s="198"/>
      <c r="JF22" s="198"/>
      <c r="JG22" s="198"/>
      <c r="JH22" s="198"/>
      <c r="JI22" s="198"/>
      <c r="JJ22" s="198"/>
      <c r="JK22" s="198"/>
      <c r="JL22" s="198"/>
      <c r="JM22" s="198"/>
      <c r="JN22" s="198"/>
      <c r="JO22" s="198"/>
      <c r="JP22" s="198"/>
      <c r="JQ22" s="198"/>
      <c r="JR22" s="198"/>
      <c r="JS22" s="198"/>
      <c r="JT22" s="198"/>
      <c r="JU22" s="198"/>
      <c r="JV22" s="198"/>
      <c r="JW22" s="198"/>
      <c r="JX22" s="198"/>
      <c r="JY22" s="198"/>
      <c r="JZ22" s="198"/>
      <c r="KA22" s="198"/>
      <c r="KB22" s="198"/>
      <c r="KC22" s="198"/>
      <c r="KD22" s="198"/>
      <c r="KE22" s="198"/>
      <c r="KF22" s="198"/>
      <c r="KG22" s="198"/>
      <c r="KH22" s="198"/>
      <c r="KI22" s="198"/>
      <c r="KJ22" s="198"/>
      <c r="KK22" s="198"/>
      <c r="KL22" s="198"/>
      <c r="KM22" s="198"/>
      <c r="KN22" s="198"/>
      <c r="KO22" s="198"/>
      <c r="KP22" s="198"/>
      <c r="KQ22" s="198"/>
      <c r="KR22" s="198"/>
      <c r="KS22" s="198"/>
      <c r="KT22" s="198"/>
      <c r="KU22" s="198"/>
      <c r="KV22" s="198"/>
      <c r="KW22" s="198"/>
      <c r="KX22" s="198"/>
      <c r="KY22" s="198"/>
      <c r="KZ22" s="198"/>
      <c r="LA22" s="198"/>
      <c r="LB22" s="198"/>
      <c r="LC22" s="198"/>
      <c r="LD22" s="198"/>
      <c r="LE22" s="198"/>
      <c r="LF22" s="198"/>
      <c r="LG22" s="198"/>
      <c r="LH22" s="198"/>
      <c r="LI22" s="198"/>
      <c r="LJ22" s="198"/>
      <c r="LK22" s="198"/>
      <c r="LL22" s="198"/>
      <c r="LM22" s="198"/>
      <c r="LN22" s="198"/>
      <c r="LO22" s="198"/>
      <c r="LP22" s="198"/>
      <c r="LQ22" s="198"/>
      <c r="LR22" s="198"/>
      <c r="LS22" s="198"/>
      <c r="LT22" s="198"/>
      <c r="LU22" s="198"/>
      <c r="LV22" s="198"/>
      <c r="LW22" s="198"/>
      <c r="LX22" s="198"/>
      <c r="LY22" s="198"/>
      <c r="LZ22" s="198"/>
      <c r="MA22" s="198"/>
      <c r="MB22" s="198"/>
      <c r="MC22" s="198"/>
      <c r="MD22" s="198"/>
      <c r="ME22" s="198"/>
      <c r="MF22" s="198"/>
      <c r="MG22" s="198"/>
      <c r="MH22" s="198"/>
      <c r="MI22" s="198"/>
      <c r="MJ22" s="198"/>
      <c r="MK22" s="198"/>
      <c r="ML22" s="198"/>
      <c r="MM22" s="198"/>
      <c r="MN22" s="198"/>
      <c r="MO22" s="198"/>
      <c r="MP22" s="198"/>
      <c r="MQ22" s="198"/>
      <c r="MR22" s="198"/>
      <c r="MS22" s="198"/>
      <c r="MT22" s="198"/>
      <c r="MU22" s="198"/>
      <c r="MV22" s="198"/>
      <c r="MW22" s="198"/>
      <c r="MX22" s="198"/>
      <c r="MY22" s="198"/>
      <c r="MZ22" s="198"/>
      <c r="NA22" s="198"/>
      <c r="NB22" s="198"/>
      <c r="NC22" s="198"/>
      <c r="ND22" s="198"/>
      <c r="NE22" s="198"/>
      <c r="NF22" s="198"/>
      <c r="NG22" s="198"/>
      <c r="NH22" s="198"/>
      <c r="NI22" s="198"/>
      <c r="NJ22" s="198"/>
      <c r="NK22" s="198"/>
      <c r="NL22" s="198"/>
      <c r="NM22" s="198"/>
      <c r="NN22" s="198"/>
      <c r="NO22" s="198"/>
      <c r="NP22" s="198"/>
      <c r="NQ22" s="198"/>
      <c r="NR22" s="198"/>
      <c r="NS22" s="198"/>
      <c r="NT22" s="198"/>
      <c r="NU22" s="198"/>
      <c r="NV22" s="198"/>
      <c r="NW22" s="198"/>
      <c r="NX22" s="198"/>
      <c r="NY22" s="198"/>
      <c r="NZ22" s="198"/>
      <c r="OA22" s="198"/>
      <c r="OB22" s="198"/>
      <c r="OC22" s="198"/>
      <c r="OD22" s="198"/>
      <c r="OE22" s="198"/>
      <c r="OF22" s="198"/>
      <c r="OG22" s="198"/>
      <c r="OH22" s="198"/>
      <c r="OI22" s="198"/>
      <c r="OJ22" s="198"/>
      <c r="OK22" s="198"/>
      <c r="OL22" s="198"/>
      <c r="OM22" s="198"/>
      <c r="ON22" s="198"/>
      <c r="OO22" s="198"/>
      <c r="OP22" s="198"/>
      <c r="OQ22" s="198"/>
      <c r="OR22" s="198"/>
      <c r="OS22" s="198"/>
      <c r="OT22" s="198"/>
      <c r="OU22" s="198"/>
      <c r="OV22" s="198"/>
      <c r="OW22" s="198"/>
      <c r="OX22" s="198"/>
      <c r="OY22" s="198"/>
      <c r="OZ22" s="198"/>
      <c r="PA22" s="198"/>
      <c r="PB22" s="198"/>
      <c r="PC22" s="198"/>
      <c r="PD22" s="198"/>
      <c r="PE22" s="198"/>
      <c r="PF22" s="198"/>
      <c r="PG22" s="198"/>
      <c r="PH22" s="198"/>
      <c r="PI22" s="198"/>
      <c r="PJ22" s="198"/>
      <c r="PK22" s="198"/>
      <c r="PL22" s="198"/>
      <c r="PM22" s="198"/>
      <c r="PN22" s="198"/>
      <c r="PO22" s="198"/>
      <c r="PP22" s="198"/>
      <c r="PQ22" s="198"/>
      <c r="PR22" s="198"/>
      <c r="PS22" s="198"/>
      <c r="PT22" s="198"/>
      <c r="PU22" s="198"/>
      <c r="PV22" s="198"/>
      <c r="PW22" s="198"/>
      <c r="PX22" s="198"/>
      <c r="PY22" s="198"/>
      <c r="PZ22" s="198"/>
      <c r="QA22" s="198"/>
      <c r="QB22" s="198"/>
      <c r="QC22" s="198"/>
      <c r="QD22" s="198"/>
      <c r="QE22" s="198"/>
      <c r="QF22" s="198"/>
      <c r="QG22" s="198"/>
      <c r="QH22" s="198"/>
      <c r="QI22" s="198"/>
      <c r="QJ22" s="198"/>
      <c r="QK22" s="198"/>
      <c r="QL22" s="198"/>
      <c r="QM22" s="198"/>
      <c r="QN22" s="198"/>
      <c r="QO22" s="198"/>
      <c r="QP22" s="198"/>
      <c r="QQ22" s="198"/>
      <c r="QR22" s="198"/>
      <c r="QS22" s="198"/>
      <c r="QT22" s="198"/>
      <c r="QU22" s="198"/>
      <c r="QV22" s="198"/>
      <c r="QW22" s="198"/>
      <c r="QX22" s="198"/>
      <c r="QY22" s="198"/>
      <c r="QZ22" s="198"/>
      <c r="RA22" s="198"/>
      <c r="RB22" s="198"/>
      <c r="RC22" s="198"/>
      <c r="RD22" s="198"/>
      <c r="RE22" s="198"/>
      <c r="RF22" s="198"/>
      <c r="RG22" s="198"/>
      <c r="RH22" s="198"/>
      <c r="RI22" s="198"/>
      <c r="RJ22" s="198"/>
      <c r="RK22" s="198"/>
      <c r="RL22" s="198"/>
      <c r="RM22" s="198"/>
      <c r="RN22" s="198"/>
      <c r="RO22" s="198"/>
      <c r="RP22" s="198"/>
      <c r="RQ22" s="198"/>
      <c r="RR22" s="198"/>
      <c r="RS22" s="198"/>
      <c r="RT22" s="198"/>
      <c r="RU22" s="198"/>
      <c r="RV22" s="198"/>
      <c r="RW22" s="198"/>
      <c r="RX22" s="198"/>
      <c r="RY22" s="198"/>
      <c r="RZ22" s="198"/>
      <c r="SA22" s="198"/>
      <c r="SB22" s="198"/>
      <c r="SC22" s="198"/>
      <c r="SD22" s="198"/>
      <c r="SE22" s="198"/>
      <c r="SF22" s="198"/>
      <c r="SG22" s="198"/>
      <c r="SH22" s="198"/>
      <c r="SI22" s="198"/>
      <c r="SJ22" s="198"/>
      <c r="SK22" s="198"/>
      <c r="SL22" s="198"/>
      <c r="SM22" s="198"/>
      <c r="SN22" s="198"/>
      <c r="SO22" s="198"/>
      <c r="SP22" s="198"/>
      <c r="SQ22" s="198"/>
      <c r="SR22" s="198"/>
      <c r="SS22" s="198"/>
      <c r="ST22" s="198"/>
      <c r="SU22" s="198"/>
      <c r="SV22" s="198"/>
      <c r="SW22" s="198"/>
      <c r="SX22" s="198"/>
      <c r="SY22" s="198"/>
      <c r="SZ22" s="198"/>
      <c r="TA22" s="198"/>
      <c r="TB22" s="198"/>
      <c r="TC22" s="198"/>
      <c r="TD22" s="198"/>
      <c r="TE22" s="198"/>
      <c r="TF22" s="198"/>
      <c r="TG22" s="198"/>
      <c r="TH22" s="198"/>
      <c r="TI22" s="198"/>
      <c r="TJ22" s="198"/>
      <c r="TK22" s="198"/>
      <c r="TL22" s="198"/>
      <c r="TM22" s="198"/>
      <c r="TN22" s="198"/>
      <c r="TO22" s="198"/>
      <c r="TP22" s="198"/>
      <c r="TQ22" s="198"/>
      <c r="TR22" s="198"/>
      <c r="TS22" s="198"/>
      <c r="TT22" s="198"/>
      <c r="TU22" s="198"/>
      <c r="TV22" s="198"/>
      <c r="TW22" s="198"/>
      <c r="TX22" s="198"/>
      <c r="TY22" s="198"/>
      <c r="TZ22" s="198"/>
      <c r="UA22" s="198"/>
      <c r="UB22" s="198"/>
      <c r="UC22" s="198"/>
      <c r="UD22" s="198"/>
      <c r="UE22" s="198"/>
      <c r="UF22" s="198"/>
      <c r="UG22" s="198"/>
      <c r="UH22" s="198"/>
      <c r="UI22" s="198"/>
      <c r="UJ22" s="198"/>
      <c r="UK22" s="198"/>
      <c r="UL22" s="198"/>
      <c r="UM22" s="198"/>
      <c r="UN22" s="198"/>
      <c r="UO22" s="198"/>
      <c r="UP22" s="198"/>
      <c r="UQ22" s="198"/>
      <c r="UR22" s="198"/>
      <c r="US22" s="198"/>
      <c r="UT22" s="198"/>
      <c r="UU22" s="198"/>
      <c r="UV22" s="198"/>
      <c r="UW22" s="198"/>
      <c r="UX22" s="198"/>
      <c r="UY22" s="198"/>
      <c r="UZ22" s="198"/>
      <c r="VA22" s="198"/>
      <c r="VB22" s="198"/>
      <c r="VC22" s="198"/>
      <c r="VD22" s="198"/>
      <c r="VE22" s="198"/>
      <c r="VF22" s="198"/>
      <c r="VG22" s="198"/>
      <c r="VH22" s="198"/>
      <c r="VI22" s="198"/>
      <c r="VJ22" s="198"/>
      <c r="VK22" s="198"/>
      <c r="VL22" s="198"/>
      <c r="VM22" s="198"/>
      <c r="VN22" s="198"/>
      <c r="VO22" s="198"/>
      <c r="VP22" s="198"/>
      <c r="VQ22" s="198"/>
      <c r="VR22" s="198"/>
      <c r="VS22" s="198"/>
      <c r="VT22" s="198"/>
      <c r="VU22" s="198"/>
      <c r="VV22" s="198"/>
      <c r="VW22" s="198"/>
      <c r="VX22" s="198"/>
      <c r="VY22" s="198"/>
      <c r="VZ22" s="198"/>
      <c r="WA22" s="198"/>
      <c r="WB22" s="198"/>
      <c r="WC22" s="198"/>
      <c r="WD22" s="198"/>
      <c r="WE22" s="198"/>
      <c r="WF22" s="198"/>
      <c r="WG22" s="198"/>
      <c r="WH22" s="198"/>
      <c r="WI22" s="198"/>
      <c r="WJ22" s="198"/>
      <c r="WK22" s="198"/>
      <c r="WL22" s="198"/>
      <c r="WM22" s="198"/>
      <c r="WN22" s="198"/>
      <c r="WO22" s="198"/>
      <c r="WP22" s="198"/>
      <c r="WQ22" s="198"/>
      <c r="WR22" s="198"/>
      <c r="WS22" s="198"/>
      <c r="WT22" s="198"/>
      <c r="WU22" s="198"/>
      <c r="WV22" s="198"/>
      <c r="WW22" s="198"/>
      <c r="WX22" s="198"/>
      <c r="WY22" s="198"/>
      <c r="WZ22" s="198"/>
      <c r="XA22" s="198"/>
      <c r="XB22" s="198"/>
      <c r="XC22" s="198"/>
      <c r="XD22" s="198"/>
      <c r="XE22" s="198"/>
      <c r="XF22" s="198"/>
      <c r="XG22" s="198"/>
      <c r="XH22" s="198"/>
      <c r="XI22" s="198"/>
      <c r="XJ22" s="198"/>
      <c r="XK22" s="198"/>
      <c r="XL22" s="198"/>
      <c r="XM22" s="198"/>
      <c r="XN22" s="198"/>
      <c r="XO22" s="198"/>
      <c r="XP22" s="198"/>
      <c r="XQ22" s="198"/>
      <c r="XR22" s="198"/>
      <c r="XS22" s="198"/>
      <c r="XT22" s="198"/>
      <c r="XU22" s="198"/>
      <c r="XV22" s="198"/>
      <c r="XW22" s="198"/>
      <c r="XX22" s="198"/>
      <c r="XY22" s="198"/>
      <c r="XZ22" s="198"/>
      <c r="YA22" s="198"/>
      <c r="YB22" s="198"/>
      <c r="YC22" s="198"/>
      <c r="YD22" s="198"/>
      <c r="YE22" s="198"/>
      <c r="YF22" s="198"/>
      <c r="YG22" s="198"/>
      <c r="YH22" s="198"/>
      <c r="YI22" s="198"/>
      <c r="YJ22" s="198"/>
      <c r="YK22" s="198"/>
      <c r="YL22" s="198"/>
      <c r="YM22" s="198"/>
      <c r="YN22" s="198"/>
      <c r="YO22" s="198"/>
      <c r="YP22" s="198"/>
      <c r="YQ22" s="198"/>
      <c r="YR22" s="198"/>
      <c r="YS22" s="198"/>
      <c r="YT22" s="198"/>
      <c r="YU22" s="198"/>
      <c r="YV22" s="198"/>
      <c r="YW22" s="198"/>
      <c r="YX22" s="198"/>
      <c r="YY22" s="198"/>
      <c r="YZ22" s="198"/>
      <c r="ZA22" s="198"/>
      <c r="ZB22" s="198"/>
      <c r="ZC22" s="198"/>
      <c r="ZD22" s="198"/>
      <c r="ZE22" s="198"/>
      <c r="ZF22" s="198"/>
      <c r="ZG22" s="198"/>
      <c r="ZH22" s="198"/>
      <c r="ZI22" s="198"/>
      <c r="ZJ22" s="198"/>
      <c r="ZK22" s="198"/>
      <c r="ZL22" s="198"/>
      <c r="ZM22" s="198"/>
      <c r="ZN22" s="198"/>
      <c r="ZO22" s="198"/>
      <c r="ZP22" s="198"/>
      <c r="ZQ22" s="198"/>
      <c r="ZR22" s="198"/>
      <c r="ZS22" s="198"/>
      <c r="ZT22" s="198"/>
      <c r="ZU22" s="198"/>
      <c r="ZV22" s="198"/>
      <c r="ZW22" s="198"/>
      <c r="ZX22" s="198"/>
      <c r="ZY22" s="198"/>
      <c r="ZZ22" s="198"/>
      <c r="AAA22" s="198"/>
      <c r="AAB22" s="198"/>
      <c r="AAC22" s="198"/>
      <c r="AAD22" s="198"/>
      <c r="AAE22" s="198"/>
      <c r="AAF22" s="198"/>
      <c r="AAG22" s="198"/>
      <c r="AAH22" s="198"/>
      <c r="AAI22" s="198"/>
      <c r="AAJ22" s="198"/>
      <c r="AAK22" s="198"/>
      <c r="AAL22" s="198"/>
      <c r="AAM22" s="198"/>
      <c r="AAN22" s="198"/>
      <c r="AAO22" s="198"/>
      <c r="AAP22" s="198"/>
      <c r="AAQ22" s="198"/>
      <c r="AAR22" s="198"/>
      <c r="AAS22" s="198"/>
      <c r="AAT22" s="198"/>
      <c r="AAU22" s="198"/>
      <c r="AAV22" s="198"/>
      <c r="AAW22" s="198"/>
      <c r="AAX22" s="198"/>
      <c r="AAY22" s="198"/>
      <c r="AAZ22" s="198"/>
      <c r="ABA22" s="198"/>
      <c r="ABB22" s="198"/>
      <c r="ABC22" s="198"/>
      <c r="ABD22" s="198"/>
      <c r="ABE22" s="198"/>
      <c r="ABF22" s="198"/>
      <c r="ABG22" s="198"/>
      <c r="ABH22" s="198"/>
      <c r="ABI22" s="198"/>
      <c r="ABJ22" s="198"/>
      <c r="ABK22" s="198"/>
      <c r="ABL22" s="198"/>
      <c r="ABM22" s="198"/>
      <c r="ABN22" s="198"/>
      <c r="ABO22" s="198"/>
      <c r="ABP22" s="198"/>
      <c r="ABQ22" s="198"/>
      <c r="ABR22" s="198"/>
      <c r="ABS22" s="198"/>
      <c r="ABT22" s="198"/>
      <c r="ABU22" s="198"/>
      <c r="ABV22" s="198"/>
      <c r="ABW22" s="198"/>
      <c r="ABX22" s="198"/>
      <c r="ABY22" s="198"/>
      <c r="ABZ22" s="198"/>
      <c r="ACA22" s="198"/>
      <c r="ACB22" s="198"/>
      <c r="ACC22" s="198"/>
      <c r="ACD22" s="198"/>
      <c r="ACE22" s="198"/>
      <c r="ACF22" s="198"/>
      <c r="ACG22" s="198"/>
      <c r="ACH22" s="198"/>
      <c r="ACI22" s="198"/>
      <c r="ACJ22" s="198"/>
      <c r="ACK22" s="198"/>
      <c r="ACL22" s="198"/>
      <c r="ACM22" s="198"/>
      <c r="ACN22" s="198"/>
      <c r="ACO22" s="198"/>
      <c r="ACP22" s="198"/>
      <c r="ACQ22" s="198"/>
      <c r="ACR22" s="198"/>
      <c r="ACS22" s="198"/>
      <c r="ACT22" s="198"/>
      <c r="ACU22" s="198"/>
      <c r="ACV22" s="198"/>
      <c r="ACW22" s="198"/>
      <c r="ACX22" s="198"/>
      <c r="ACY22" s="198"/>
      <c r="ACZ22" s="198"/>
      <c r="ADA22" s="198"/>
      <c r="ADB22" s="198"/>
      <c r="ADC22" s="198"/>
      <c r="ADD22" s="198"/>
      <c r="ADE22" s="198"/>
      <c r="ADF22" s="198"/>
      <c r="ADG22" s="198"/>
      <c r="ADH22" s="198"/>
      <c r="ADI22" s="198"/>
      <c r="ADJ22" s="198"/>
      <c r="ADK22" s="198"/>
      <c r="ADL22" s="198"/>
      <c r="ADM22" s="198"/>
      <c r="ADN22" s="198"/>
      <c r="ADO22" s="198"/>
      <c r="ADP22" s="198"/>
      <c r="ADQ22" s="198"/>
      <c r="ADR22" s="198"/>
      <c r="ADS22" s="198"/>
      <c r="ADT22" s="198"/>
      <c r="ADU22" s="198"/>
      <c r="ADV22" s="198"/>
      <c r="ADW22" s="198"/>
      <c r="ADX22" s="198"/>
      <c r="ADY22" s="198"/>
      <c r="ADZ22" s="198"/>
      <c r="AEA22" s="198"/>
      <c r="AEB22" s="198"/>
      <c r="AEC22" s="198"/>
      <c r="AED22" s="198"/>
      <c r="AEE22" s="198"/>
      <c r="AEF22" s="198"/>
      <c r="AEG22" s="198"/>
      <c r="AEH22" s="198"/>
      <c r="AEI22" s="198"/>
      <c r="AEJ22" s="198"/>
      <c r="AEK22" s="198"/>
      <c r="AEL22" s="198"/>
      <c r="AEM22" s="198"/>
      <c r="AEN22" s="198"/>
      <c r="AEO22" s="198"/>
      <c r="AEP22" s="198"/>
      <c r="AEQ22" s="198"/>
      <c r="AER22" s="198"/>
      <c r="AES22" s="198"/>
      <c r="AET22" s="198"/>
      <c r="AEU22" s="198"/>
      <c r="AEV22" s="198"/>
      <c r="AEW22" s="198"/>
      <c r="AEX22" s="198"/>
      <c r="AEY22" s="198"/>
      <c r="AEZ22" s="198"/>
      <c r="AFA22" s="198"/>
      <c r="AFB22" s="198"/>
      <c r="AFC22" s="198"/>
      <c r="AFD22" s="198"/>
      <c r="AFE22" s="198"/>
      <c r="AFF22" s="198"/>
      <c r="AFG22" s="198"/>
      <c r="AFH22" s="198"/>
      <c r="AFI22" s="198"/>
      <c r="AFJ22" s="198"/>
      <c r="AFK22" s="198"/>
      <c r="AFL22" s="198"/>
      <c r="AFM22" s="198"/>
      <c r="AFN22" s="198"/>
      <c r="AFO22" s="198"/>
      <c r="AFP22" s="198"/>
      <c r="AFQ22" s="198"/>
      <c r="AFR22" s="198"/>
      <c r="AFS22" s="198"/>
      <c r="AFT22" s="198"/>
      <c r="AFU22" s="198"/>
      <c r="AFV22" s="198"/>
      <c r="AFW22" s="198"/>
      <c r="AFX22" s="198"/>
      <c r="AFY22" s="198"/>
      <c r="AFZ22" s="198"/>
      <c r="AGA22" s="198"/>
      <c r="AGB22" s="198"/>
      <c r="AGC22" s="198"/>
      <c r="AGD22" s="198"/>
      <c r="AGE22" s="198"/>
      <c r="AGF22" s="198"/>
      <c r="AGG22" s="198"/>
      <c r="AGH22" s="198"/>
      <c r="AGI22" s="198"/>
      <c r="AGJ22" s="198"/>
      <c r="AGK22" s="198"/>
      <c r="AGL22" s="198"/>
      <c r="AGM22" s="198"/>
      <c r="AGN22" s="198"/>
      <c r="AGO22" s="198"/>
      <c r="AGP22" s="198"/>
      <c r="AGQ22" s="198"/>
      <c r="AGR22" s="198"/>
      <c r="AGS22" s="198"/>
      <c r="AGT22" s="198"/>
      <c r="AGU22" s="198"/>
      <c r="AGV22" s="198"/>
      <c r="AGW22" s="198"/>
      <c r="AGX22" s="198"/>
      <c r="AGY22" s="198"/>
      <c r="AGZ22" s="198"/>
      <c r="AHA22" s="198"/>
      <c r="AHB22" s="198"/>
      <c r="AHC22" s="198"/>
      <c r="AHD22" s="198"/>
      <c r="AHE22" s="198"/>
      <c r="AHF22" s="198"/>
      <c r="AHG22" s="198"/>
      <c r="AHH22" s="198"/>
      <c r="AHI22" s="198"/>
      <c r="AHJ22" s="198"/>
      <c r="AHK22" s="198"/>
      <c r="AHL22" s="198"/>
      <c r="AHM22" s="198"/>
      <c r="AHN22" s="198"/>
      <c r="AHO22" s="198"/>
      <c r="AHP22" s="198"/>
      <c r="AHQ22" s="198"/>
      <c r="AHR22" s="198"/>
      <c r="AHS22" s="198"/>
      <c r="AHT22" s="198"/>
      <c r="AHU22" s="198"/>
      <c r="AHV22" s="198"/>
      <c r="AHW22" s="198"/>
      <c r="AHX22" s="198"/>
      <c r="AHY22" s="198"/>
      <c r="AHZ22" s="198"/>
      <c r="AIA22" s="198"/>
      <c r="AIB22" s="198"/>
      <c r="AIC22" s="198"/>
      <c r="AID22" s="198"/>
      <c r="AIE22" s="198"/>
      <c r="AIF22" s="198"/>
      <c r="AIG22" s="198"/>
      <c r="AIH22" s="198"/>
      <c r="AII22" s="198"/>
      <c r="AIJ22" s="198"/>
      <c r="AIK22" s="198"/>
      <c r="AIL22" s="198"/>
      <c r="AIM22" s="198"/>
      <c r="AIN22" s="198"/>
      <c r="AIO22" s="198"/>
      <c r="AIP22" s="198"/>
      <c r="AIQ22" s="198"/>
      <c r="AIR22" s="198"/>
      <c r="AIS22" s="198"/>
      <c r="AIT22" s="198"/>
      <c r="AIU22" s="198"/>
      <c r="AIV22" s="198"/>
      <c r="AIW22" s="198"/>
      <c r="AIX22" s="198"/>
      <c r="AIY22" s="198"/>
      <c r="AIZ22" s="198"/>
      <c r="AJA22" s="198"/>
      <c r="AJB22" s="198"/>
      <c r="AJC22" s="198"/>
      <c r="AJD22" s="198"/>
      <c r="AJE22" s="198"/>
      <c r="AJF22" s="198"/>
      <c r="AJG22" s="198"/>
      <c r="AJH22" s="198"/>
      <c r="AJI22" s="198"/>
      <c r="AJJ22" s="198"/>
      <c r="AJK22" s="198"/>
      <c r="AJL22" s="198"/>
      <c r="AJM22" s="198"/>
      <c r="AJN22" s="198"/>
      <c r="AJO22" s="198"/>
      <c r="AJP22" s="198"/>
      <c r="AJQ22" s="198"/>
      <c r="AJR22" s="198"/>
      <c r="AJS22" s="198"/>
      <c r="AJT22" s="198"/>
      <c r="AJU22" s="198"/>
      <c r="AJV22" s="198"/>
      <c r="AJW22" s="198"/>
      <c r="AJX22" s="198"/>
      <c r="AJY22" s="198"/>
      <c r="AJZ22" s="198"/>
      <c r="AKA22" s="198"/>
      <c r="AKB22" s="198"/>
      <c r="AKC22" s="198"/>
      <c r="AKD22" s="198"/>
      <c r="AKE22" s="198"/>
      <c r="AKF22" s="198"/>
      <c r="AKG22" s="198"/>
      <c r="AKH22" s="198"/>
      <c r="AKI22" s="198"/>
      <c r="AKJ22" s="198"/>
      <c r="AKK22" s="198"/>
      <c r="AKL22" s="198"/>
      <c r="AKM22" s="198"/>
      <c r="AKN22" s="198"/>
      <c r="AKO22" s="198"/>
      <c r="AKP22" s="198"/>
      <c r="AKQ22" s="198"/>
      <c r="AKR22" s="198"/>
      <c r="AKS22" s="198"/>
      <c r="AKT22" s="198"/>
      <c r="AKU22" s="198"/>
      <c r="AKV22" s="198"/>
      <c r="AKW22" s="198"/>
      <c r="AKX22" s="198"/>
      <c r="AKY22" s="198"/>
      <c r="AKZ22" s="198"/>
      <c r="ALA22" s="198"/>
      <c r="ALB22" s="198"/>
      <c r="ALC22" s="198"/>
      <c r="ALD22" s="198"/>
      <c r="ALE22" s="198"/>
      <c r="ALF22" s="198"/>
      <c r="ALG22" s="198"/>
      <c r="ALH22" s="198"/>
      <c r="ALI22" s="198"/>
      <c r="ALJ22" s="198"/>
      <c r="ALK22" s="198"/>
      <c r="ALL22" s="198"/>
      <c r="ALM22" s="198"/>
      <c r="ALN22" s="198"/>
      <c r="ALO22" s="198"/>
      <c r="ALP22" s="198"/>
      <c r="ALQ22" s="198"/>
      <c r="ALR22" s="198"/>
      <c r="ALS22" s="198"/>
      <c r="ALT22" s="198"/>
      <c r="ALU22" s="198"/>
      <c r="ALV22" s="198"/>
      <c r="ALW22" s="198"/>
      <c r="ALX22" s="198"/>
      <c r="ALY22" s="198"/>
      <c r="ALZ22" s="198"/>
      <c r="AMA22" s="198"/>
      <c r="AMB22" s="198"/>
      <c r="AMC22" s="198"/>
      <c r="AMD22" s="198"/>
      <c r="AME22" s="198"/>
      <c r="AMF22" s="198"/>
      <c r="AMG22" s="198"/>
      <c r="AMH22" s="198"/>
      <c r="AMI22" s="198"/>
      <c r="AMJ22" s="198"/>
      <c r="AMK22" s="198"/>
      <c r="AML22" s="198"/>
      <c r="AMM22" s="198"/>
      <c r="AMN22" s="198"/>
      <c r="AMO22" s="198"/>
      <c r="AMP22" s="198"/>
      <c r="AMQ22" s="198"/>
      <c r="AMR22" s="198"/>
      <c r="AMS22" s="198"/>
      <c r="AMT22" s="198"/>
      <c r="AMU22" s="198"/>
      <c r="AMV22" s="198"/>
      <c r="AMW22" s="198"/>
      <c r="AMX22" s="198"/>
      <c r="AMY22" s="198"/>
      <c r="AMZ22" s="198"/>
      <c r="ANA22" s="198"/>
      <c r="ANB22" s="198"/>
      <c r="ANC22" s="198"/>
      <c r="AND22" s="198"/>
      <c r="ANE22" s="198"/>
      <c r="ANF22" s="198"/>
      <c r="ANG22" s="198"/>
      <c r="ANH22" s="198"/>
      <c r="ANI22" s="198"/>
      <c r="ANJ22" s="198"/>
      <c r="ANK22" s="198"/>
      <c r="ANL22" s="198"/>
      <c r="ANM22" s="198"/>
      <c r="ANN22" s="198"/>
      <c r="ANO22" s="198"/>
      <c r="ANP22" s="198"/>
      <c r="ANQ22" s="198"/>
      <c r="ANR22" s="198"/>
      <c r="ANS22" s="198"/>
      <c r="ANT22" s="198"/>
      <c r="ANU22" s="198"/>
      <c r="ANV22" s="198"/>
      <c r="ANW22" s="198"/>
      <c r="ANX22" s="198"/>
      <c r="ANY22" s="198"/>
      <c r="ANZ22" s="198"/>
      <c r="AOA22" s="198"/>
      <c r="AOB22" s="198"/>
      <c r="AOC22" s="198"/>
      <c r="AOD22" s="198"/>
      <c r="AOE22" s="198"/>
      <c r="AOF22" s="198"/>
      <c r="AOG22" s="198"/>
      <c r="AOH22" s="198"/>
      <c r="AOI22" s="198"/>
      <c r="AOJ22" s="198"/>
      <c r="AOK22" s="198"/>
      <c r="AOL22" s="198"/>
      <c r="AOM22" s="198"/>
      <c r="AON22" s="198"/>
      <c r="AOO22" s="198"/>
      <c r="AOP22" s="198"/>
      <c r="AOQ22" s="198"/>
      <c r="AOR22" s="198"/>
      <c r="AOS22" s="198"/>
      <c r="AOT22" s="198"/>
      <c r="AOU22" s="198"/>
      <c r="AOV22" s="198"/>
      <c r="AOW22" s="198"/>
      <c r="AOX22" s="198"/>
      <c r="AOY22" s="198"/>
      <c r="AOZ22" s="198"/>
      <c r="APA22" s="198"/>
      <c r="APB22" s="198"/>
      <c r="APC22" s="198"/>
      <c r="APD22" s="198"/>
      <c r="APE22" s="198"/>
      <c r="APF22" s="198"/>
      <c r="APG22" s="198"/>
      <c r="APH22" s="198"/>
      <c r="API22" s="198"/>
      <c r="APJ22" s="198"/>
      <c r="APK22" s="198"/>
      <c r="APL22" s="198"/>
      <c r="APM22" s="198"/>
      <c r="APN22" s="198"/>
      <c r="APO22" s="198"/>
      <c r="APP22" s="198"/>
      <c r="APQ22" s="198"/>
      <c r="APR22" s="198"/>
      <c r="APS22" s="198"/>
      <c r="APT22" s="198"/>
      <c r="APU22" s="198"/>
      <c r="APV22" s="198"/>
      <c r="APW22" s="198"/>
      <c r="APX22" s="198"/>
      <c r="APY22" s="198"/>
      <c r="APZ22" s="198"/>
      <c r="AQA22" s="198"/>
      <c r="AQB22" s="198"/>
      <c r="AQC22" s="198"/>
      <c r="AQD22" s="198"/>
      <c r="AQE22" s="198"/>
      <c r="AQF22" s="198"/>
      <c r="AQG22" s="198"/>
      <c r="AQH22" s="198"/>
      <c r="AQI22" s="198"/>
      <c r="AQJ22" s="198"/>
      <c r="AQK22" s="198"/>
      <c r="AQL22" s="198"/>
      <c r="AQM22" s="198"/>
      <c r="AQN22" s="198"/>
      <c r="AQO22" s="198"/>
      <c r="AQP22" s="198"/>
      <c r="AQQ22" s="198"/>
      <c r="AQR22" s="198"/>
      <c r="AQS22" s="198"/>
      <c r="AQT22" s="198"/>
      <c r="AQU22" s="198"/>
      <c r="AQV22" s="198"/>
      <c r="AQW22" s="198"/>
      <c r="AQX22" s="198"/>
      <c r="AQY22" s="198"/>
      <c r="AQZ22" s="198"/>
      <c r="ARA22" s="198"/>
      <c r="ARB22" s="198"/>
      <c r="ARC22" s="198"/>
      <c r="ARD22" s="198"/>
      <c r="ARE22" s="198"/>
      <c r="ARF22" s="198"/>
      <c r="ARG22" s="198"/>
      <c r="ARH22" s="198"/>
      <c r="ARI22" s="198"/>
      <c r="ARJ22" s="198"/>
      <c r="ARK22" s="198"/>
      <c r="ARL22" s="198"/>
      <c r="ARM22" s="198"/>
      <c r="ARN22" s="198"/>
      <c r="ARO22" s="198"/>
      <c r="ARP22" s="198"/>
      <c r="ARQ22" s="198"/>
      <c r="ARR22" s="198"/>
      <c r="ARS22" s="198"/>
      <c r="ART22" s="198"/>
      <c r="ARU22" s="198"/>
      <c r="ARV22" s="198"/>
      <c r="ARW22" s="198"/>
      <c r="ARX22" s="198"/>
      <c r="ARY22" s="198"/>
      <c r="ARZ22" s="198"/>
      <c r="ASA22" s="198"/>
      <c r="ASB22" s="198"/>
      <c r="ASC22" s="198"/>
      <c r="ASD22" s="198"/>
      <c r="ASE22" s="198"/>
      <c r="ASF22" s="198"/>
      <c r="ASG22" s="198"/>
      <c r="ASH22" s="198"/>
      <c r="ASI22" s="198"/>
      <c r="ASJ22" s="198"/>
      <c r="ASK22" s="198"/>
      <c r="ASL22" s="198"/>
      <c r="ASM22" s="198"/>
      <c r="ASN22" s="198"/>
      <c r="ASO22" s="198"/>
      <c r="ASP22" s="198"/>
      <c r="ASQ22" s="198"/>
      <c r="ASR22" s="198"/>
      <c r="ASS22" s="198"/>
      <c r="AST22" s="198"/>
      <c r="ASU22" s="198"/>
      <c r="ASV22" s="198"/>
      <c r="ASW22" s="198"/>
      <c r="ASX22" s="198"/>
      <c r="ASY22" s="198"/>
      <c r="ASZ22" s="198"/>
      <c r="ATA22" s="198"/>
      <c r="ATB22" s="198"/>
      <c r="ATC22" s="198"/>
      <c r="ATD22" s="198"/>
      <c r="ATE22" s="198"/>
      <c r="ATF22" s="198"/>
      <c r="ATG22" s="198"/>
      <c r="ATH22" s="198"/>
      <c r="ATI22" s="198"/>
      <c r="ATJ22" s="198"/>
      <c r="ATK22" s="198"/>
      <c r="ATL22" s="198"/>
      <c r="ATM22" s="198"/>
      <c r="ATN22" s="198"/>
      <c r="ATO22" s="198"/>
      <c r="ATP22" s="198"/>
      <c r="ATQ22" s="198"/>
      <c r="ATR22" s="198"/>
      <c r="ATS22" s="198"/>
      <c r="ATT22" s="198"/>
      <c r="ATU22" s="198"/>
      <c r="ATV22" s="198"/>
      <c r="ATW22" s="198"/>
      <c r="ATX22" s="198"/>
      <c r="ATY22" s="198"/>
      <c r="ATZ22" s="198"/>
      <c r="AUA22" s="198"/>
      <c r="AUB22" s="198"/>
      <c r="AUC22" s="198"/>
      <c r="AUD22" s="198"/>
      <c r="AUE22" s="198"/>
      <c r="AUF22" s="198"/>
      <c r="AUG22" s="198"/>
      <c r="AUH22" s="198"/>
      <c r="AUI22" s="198"/>
      <c r="AUJ22" s="198"/>
      <c r="AUK22" s="198"/>
      <c r="AUL22" s="198"/>
      <c r="AUM22" s="198"/>
      <c r="AUN22" s="198"/>
      <c r="AUO22" s="198"/>
      <c r="AUP22" s="198"/>
      <c r="AUQ22" s="198"/>
      <c r="AUR22" s="198"/>
      <c r="AUS22" s="198"/>
      <c r="AUT22" s="198"/>
      <c r="AUU22" s="198"/>
      <c r="AUV22" s="198"/>
      <c r="AUW22" s="198"/>
      <c r="AUX22" s="198"/>
      <c r="AUY22" s="198"/>
      <c r="AUZ22" s="198"/>
      <c r="AVA22" s="198"/>
      <c r="AVB22" s="198"/>
      <c r="AVC22" s="198"/>
      <c r="AVD22" s="198"/>
      <c r="AVE22" s="198"/>
      <c r="AVF22" s="198"/>
      <c r="AVG22" s="198"/>
      <c r="AVH22" s="198"/>
      <c r="AVI22" s="198"/>
      <c r="AVJ22" s="198"/>
      <c r="AVK22" s="198"/>
      <c r="AVL22" s="198"/>
      <c r="AVM22" s="198"/>
      <c r="AVN22" s="198"/>
      <c r="AVO22" s="198"/>
      <c r="AVP22" s="198"/>
      <c r="AVQ22" s="198"/>
      <c r="AVR22" s="198"/>
      <c r="AVS22" s="198"/>
      <c r="AVT22" s="198"/>
      <c r="AVU22" s="198"/>
      <c r="AVV22" s="198"/>
      <c r="AVW22" s="198"/>
      <c r="AVX22" s="198"/>
      <c r="AVY22" s="198"/>
      <c r="AVZ22" s="198"/>
      <c r="AWA22" s="198"/>
      <c r="AWB22" s="198"/>
      <c r="AWC22" s="198"/>
      <c r="AWD22" s="198"/>
      <c r="AWE22" s="198"/>
      <c r="AWF22" s="198"/>
      <c r="AWG22" s="198"/>
      <c r="AWH22" s="198"/>
      <c r="AWI22" s="198"/>
      <c r="AWJ22" s="198"/>
      <c r="AWK22" s="198"/>
      <c r="AWL22" s="198"/>
      <c r="AWM22" s="198"/>
      <c r="AWN22" s="198"/>
      <c r="AWO22" s="198"/>
      <c r="AWP22" s="198"/>
      <c r="AWQ22" s="198"/>
      <c r="AWR22" s="198"/>
      <c r="AWS22" s="198"/>
      <c r="AWT22" s="198"/>
      <c r="AWU22" s="198"/>
      <c r="AWV22" s="198"/>
      <c r="AWW22" s="198"/>
      <c r="AWX22" s="198"/>
      <c r="AWY22" s="198"/>
      <c r="AWZ22" s="198"/>
      <c r="AXA22" s="198"/>
      <c r="AXB22" s="198"/>
      <c r="AXC22" s="198"/>
      <c r="AXD22" s="198"/>
      <c r="AXE22" s="198"/>
      <c r="AXF22" s="198"/>
      <c r="AXG22" s="198"/>
      <c r="AXH22" s="198"/>
      <c r="AXI22" s="198"/>
      <c r="AXJ22" s="198"/>
      <c r="AXK22" s="198"/>
      <c r="AXL22" s="198"/>
      <c r="AXM22" s="198"/>
      <c r="AXN22" s="198"/>
      <c r="AXO22" s="198"/>
      <c r="AXP22" s="198"/>
      <c r="AXQ22" s="198"/>
      <c r="AXR22" s="198"/>
      <c r="AXS22" s="198"/>
      <c r="AXT22" s="198"/>
      <c r="AXU22" s="198"/>
      <c r="AXV22" s="198"/>
      <c r="AXW22" s="198"/>
      <c r="AXX22" s="198"/>
      <c r="AXY22" s="198"/>
      <c r="AXZ22" s="198"/>
      <c r="AYA22" s="198"/>
      <c r="AYB22" s="198"/>
      <c r="AYC22" s="198"/>
      <c r="AYD22" s="198"/>
      <c r="AYE22" s="198"/>
      <c r="AYF22" s="198"/>
      <c r="AYG22" s="198"/>
      <c r="AYH22" s="198"/>
      <c r="AYI22" s="198"/>
      <c r="AYJ22" s="198"/>
      <c r="AYK22" s="198"/>
      <c r="AYL22" s="198"/>
      <c r="AYM22" s="198"/>
      <c r="AYN22" s="198"/>
      <c r="AYO22" s="198"/>
      <c r="AYP22" s="198"/>
      <c r="AYQ22" s="198"/>
      <c r="AYR22" s="198"/>
      <c r="AYS22" s="198"/>
      <c r="AYT22" s="198"/>
      <c r="AYU22" s="198"/>
      <c r="AYV22" s="198"/>
      <c r="AYW22" s="198"/>
      <c r="AYX22" s="198"/>
      <c r="AYY22" s="198"/>
      <c r="AYZ22" s="198"/>
      <c r="AZA22" s="198"/>
      <c r="AZB22" s="198"/>
      <c r="AZC22" s="198"/>
      <c r="AZD22" s="198"/>
      <c r="AZE22" s="198"/>
      <c r="AZF22" s="198"/>
      <c r="AZG22" s="198"/>
      <c r="AZH22" s="198"/>
      <c r="AZI22" s="198"/>
      <c r="AZJ22" s="198"/>
      <c r="AZK22" s="198"/>
      <c r="AZL22" s="198"/>
      <c r="AZM22" s="198"/>
      <c r="AZN22" s="198"/>
      <c r="AZO22" s="198"/>
      <c r="AZP22" s="198"/>
      <c r="AZQ22" s="198"/>
      <c r="AZR22" s="198"/>
      <c r="AZS22" s="198"/>
      <c r="AZT22" s="198"/>
      <c r="AZU22" s="198"/>
      <c r="AZV22" s="198"/>
      <c r="AZW22" s="198"/>
      <c r="AZX22" s="198"/>
      <c r="AZY22" s="198"/>
      <c r="AZZ22" s="198"/>
      <c r="BAA22" s="198"/>
      <c r="BAB22" s="198"/>
      <c r="BAC22" s="198"/>
      <c r="BAD22" s="198"/>
      <c r="BAE22" s="198"/>
      <c r="BAF22" s="198"/>
      <c r="BAG22" s="198"/>
      <c r="BAH22" s="198"/>
      <c r="BAI22" s="198"/>
      <c r="BAJ22" s="198"/>
      <c r="BAK22" s="198"/>
      <c r="BAL22" s="198"/>
      <c r="BAM22" s="198"/>
      <c r="BAN22" s="198"/>
      <c r="BAO22" s="198"/>
      <c r="BAP22" s="198"/>
      <c r="BAQ22" s="198"/>
      <c r="BAR22" s="198"/>
      <c r="BAS22" s="198"/>
      <c r="BAT22" s="198"/>
      <c r="BAU22" s="198"/>
      <c r="BAV22" s="198"/>
      <c r="BAW22" s="198"/>
      <c r="BAX22" s="198"/>
      <c r="BAY22" s="198"/>
      <c r="BAZ22" s="198"/>
      <c r="BBA22" s="198"/>
      <c r="BBB22" s="198"/>
      <c r="BBC22" s="198"/>
      <c r="BBD22" s="198"/>
      <c r="BBE22" s="198"/>
      <c r="BBF22" s="198"/>
      <c r="BBG22" s="198"/>
      <c r="BBH22" s="198"/>
      <c r="BBI22" s="198"/>
      <c r="BBJ22" s="198"/>
      <c r="BBK22" s="198"/>
      <c r="BBL22" s="198"/>
      <c r="BBM22" s="198"/>
      <c r="BBN22" s="198"/>
      <c r="BBO22" s="198"/>
      <c r="BBP22" s="198"/>
      <c r="BBQ22" s="198"/>
      <c r="BBR22" s="198"/>
      <c r="BBS22" s="198"/>
      <c r="BBT22" s="198"/>
      <c r="BBU22" s="198"/>
      <c r="BBV22" s="198"/>
      <c r="BBW22" s="198"/>
      <c r="BBX22" s="198"/>
      <c r="BBY22" s="198"/>
      <c r="BBZ22" s="198"/>
      <c r="BCA22" s="198"/>
      <c r="BCB22" s="198"/>
      <c r="BCC22" s="198"/>
      <c r="BCD22" s="198"/>
      <c r="BCE22" s="198"/>
      <c r="BCF22" s="198"/>
      <c r="BCG22" s="198"/>
      <c r="BCH22" s="198"/>
      <c r="BCI22" s="198"/>
      <c r="BCJ22" s="198"/>
      <c r="BCK22" s="198"/>
      <c r="BCL22" s="198"/>
      <c r="BCM22" s="198"/>
      <c r="BCN22" s="198"/>
      <c r="BCO22" s="198"/>
      <c r="BCP22" s="198"/>
      <c r="BCQ22" s="198"/>
      <c r="BCR22" s="198"/>
      <c r="BCS22" s="198"/>
      <c r="BCT22" s="198"/>
      <c r="BCU22" s="198"/>
      <c r="BCV22" s="198"/>
      <c r="BCW22" s="198"/>
      <c r="BCX22" s="198"/>
      <c r="BCY22" s="198"/>
      <c r="BCZ22" s="198"/>
      <c r="BDA22" s="198"/>
      <c r="BDB22" s="198"/>
      <c r="BDC22" s="198"/>
      <c r="BDD22" s="198"/>
      <c r="BDE22" s="198"/>
      <c r="BDF22" s="198"/>
      <c r="BDG22" s="198"/>
      <c r="BDH22" s="198"/>
      <c r="BDI22" s="198"/>
      <c r="BDJ22" s="198"/>
      <c r="BDK22" s="198"/>
      <c r="BDL22" s="198"/>
      <c r="BDM22" s="198"/>
      <c r="BDN22" s="198"/>
      <c r="BDO22" s="198"/>
      <c r="BDP22" s="198"/>
      <c r="BDQ22" s="198"/>
      <c r="BDR22" s="198"/>
      <c r="BDS22" s="198"/>
      <c r="BDT22" s="198"/>
      <c r="BDU22" s="198"/>
      <c r="BDV22" s="198"/>
      <c r="BDW22" s="198"/>
      <c r="BDX22" s="198"/>
      <c r="BDY22" s="198"/>
      <c r="BDZ22" s="198"/>
      <c r="BEA22" s="198"/>
      <c r="BEB22" s="198"/>
      <c r="BEC22" s="198"/>
      <c r="BED22" s="198"/>
      <c r="BEE22" s="198"/>
      <c r="BEF22" s="198"/>
      <c r="BEG22" s="198"/>
      <c r="BEH22" s="198"/>
      <c r="BEI22" s="198"/>
      <c r="BEJ22" s="198"/>
      <c r="BEK22" s="198"/>
      <c r="BEL22" s="198"/>
      <c r="BEM22" s="198"/>
      <c r="BEN22" s="198"/>
      <c r="BEO22" s="198"/>
      <c r="BEP22" s="198"/>
      <c r="BEQ22" s="198"/>
      <c r="BER22" s="198"/>
      <c r="BES22" s="198"/>
      <c r="BET22" s="198"/>
      <c r="BEU22" s="198"/>
      <c r="BEV22" s="198"/>
      <c r="BEW22" s="198"/>
      <c r="BEX22" s="198"/>
      <c r="BEY22" s="198"/>
      <c r="BEZ22" s="198"/>
      <c r="BFA22" s="198"/>
      <c r="BFB22" s="198"/>
      <c r="BFC22" s="198"/>
      <c r="BFD22" s="198"/>
      <c r="BFE22" s="198"/>
      <c r="BFF22" s="198"/>
      <c r="BFG22" s="198"/>
      <c r="BFH22" s="198"/>
      <c r="BFI22" s="198"/>
      <c r="BFJ22" s="198"/>
      <c r="BFK22" s="198"/>
      <c r="BFL22" s="198"/>
      <c r="BFM22" s="198"/>
      <c r="BFN22" s="198"/>
      <c r="BFO22" s="198"/>
      <c r="BFP22" s="198"/>
      <c r="BFQ22" s="198"/>
      <c r="BFR22" s="198"/>
      <c r="BFS22" s="198"/>
      <c r="BFT22" s="198"/>
      <c r="BFU22" s="198"/>
      <c r="BFV22" s="198"/>
      <c r="BFW22" s="198"/>
      <c r="BFX22" s="198"/>
      <c r="BFY22" s="198"/>
      <c r="BFZ22" s="198"/>
      <c r="BGA22" s="198"/>
      <c r="BGB22" s="198"/>
      <c r="BGC22" s="198"/>
      <c r="BGD22" s="198"/>
      <c r="BGE22" s="198"/>
      <c r="BGF22" s="198"/>
      <c r="BGG22" s="198"/>
      <c r="BGH22" s="198"/>
      <c r="BGI22" s="198"/>
      <c r="BGJ22" s="198"/>
      <c r="BGK22" s="198"/>
      <c r="BGL22" s="198"/>
      <c r="BGM22" s="198"/>
      <c r="BGN22" s="198"/>
      <c r="BGO22" s="198"/>
      <c r="BGP22" s="198"/>
      <c r="BGQ22" s="198"/>
      <c r="BGR22" s="198"/>
      <c r="BGS22" s="198"/>
      <c r="BGT22" s="198"/>
      <c r="BGU22" s="198"/>
      <c r="BGV22" s="198"/>
      <c r="BGW22" s="198"/>
      <c r="BGX22" s="198"/>
      <c r="BGY22" s="198"/>
      <c r="BGZ22" s="198"/>
      <c r="BHA22" s="198"/>
      <c r="BHB22" s="198"/>
      <c r="BHC22" s="198"/>
      <c r="BHD22" s="198"/>
      <c r="BHE22" s="198"/>
      <c r="BHF22" s="198"/>
      <c r="BHG22" s="198"/>
      <c r="BHH22" s="198"/>
      <c r="BHI22" s="198"/>
      <c r="BHJ22" s="198"/>
      <c r="BHK22" s="198"/>
      <c r="BHL22" s="198"/>
      <c r="BHM22" s="198"/>
      <c r="BHN22" s="198"/>
      <c r="BHO22" s="198"/>
      <c r="BHP22" s="198"/>
      <c r="BHQ22" s="198"/>
      <c r="BHR22" s="198"/>
      <c r="BHS22" s="198"/>
      <c r="BHT22" s="198"/>
      <c r="BHU22" s="198"/>
      <c r="BHV22" s="198"/>
      <c r="BHW22" s="198"/>
      <c r="BHX22" s="198"/>
      <c r="BHY22" s="198"/>
      <c r="BHZ22" s="198"/>
      <c r="BIA22" s="198"/>
      <c r="BIB22" s="198"/>
      <c r="BIC22" s="198"/>
      <c r="BID22" s="198"/>
      <c r="BIE22" s="198"/>
      <c r="BIF22" s="198"/>
      <c r="BIG22" s="198"/>
      <c r="BIH22" s="198"/>
      <c r="BII22" s="198"/>
      <c r="BIJ22" s="198"/>
      <c r="BIK22" s="198"/>
      <c r="BIL22" s="198"/>
      <c r="BIM22" s="198"/>
      <c r="BIN22" s="198"/>
      <c r="BIO22" s="198"/>
      <c r="BIP22" s="198"/>
      <c r="BIQ22" s="198"/>
      <c r="BIR22" s="198"/>
      <c r="BIS22" s="198"/>
      <c r="BIT22" s="198"/>
      <c r="BIU22" s="198"/>
      <c r="BIV22" s="198"/>
      <c r="BIW22" s="198"/>
      <c r="BIX22" s="198"/>
      <c r="BIY22" s="198"/>
      <c r="BIZ22" s="198"/>
      <c r="BJA22" s="198"/>
      <c r="BJB22" s="198"/>
      <c r="BJC22" s="198"/>
      <c r="BJD22" s="198"/>
      <c r="BJE22" s="198"/>
      <c r="BJF22" s="198"/>
      <c r="BJG22" s="198"/>
      <c r="BJH22" s="198"/>
      <c r="BJI22" s="198"/>
      <c r="BJJ22" s="198"/>
      <c r="BJK22" s="198"/>
      <c r="BJL22" s="198"/>
      <c r="BJM22" s="198"/>
      <c r="BJN22" s="198"/>
      <c r="BJO22" s="198"/>
      <c r="BJP22" s="198"/>
      <c r="BJQ22" s="198"/>
      <c r="BJR22" s="198"/>
      <c r="BJS22" s="198"/>
      <c r="BJT22" s="198"/>
      <c r="BJU22" s="198"/>
      <c r="BJV22" s="198"/>
      <c r="BJW22" s="198"/>
      <c r="BJX22" s="198"/>
      <c r="BJY22" s="198"/>
      <c r="BJZ22" s="198"/>
      <c r="BKA22" s="198"/>
      <c r="BKB22" s="198"/>
      <c r="BKC22" s="198"/>
      <c r="BKD22" s="198"/>
      <c r="BKE22" s="198"/>
      <c r="BKF22" s="198"/>
      <c r="BKG22" s="198"/>
      <c r="BKH22" s="198"/>
      <c r="BKI22" s="198"/>
      <c r="BKJ22" s="198"/>
      <c r="BKK22" s="198"/>
      <c r="BKL22" s="198"/>
      <c r="BKM22" s="198"/>
      <c r="BKN22" s="198"/>
      <c r="BKO22" s="198"/>
      <c r="BKP22" s="198"/>
      <c r="BKQ22" s="198"/>
      <c r="BKR22" s="198"/>
      <c r="BKS22" s="198"/>
      <c r="BKT22" s="198"/>
      <c r="BKU22" s="198"/>
      <c r="BKV22" s="198"/>
      <c r="BKW22" s="198"/>
      <c r="BKX22" s="198"/>
      <c r="BKY22" s="198"/>
      <c r="BKZ22" s="198"/>
      <c r="BLA22" s="198"/>
      <c r="BLB22" s="198"/>
      <c r="BLC22" s="198"/>
      <c r="BLD22" s="198"/>
      <c r="BLE22" s="198"/>
      <c r="BLF22" s="198"/>
      <c r="BLG22" s="198"/>
      <c r="BLH22" s="198"/>
      <c r="BLI22" s="198"/>
      <c r="BLJ22" s="198"/>
      <c r="BLK22" s="198"/>
      <c r="BLL22" s="198"/>
      <c r="BLM22" s="198"/>
      <c r="BLN22" s="198"/>
      <c r="BLO22" s="198"/>
      <c r="BLP22" s="198"/>
      <c r="BLQ22" s="198"/>
      <c r="BLR22" s="198"/>
      <c r="BLS22" s="198"/>
      <c r="BLT22" s="198"/>
      <c r="BLU22" s="198"/>
      <c r="BLV22" s="198"/>
      <c r="BLW22" s="198"/>
      <c r="BLX22" s="198"/>
      <c r="BLY22" s="198"/>
      <c r="BLZ22" s="198"/>
      <c r="BMA22" s="198"/>
      <c r="BMB22" s="198"/>
      <c r="BMC22" s="198"/>
      <c r="BMD22" s="198"/>
      <c r="BME22" s="198"/>
      <c r="BMF22" s="198"/>
      <c r="BMG22" s="198"/>
      <c r="BMH22" s="198"/>
      <c r="BMI22" s="198"/>
      <c r="BMJ22" s="198"/>
      <c r="BMK22" s="198"/>
      <c r="BML22" s="198"/>
      <c r="BMM22" s="198"/>
      <c r="BMN22" s="198"/>
      <c r="BMO22" s="198"/>
      <c r="BMP22" s="198"/>
      <c r="BMQ22" s="198"/>
      <c r="BMR22" s="198"/>
      <c r="BMS22" s="198"/>
      <c r="BMT22" s="198"/>
      <c r="BMU22" s="198"/>
      <c r="BMV22" s="198"/>
      <c r="BMW22" s="198"/>
      <c r="BMX22" s="198"/>
      <c r="BMY22" s="198"/>
      <c r="BMZ22" s="198"/>
      <c r="BNA22" s="198"/>
      <c r="BNB22" s="198"/>
      <c r="BNC22" s="198"/>
      <c r="BND22" s="198"/>
      <c r="BNE22" s="198"/>
      <c r="BNF22" s="198"/>
      <c r="BNG22" s="198"/>
      <c r="BNH22" s="198"/>
      <c r="BNI22" s="198"/>
      <c r="BNJ22" s="198"/>
      <c r="BNK22" s="198"/>
      <c r="BNL22" s="198"/>
      <c r="BNM22" s="198"/>
      <c r="BNN22" s="198"/>
      <c r="BNO22" s="198"/>
      <c r="BNP22" s="198"/>
      <c r="BNQ22" s="198"/>
      <c r="BNR22" s="198"/>
      <c r="BNS22" s="198"/>
      <c r="BNT22" s="198"/>
      <c r="BNU22" s="198"/>
      <c r="BNV22" s="198"/>
      <c r="BNW22" s="198"/>
      <c r="BNX22" s="198"/>
      <c r="BNY22" s="198"/>
      <c r="BNZ22" s="198"/>
      <c r="BOA22" s="198"/>
      <c r="BOB22" s="198"/>
      <c r="BOC22" s="198"/>
      <c r="BOD22" s="198"/>
      <c r="BOE22" s="198"/>
      <c r="BOF22" s="198"/>
      <c r="BOG22" s="198"/>
      <c r="BOH22" s="198"/>
      <c r="BOI22" s="198"/>
      <c r="BOJ22" s="198"/>
      <c r="BOK22" s="198"/>
      <c r="BOL22" s="198"/>
      <c r="BOM22" s="198"/>
      <c r="BON22" s="198"/>
      <c r="BOO22" s="198"/>
      <c r="BOP22" s="198"/>
      <c r="BOQ22" s="198"/>
      <c r="BOR22" s="198"/>
      <c r="BOS22" s="198"/>
      <c r="BOT22" s="198"/>
      <c r="BOU22" s="198"/>
      <c r="BOV22" s="198"/>
      <c r="BOW22" s="198"/>
      <c r="BOX22" s="198"/>
      <c r="BOY22" s="198"/>
      <c r="BOZ22" s="198"/>
      <c r="BPA22" s="198"/>
      <c r="BPB22" s="198"/>
      <c r="BPC22" s="198"/>
      <c r="BPD22" s="198"/>
      <c r="BPE22" s="198"/>
      <c r="BPF22" s="198"/>
      <c r="BPG22" s="198"/>
      <c r="BPH22" s="198"/>
      <c r="BPI22" s="198"/>
      <c r="BPJ22" s="198"/>
      <c r="BPK22" s="198"/>
      <c r="BPL22" s="198"/>
      <c r="BPM22" s="198"/>
      <c r="BPN22" s="198"/>
      <c r="BPO22" s="198"/>
      <c r="BPP22" s="198"/>
      <c r="BPQ22" s="198"/>
      <c r="BPR22" s="198"/>
      <c r="BPS22" s="198"/>
      <c r="BPT22" s="198"/>
      <c r="BPU22" s="198"/>
      <c r="BPV22" s="198"/>
      <c r="BPW22" s="198"/>
      <c r="BPX22" s="198"/>
      <c r="BPY22" s="198"/>
      <c r="BPZ22" s="198"/>
      <c r="BQA22" s="198"/>
      <c r="BQB22" s="198"/>
      <c r="BQC22" s="198"/>
      <c r="BQD22" s="198"/>
      <c r="BQE22" s="198"/>
      <c r="BQF22" s="198"/>
      <c r="BQG22" s="198"/>
      <c r="BQH22" s="198"/>
      <c r="BQI22" s="198"/>
      <c r="BQJ22" s="198"/>
      <c r="BQK22" s="198"/>
      <c r="BQL22" s="198"/>
      <c r="BQM22" s="198"/>
      <c r="BQN22" s="198"/>
      <c r="BQO22" s="198"/>
      <c r="BQP22" s="198"/>
      <c r="BQQ22" s="198"/>
      <c r="BQR22" s="198"/>
      <c r="BQS22" s="198"/>
      <c r="BQT22" s="198"/>
      <c r="BQU22" s="198"/>
      <c r="BQV22" s="198"/>
      <c r="BQW22" s="198"/>
      <c r="BQX22" s="198"/>
      <c r="BQY22" s="198"/>
      <c r="BQZ22" s="198"/>
      <c r="BRA22" s="198"/>
      <c r="BRB22" s="198"/>
      <c r="BRC22" s="198"/>
      <c r="BRD22" s="198"/>
      <c r="BRE22" s="198"/>
      <c r="BRF22" s="198"/>
      <c r="BRG22" s="198"/>
      <c r="BRH22" s="198"/>
      <c r="BRI22" s="198"/>
      <c r="BRJ22" s="198"/>
      <c r="BRK22" s="198"/>
      <c r="BRL22" s="198"/>
      <c r="BRM22" s="198"/>
      <c r="BRN22" s="198"/>
      <c r="BRO22" s="198"/>
      <c r="BRP22" s="198"/>
      <c r="BRQ22" s="198"/>
      <c r="BRR22" s="198"/>
      <c r="BRS22" s="198"/>
      <c r="BRT22" s="198"/>
      <c r="BRU22" s="198"/>
      <c r="BRV22" s="198"/>
      <c r="BRW22" s="198"/>
      <c r="BRX22" s="198"/>
      <c r="BRY22" s="198"/>
      <c r="BRZ22" s="198"/>
      <c r="BSA22" s="198"/>
      <c r="BSB22" s="198"/>
      <c r="BSC22" s="198"/>
      <c r="BSD22" s="198"/>
      <c r="BSE22" s="198"/>
      <c r="BSF22" s="198"/>
      <c r="BSG22" s="198"/>
      <c r="BSH22" s="198"/>
      <c r="BSI22" s="198"/>
      <c r="BSJ22" s="198"/>
      <c r="BSK22" s="198"/>
      <c r="BSL22" s="198"/>
      <c r="BSM22" s="198"/>
      <c r="BSN22" s="198"/>
      <c r="BSO22" s="198"/>
      <c r="BSP22" s="198"/>
      <c r="BSQ22" s="198"/>
      <c r="BSR22" s="198"/>
      <c r="BSS22" s="198"/>
      <c r="BST22" s="198"/>
      <c r="BSU22" s="198"/>
      <c r="BSV22" s="198"/>
      <c r="BSW22" s="198"/>
      <c r="BSX22" s="198"/>
      <c r="BSY22" s="198"/>
      <c r="BSZ22" s="198"/>
      <c r="BTA22" s="198"/>
      <c r="BTB22" s="198"/>
      <c r="BTC22" s="198"/>
      <c r="BTD22" s="198"/>
      <c r="BTE22" s="198"/>
      <c r="BTF22" s="198"/>
      <c r="BTG22" s="198"/>
      <c r="BTH22" s="198"/>
      <c r="BTI22" s="198"/>
      <c r="BTJ22" s="198"/>
      <c r="BTK22" s="198"/>
      <c r="BTL22" s="198"/>
      <c r="BTM22" s="198"/>
      <c r="BTN22" s="198"/>
      <c r="BTO22" s="198"/>
      <c r="BTP22" s="198"/>
      <c r="BTQ22" s="198"/>
      <c r="BTR22" s="198"/>
      <c r="BTS22" s="198"/>
      <c r="BTT22" s="198"/>
      <c r="BTU22" s="198"/>
      <c r="BTV22" s="198"/>
      <c r="BTW22" s="198"/>
      <c r="BTX22" s="198"/>
      <c r="BTY22" s="198"/>
      <c r="BTZ22" s="198"/>
      <c r="BUA22" s="198"/>
      <c r="BUB22" s="198"/>
      <c r="BUC22" s="198"/>
      <c r="BUD22" s="198"/>
      <c r="BUE22" s="198"/>
      <c r="BUF22" s="198"/>
      <c r="BUG22" s="198"/>
      <c r="BUH22" s="198"/>
      <c r="BUI22" s="198"/>
      <c r="BUJ22" s="198"/>
      <c r="BUK22" s="198"/>
      <c r="BUL22" s="198"/>
      <c r="BUM22" s="198"/>
      <c r="BUN22" s="198"/>
      <c r="BUO22" s="198"/>
      <c r="BUP22" s="198"/>
      <c r="BUQ22" s="198"/>
      <c r="BUR22" s="198"/>
      <c r="BUS22" s="198"/>
      <c r="BUT22" s="198"/>
      <c r="BUU22" s="198"/>
      <c r="BUV22" s="198"/>
      <c r="BUW22" s="198"/>
      <c r="BUX22" s="198"/>
      <c r="BUY22" s="198"/>
      <c r="BUZ22" s="198"/>
      <c r="BVA22" s="198"/>
      <c r="BVB22" s="198"/>
      <c r="BVC22" s="198"/>
      <c r="BVD22" s="198"/>
      <c r="BVE22" s="198"/>
      <c r="BVF22" s="198"/>
      <c r="BVG22" s="198"/>
      <c r="BVH22" s="198"/>
      <c r="BVI22" s="198"/>
      <c r="BVJ22" s="198"/>
      <c r="BVK22" s="198"/>
      <c r="BVL22" s="198"/>
      <c r="BVM22" s="198"/>
      <c r="BVN22" s="198"/>
      <c r="BVO22" s="198"/>
      <c r="BVP22" s="198"/>
      <c r="BVQ22" s="198"/>
      <c r="BVR22" s="198"/>
      <c r="BVS22" s="198"/>
      <c r="BVT22" s="198"/>
      <c r="BVU22" s="198"/>
      <c r="BVV22" s="198"/>
      <c r="BVW22" s="198"/>
      <c r="BVX22" s="198"/>
      <c r="BVY22" s="198"/>
      <c r="BVZ22" s="198"/>
      <c r="BWA22" s="198"/>
      <c r="BWB22" s="198"/>
      <c r="BWC22" s="198"/>
      <c r="BWD22" s="198"/>
      <c r="BWE22" s="198"/>
      <c r="BWF22" s="198"/>
      <c r="BWG22" s="198"/>
      <c r="BWH22" s="198"/>
      <c r="BWI22" s="198"/>
      <c r="BWJ22" s="198"/>
      <c r="BWK22" s="198"/>
      <c r="BWL22" s="198"/>
      <c r="BWM22" s="198"/>
      <c r="BWN22" s="198"/>
      <c r="BWO22" s="198"/>
      <c r="BWP22" s="198"/>
      <c r="BWQ22" s="198"/>
      <c r="BWR22" s="198"/>
      <c r="BWS22" s="198"/>
      <c r="BWT22" s="198"/>
      <c r="BWU22" s="198"/>
      <c r="BWV22" s="198"/>
      <c r="BWW22" s="198"/>
      <c r="BWX22" s="198"/>
      <c r="BWY22" s="198"/>
      <c r="BWZ22" s="198"/>
      <c r="BXA22" s="198"/>
      <c r="BXB22" s="198"/>
      <c r="BXC22" s="198"/>
      <c r="BXD22" s="198"/>
      <c r="BXE22" s="198"/>
      <c r="BXF22" s="198"/>
      <c r="BXG22" s="198"/>
      <c r="BXH22" s="198"/>
      <c r="BXI22" s="198"/>
      <c r="BXJ22" s="198"/>
      <c r="BXK22" s="198"/>
      <c r="BXL22" s="198"/>
      <c r="BXM22" s="198"/>
      <c r="BXN22" s="198"/>
      <c r="BXO22" s="198"/>
      <c r="BXP22" s="198"/>
      <c r="BXQ22" s="198"/>
      <c r="BXR22" s="198"/>
      <c r="BXS22" s="198"/>
      <c r="BXT22" s="198"/>
      <c r="BXU22" s="198"/>
      <c r="BXV22" s="198"/>
      <c r="BXW22" s="198"/>
      <c r="BXX22" s="198"/>
      <c r="BXY22" s="198"/>
      <c r="BXZ22" s="198"/>
      <c r="BYA22" s="198"/>
      <c r="BYB22" s="198"/>
      <c r="BYC22" s="198"/>
      <c r="BYD22" s="198"/>
      <c r="BYE22" s="198"/>
      <c r="BYF22" s="198"/>
      <c r="BYG22" s="198"/>
      <c r="BYH22" s="198"/>
      <c r="BYI22" s="198"/>
      <c r="BYJ22" s="198"/>
      <c r="BYK22" s="198"/>
      <c r="BYL22" s="198"/>
      <c r="BYM22" s="198"/>
      <c r="BYN22" s="198"/>
      <c r="BYO22" s="198"/>
      <c r="BYP22" s="198"/>
      <c r="BYQ22" s="198"/>
      <c r="BYR22" s="198"/>
      <c r="BYS22" s="198"/>
      <c r="BYT22" s="198"/>
      <c r="BYU22" s="198"/>
      <c r="BYV22" s="198"/>
      <c r="BYW22" s="198"/>
      <c r="BYX22" s="198"/>
      <c r="BYY22" s="198"/>
      <c r="BYZ22" s="198"/>
      <c r="BZA22" s="198"/>
      <c r="BZB22" s="198"/>
      <c r="BZC22" s="198"/>
      <c r="BZD22" s="198"/>
      <c r="BZE22" s="198"/>
      <c r="BZF22" s="198"/>
      <c r="BZG22" s="198"/>
      <c r="BZH22" s="198"/>
      <c r="BZI22" s="198"/>
      <c r="BZJ22" s="198"/>
      <c r="BZK22" s="198"/>
      <c r="BZL22" s="198"/>
      <c r="BZM22" s="198"/>
      <c r="BZN22" s="198"/>
      <c r="BZO22" s="198"/>
      <c r="BZP22" s="198"/>
      <c r="BZQ22" s="198"/>
      <c r="BZR22" s="198"/>
      <c r="BZS22" s="198"/>
      <c r="BZT22" s="198"/>
      <c r="BZU22" s="198"/>
      <c r="BZV22" s="198"/>
      <c r="BZW22" s="198"/>
      <c r="BZX22" s="198"/>
      <c r="BZY22" s="198"/>
      <c r="BZZ22" s="198"/>
      <c r="CAA22" s="198"/>
      <c r="CAB22" s="198"/>
      <c r="CAC22" s="198"/>
      <c r="CAD22" s="198"/>
      <c r="CAE22" s="198"/>
      <c r="CAF22" s="198"/>
      <c r="CAG22" s="198"/>
      <c r="CAH22" s="198"/>
      <c r="CAI22" s="198"/>
      <c r="CAJ22" s="198"/>
      <c r="CAK22" s="198"/>
      <c r="CAL22" s="198"/>
      <c r="CAM22" s="198"/>
      <c r="CAN22" s="198"/>
      <c r="CAO22" s="198"/>
      <c r="CAP22" s="198"/>
      <c r="CAQ22" s="198"/>
      <c r="CAR22" s="198"/>
      <c r="CAS22" s="198"/>
      <c r="CAT22" s="198"/>
      <c r="CAU22" s="198"/>
      <c r="CAV22" s="198"/>
      <c r="CAW22" s="198"/>
      <c r="CAX22" s="198"/>
      <c r="CAY22" s="198"/>
      <c r="CAZ22" s="198"/>
      <c r="CBA22" s="198"/>
      <c r="CBB22" s="198"/>
      <c r="CBC22" s="198"/>
      <c r="CBD22" s="198"/>
      <c r="CBE22" s="198"/>
      <c r="CBF22" s="198"/>
      <c r="CBG22" s="198"/>
      <c r="CBH22" s="198"/>
      <c r="CBI22" s="198"/>
      <c r="CBJ22" s="198"/>
      <c r="CBK22" s="198"/>
      <c r="CBL22" s="198"/>
      <c r="CBM22" s="198"/>
      <c r="CBN22" s="198"/>
      <c r="CBO22" s="198"/>
      <c r="CBP22" s="198"/>
      <c r="CBQ22" s="198"/>
      <c r="CBR22" s="198"/>
      <c r="CBS22" s="198"/>
      <c r="CBT22" s="198"/>
      <c r="CBU22" s="198"/>
      <c r="CBV22" s="198"/>
      <c r="CBW22" s="198"/>
      <c r="CBX22" s="198"/>
      <c r="CBY22" s="198"/>
      <c r="CBZ22" s="198"/>
      <c r="CCA22" s="198"/>
      <c r="CCB22" s="198"/>
      <c r="CCC22" s="198"/>
      <c r="CCD22" s="198"/>
      <c r="CCE22" s="198"/>
      <c r="CCF22" s="198"/>
      <c r="CCG22" s="198"/>
      <c r="CCH22" s="198"/>
      <c r="CCI22" s="198"/>
      <c r="CCJ22" s="198"/>
      <c r="CCK22" s="198"/>
      <c r="CCL22" s="198"/>
      <c r="CCM22" s="198"/>
      <c r="CCN22" s="198"/>
      <c r="CCO22" s="198"/>
      <c r="CCP22" s="198"/>
      <c r="CCQ22" s="198"/>
      <c r="CCR22" s="198"/>
      <c r="CCS22" s="198"/>
      <c r="CCT22" s="198"/>
      <c r="CCU22" s="198"/>
      <c r="CCV22" s="198"/>
      <c r="CCW22" s="198"/>
      <c r="CCX22" s="198"/>
      <c r="CCY22" s="198"/>
      <c r="CCZ22" s="198"/>
      <c r="CDA22" s="198"/>
      <c r="CDB22" s="198"/>
      <c r="CDC22" s="198"/>
      <c r="CDD22" s="198"/>
      <c r="CDE22" s="198"/>
      <c r="CDF22" s="198"/>
      <c r="CDG22" s="198"/>
      <c r="CDH22" s="198"/>
      <c r="CDI22" s="198"/>
      <c r="CDJ22" s="198"/>
      <c r="CDK22" s="198"/>
      <c r="CDL22" s="198"/>
      <c r="CDM22" s="198"/>
      <c r="CDN22" s="198"/>
      <c r="CDO22" s="198"/>
      <c r="CDP22" s="198"/>
      <c r="CDQ22" s="198"/>
      <c r="CDR22" s="198"/>
      <c r="CDS22" s="198"/>
      <c r="CDT22" s="198"/>
      <c r="CDU22" s="198"/>
      <c r="CDV22" s="198"/>
      <c r="CDW22" s="198"/>
      <c r="CDX22" s="198"/>
      <c r="CDY22" s="198"/>
      <c r="CDZ22" s="198"/>
      <c r="CEA22" s="198"/>
      <c r="CEB22" s="198"/>
      <c r="CEC22" s="198"/>
      <c r="CED22" s="198"/>
      <c r="CEE22" s="198"/>
      <c r="CEF22" s="198"/>
      <c r="CEG22" s="198"/>
      <c r="CEH22" s="198"/>
      <c r="CEI22" s="198"/>
      <c r="CEJ22" s="198"/>
      <c r="CEK22" s="198"/>
      <c r="CEL22" s="198"/>
      <c r="CEM22" s="198"/>
      <c r="CEN22" s="198"/>
      <c r="CEO22" s="198"/>
      <c r="CEP22" s="198"/>
      <c r="CEQ22" s="198"/>
      <c r="CER22" s="198"/>
      <c r="CES22" s="198"/>
      <c r="CET22" s="198"/>
      <c r="CEU22" s="198"/>
      <c r="CEV22" s="198"/>
      <c r="CEW22" s="198"/>
      <c r="CEX22" s="198"/>
      <c r="CEY22" s="198"/>
      <c r="CEZ22" s="198"/>
      <c r="CFA22" s="198"/>
      <c r="CFB22" s="198"/>
      <c r="CFC22" s="198"/>
      <c r="CFD22" s="198"/>
      <c r="CFE22" s="198"/>
      <c r="CFF22" s="198"/>
      <c r="CFG22" s="198"/>
      <c r="CFH22" s="198"/>
      <c r="CFI22" s="198"/>
      <c r="CFJ22" s="198"/>
      <c r="CFK22" s="198"/>
      <c r="CFL22" s="198"/>
      <c r="CFM22" s="198"/>
      <c r="CFN22" s="198"/>
      <c r="CFO22" s="198"/>
      <c r="CFP22" s="198"/>
      <c r="CFQ22" s="198"/>
      <c r="CFR22" s="198"/>
      <c r="CFS22" s="198"/>
      <c r="CFT22" s="198"/>
      <c r="CFU22" s="198"/>
      <c r="CFV22" s="198"/>
      <c r="CFW22" s="198"/>
      <c r="CFX22" s="198"/>
      <c r="CFY22" s="198"/>
      <c r="CFZ22" s="198"/>
      <c r="CGA22" s="198"/>
      <c r="CGB22" s="198"/>
      <c r="CGC22" s="198"/>
      <c r="CGD22" s="198"/>
      <c r="CGE22" s="198"/>
      <c r="CGF22" s="198"/>
      <c r="CGG22" s="198"/>
      <c r="CGH22" s="198"/>
      <c r="CGI22" s="198"/>
      <c r="CGJ22" s="198"/>
      <c r="CGK22" s="198"/>
      <c r="CGL22" s="198"/>
      <c r="CGM22" s="198"/>
      <c r="CGN22" s="198"/>
      <c r="CGO22" s="198"/>
      <c r="CGP22" s="198"/>
      <c r="CGQ22" s="198"/>
      <c r="CGR22" s="198"/>
      <c r="CGS22" s="198"/>
      <c r="CGT22" s="198"/>
      <c r="CGU22" s="198"/>
      <c r="CGV22" s="198"/>
      <c r="CGW22" s="198"/>
      <c r="CGX22" s="198"/>
      <c r="CGY22" s="198"/>
      <c r="CGZ22" s="198"/>
      <c r="CHA22" s="198"/>
      <c r="CHB22" s="198"/>
      <c r="CHC22" s="198"/>
      <c r="CHD22" s="198"/>
      <c r="CHE22" s="198"/>
      <c r="CHF22" s="198"/>
      <c r="CHG22" s="198"/>
      <c r="CHH22" s="198"/>
      <c r="CHI22" s="198"/>
      <c r="CHJ22" s="198"/>
      <c r="CHK22" s="198"/>
      <c r="CHL22" s="198"/>
      <c r="CHM22" s="198"/>
      <c r="CHN22" s="198"/>
      <c r="CHO22" s="198"/>
      <c r="CHP22" s="198"/>
      <c r="CHQ22" s="198"/>
      <c r="CHR22" s="198"/>
      <c r="CHS22" s="198"/>
      <c r="CHT22" s="198"/>
      <c r="CHU22" s="198"/>
      <c r="CHV22" s="198"/>
      <c r="CHW22" s="198"/>
      <c r="CHX22" s="198"/>
      <c r="CHY22" s="198"/>
      <c r="CHZ22" s="198"/>
      <c r="CIA22" s="198"/>
      <c r="CIB22" s="198"/>
      <c r="CIC22" s="198"/>
      <c r="CID22" s="198"/>
      <c r="CIE22" s="198"/>
      <c r="CIF22" s="198"/>
      <c r="CIG22" s="198"/>
      <c r="CIH22" s="198"/>
      <c r="CII22" s="198"/>
      <c r="CIJ22" s="198"/>
      <c r="CIK22" s="198"/>
      <c r="CIL22" s="198"/>
      <c r="CIM22" s="198"/>
      <c r="CIN22" s="198"/>
      <c r="CIO22" s="198"/>
      <c r="CIP22" s="198"/>
      <c r="CIQ22" s="198"/>
      <c r="CIR22" s="198"/>
      <c r="CIS22" s="198"/>
      <c r="CIT22" s="198"/>
      <c r="CIU22" s="198"/>
      <c r="CIV22" s="198"/>
      <c r="CIW22" s="198"/>
      <c r="CIX22" s="198"/>
      <c r="CIY22" s="198"/>
      <c r="CIZ22" s="198"/>
      <c r="CJA22" s="198"/>
      <c r="CJB22" s="198"/>
      <c r="CJC22" s="198"/>
      <c r="CJD22" s="198"/>
      <c r="CJE22" s="198"/>
      <c r="CJF22" s="198"/>
      <c r="CJG22" s="198"/>
      <c r="CJH22" s="198"/>
      <c r="CJI22" s="198"/>
      <c r="CJJ22" s="198"/>
      <c r="CJK22" s="198"/>
      <c r="CJL22" s="198"/>
      <c r="CJM22" s="198"/>
      <c r="CJN22" s="198"/>
      <c r="CJO22" s="198"/>
      <c r="CJP22" s="198"/>
      <c r="CJQ22" s="198"/>
      <c r="CJR22" s="198"/>
      <c r="CJS22" s="198"/>
      <c r="CJT22" s="198"/>
      <c r="CJU22" s="198"/>
      <c r="CJV22" s="198"/>
      <c r="CJW22" s="198"/>
      <c r="CJX22" s="198"/>
      <c r="CJY22" s="198"/>
      <c r="CJZ22" s="198"/>
      <c r="CKA22" s="198"/>
      <c r="CKB22" s="198"/>
      <c r="CKC22" s="198"/>
      <c r="CKD22" s="198"/>
      <c r="CKE22" s="198"/>
      <c r="CKF22" s="198"/>
      <c r="CKG22" s="198"/>
      <c r="CKH22" s="198"/>
      <c r="CKI22" s="198"/>
      <c r="CKJ22" s="198"/>
      <c r="CKK22" s="198"/>
      <c r="CKL22" s="198"/>
      <c r="CKM22" s="198"/>
      <c r="CKN22" s="198"/>
      <c r="CKO22" s="198"/>
      <c r="CKP22" s="198"/>
      <c r="CKQ22" s="198"/>
      <c r="CKR22" s="198"/>
      <c r="CKS22" s="198"/>
      <c r="CKT22" s="198"/>
      <c r="CKU22" s="198"/>
      <c r="CKV22" s="198"/>
      <c r="CKW22" s="198"/>
      <c r="CKX22" s="198"/>
      <c r="CKY22" s="198"/>
      <c r="CKZ22" s="198"/>
      <c r="CLA22" s="198"/>
      <c r="CLB22" s="198"/>
      <c r="CLC22" s="198"/>
      <c r="CLD22" s="198"/>
      <c r="CLE22" s="198"/>
      <c r="CLF22" s="198"/>
      <c r="CLG22" s="198"/>
      <c r="CLH22" s="198"/>
      <c r="CLI22" s="198"/>
      <c r="CLJ22" s="198"/>
      <c r="CLK22" s="198"/>
      <c r="CLL22" s="198"/>
      <c r="CLM22" s="198"/>
      <c r="CLN22" s="198"/>
      <c r="CLO22" s="198"/>
      <c r="CLP22" s="198"/>
      <c r="CLQ22" s="198"/>
      <c r="CLR22" s="198"/>
      <c r="CLS22" s="198"/>
      <c r="CLT22" s="198"/>
      <c r="CLU22" s="198"/>
      <c r="CLV22" s="198"/>
      <c r="CLW22" s="198"/>
      <c r="CLX22" s="198"/>
      <c r="CLY22" s="198"/>
      <c r="CLZ22" s="198"/>
      <c r="CMA22" s="198"/>
      <c r="CMB22" s="198"/>
      <c r="CMC22" s="198"/>
      <c r="CMD22" s="198"/>
      <c r="CME22" s="198"/>
      <c r="CMF22" s="198"/>
      <c r="CMG22" s="198"/>
      <c r="CMH22" s="198"/>
      <c r="CMI22" s="198"/>
      <c r="CMJ22" s="198"/>
      <c r="CMK22" s="198"/>
      <c r="CML22" s="198"/>
      <c r="CMM22" s="198"/>
      <c r="CMN22" s="198"/>
      <c r="CMO22" s="198"/>
      <c r="CMP22" s="198"/>
      <c r="CMQ22" s="198"/>
      <c r="CMR22" s="198"/>
      <c r="CMS22" s="198"/>
      <c r="CMT22" s="198"/>
      <c r="CMU22" s="198"/>
      <c r="CMV22" s="198"/>
      <c r="CMW22" s="198"/>
      <c r="CMX22" s="198"/>
      <c r="CMY22" s="198"/>
      <c r="CMZ22" s="198"/>
      <c r="CNA22" s="198"/>
      <c r="CNB22" s="198"/>
      <c r="CNC22" s="198"/>
      <c r="CND22" s="198"/>
      <c r="CNE22" s="198"/>
      <c r="CNF22" s="198"/>
      <c r="CNG22" s="198"/>
      <c r="CNH22" s="198"/>
      <c r="CNI22" s="198"/>
      <c r="CNJ22" s="198"/>
      <c r="CNK22" s="198"/>
      <c r="CNL22" s="198"/>
      <c r="CNM22" s="198"/>
      <c r="CNN22" s="198"/>
      <c r="CNO22" s="198"/>
      <c r="CNP22" s="198"/>
      <c r="CNQ22" s="198"/>
      <c r="CNR22" s="198"/>
      <c r="CNS22" s="198"/>
      <c r="CNT22" s="198"/>
      <c r="CNU22" s="198"/>
      <c r="CNV22" s="198"/>
      <c r="CNW22" s="198"/>
      <c r="CNX22" s="198"/>
      <c r="CNY22" s="198"/>
      <c r="CNZ22" s="198"/>
      <c r="COA22" s="198"/>
      <c r="COB22" s="198"/>
      <c r="COC22" s="198"/>
      <c r="COD22" s="198"/>
      <c r="COE22" s="198"/>
      <c r="COF22" s="198"/>
      <c r="COG22" s="198"/>
      <c r="COH22" s="198"/>
      <c r="COI22" s="198"/>
      <c r="COJ22" s="198"/>
      <c r="COK22" s="198"/>
      <c r="COL22" s="198"/>
      <c r="COM22" s="198"/>
      <c r="CON22" s="198"/>
      <c r="COO22" s="198"/>
      <c r="COP22" s="198"/>
      <c r="COQ22" s="198"/>
      <c r="COR22" s="198"/>
      <c r="COS22" s="198"/>
      <c r="COT22" s="198"/>
      <c r="COU22" s="198"/>
      <c r="COV22" s="198"/>
      <c r="COW22" s="198"/>
      <c r="COX22" s="198"/>
      <c r="COY22" s="198"/>
      <c r="COZ22" s="198"/>
      <c r="CPA22" s="198"/>
      <c r="CPB22" s="198"/>
      <c r="CPC22" s="198"/>
      <c r="CPD22" s="198"/>
      <c r="CPE22" s="198"/>
      <c r="CPF22" s="198"/>
      <c r="CPG22" s="198"/>
      <c r="CPH22" s="198"/>
      <c r="CPI22" s="198"/>
      <c r="CPJ22" s="198"/>
      <c r="CPK22" s="198"/>
      <c r="CPL22" s="198"/>
      <c r="CPM22" s="198"/>
      <c r="CPN22" s="198"/>
      <c r="CPO22" s="198"/>
      <c r="CPP22" s="198"/>
      <c r="CPQ22" s="198"/>
      <c r="CPR22" s="198"/>
      <c r="CPS22" s="198"/>
      <c r="CPT22" s="198"/>
      <c r="CPU22" s="198"/>
      <c r="CPV22" s="198"/>
      <c r="CPW22" s="198"/>
      <c r="CPX22" s="198"/>
      <c r="CPY22" s="198"/>
      <c r="CPZ22" s="198"/>
      <c r="CQA22" s="198"/>
      <c r="CQB22" s="198"/>
      <c r="CQC22" s="198"/>
      <c r="CQD22" s="198"/>
      <c r="CQE22" s="198"/>
      <c r="CQF22" s="198"/>
      <c r="CQG22" s="198"/>
      <c r="CQH22" s="198"/>
      <c r="CQI22" s="198"/>
      <c r="CQJ22" s="198"/>
      <c r="CQK22" s="198"/>
      <c r="CQL22" s="198"/>
      <c r="CQM22" s="198"/>
      <c r="CQN22" s="198"/>
      <c r="CQO22" s="198"/>
      <c r="CQP22" s="198"/>
      <c r="CQQ22" s="198"/>
      <c r="CQR22" s="198"/>
      <c r="CQS22" s="198"/>
      <c r="CQT22" s="198"/>
      <c r="CQU22" s="198"/>
      <c r="CQV22" s="198"/>
      <c r="CQW22" s="198"/>
      <c r="CQX22" s="198"/>
      <c r="CQY22" s="198"/>
      <c r="CQZ22" s="198"/>
      <c r="CRA22" s="198"/>
      <c r="CRB22" s="198"/>
      <c r="CRC22" s="198"/>
      <c r="CRD22" s="198"/>
      <c r="CRE22" s="198"/>
      <c r="CRF22" s="198"/>
      <c r="CRG22" s="198"/>
      <c r="CRH22" s="198"/>
      <c r="CRI22" s="198"/>
      <c r="CRJ22" s="198"/>
      <c r="CRK22" s="198"/>
      <c r="CRL22" s="198"/>
      <c r="CRM22" s="198"/>
      <c r="CRN22" s="198"/>
      <c r="CRO22" s="198"/>
      <c r="CRP22" s="198"/>
      <c r="CRQ22" s="198"/>
      <c r="CRR22" s="198"/>
      <c r="CRS22" s="198"/>
      <c r="CRT22" s="198"/>
      <c r="CRU22" s="198"/>
      <c r="CRV22" s="198"/>
      <c r="CRW22" s="198"/>
      <c r="CRX22" s="198"/>
      <c r="CRY22" s="198"/>
      <c r="CRZ22" s="198"/>
      <c r="CSA22" s="198"/>
      <c r="CSB22" s="198"/>
      <c r="CSC22" s="198"/>
      <c r="CSD22" s="198"/>
      <c r="CSE22" s="198"/>
      <c r="CSF22" s="198"/>
      <c r="CSG22" s="198"/>
      <c r="CSH22" s="198"/>
      <c r="CSI22" s="198"/>
      <c r="CSJ22" s="198"/>
      <c r="CSK22" s="198"/>
      <c r="CSL22" s="198"/>
      <c r="CSM22" s="198"/>
      <c r="CSN22" s="198"/>
      <c r="CSO22" s="198"/>
      <c r="CSP22" s="198"/>
      <c r="CSQ22" s="198"/>
      <c r="CSR22" s="198"/>
      <c r="CSS22" s="198"/>
      <c r="CST22" s="198"/>
      <c r="CSU22" s="198"/>
      <c r="CSV22" s="198"/>
      <c r="CSW22" s="198"/>
      <c r="CSX22" s="198"/>
      <c r="CSY22" s="198"/>
      <c r="CSZ22" s="198"/>
      <c r="CTA22" s="198"/>
      <c r="CTB22" s="198"/>
      <c r="CTC22" s="198"/>
      <c r="CTD22" s="198"/>
      <c r="CTE22" s="198"/>
      <c r="CTF22" s="198"/>
      <c r="CTG22" s="198"/>
      <c r="CTH22" s="198"/>
      <c r="CTI22" s="198"/>
      <c r="CTJ22" s="198"/>
      <c r="CTK22" s="198"/>
      <c r="CTL22" s="198"/>
      <c r="CTM22" s="198"/>
      <c r="CTN22" s="198"/>
      <c r="CTO22" s="198"/>
      <c r="CTP22" s="198"/>
      <c r="CTQ22" s="198"/>
      <c r="CTR22" s="198"/>
      <c r="CTS22" s="198"/>
      <c r="CTT22" s="198"/>
      <c r="CTU22" s="198"/>
      <c r="CTV22" s="198"/>
      <c r="CTW22" s="198"/>
      <c r="CTX22" s="198"/>
      <c r="CTY22" s="198"/>
      <c r="CTZ22" s="198"/>
      <c r="CUA22" s="198"/>
      <c r="CUB22" s="198"/>
      <c r="CUC22" s="198"/>
      <c r="CUD22" s="198"/>
      <c r="CUE22" s="198"/>
      <c r="CUF22" s="198"/>
      <c r="CUG22" s="198"/>
      <c r="CUH22" s="198"/>
      <c r="CUI22" s="198"/>
      <c r="CUJ22" s="198"/>
      <c r="CUK22" s="198"/>
      <c r="CUL22" s="198"/>
      <c r="CUM22" s="198"/>
      <c r="CUN22" s="198"/>
      <c r="CUO22" s="198"/>
      <c r="CUP22" s="198"/>
      <c r="CUQ22" s="198"/>
      <c r="CUR22" s="198"/>
      <c r="CUS22" s="198"/>
      <c r="CUT22" s="198"/>
      <c r="CUU22" s="198"/>
      <c r="CUV22" s="198"/>
      <c r="CUW22" s="198"/>
      <c r="CUX22" s="198"/>
      <c r="CUY22" s="198"/>
      <c r="CUZ22" s="198"/>
      <c r="CVA22" s="198"/>
      <c r="CVB22" s="198"/>
      <c r="CVC22" s="198"/>
      <c r="CVD22" s="198"/>
      <c r="CVE22" s="198"/>
      <c r="CVF22" s="198"/>
      <c r="CVG22" s="198"/>
      <c r="CVH22" s="198"/>
      <c r="CVI22" s="198"/>
      <c r="CVJ22" s="198"/>
      <c r="CVK22" s="198"/>
      <c r="CVL22" s="198"/>
      <c r="CVM22" s="198"/>
      <c r="CVN22" s="198"/>
      <c r="CVO22" s="198"/>
      <c r="CVP22" s="198"/>
      <c r="CVQ22" s="198"/>
      <c r="CVR22" s="198"/>
      <c r="CVS22" s="198"/>
      <c r="CVT22" s="198"/>
      <c r="CVU22" s="198"/>
      <c r="CVV22" s="198"/>
      <c r="CVW22" s="198"/>
      <c r="CVX22" s="198"/>
      <c r="CVY22" s="198"/>
      <c r="CVZ22" s="198"/>
      <c r="CWA22" s="198"/>
      <c r="CWB22" s="198"/>
      <c r="CWC22" s="198"/>
      <c r="CWD22" s="198"/>
      <c r="CWE22" s="198"/>
      <c r="CWF22" s="198"/>
      <c r="CWG22" s="198"/>
      <c r="CWH22" s="198"/>
      <c r="CWI22" s="198"/>
      <c r="CWJ22" s="198"/>
      <c r="CWK22" s="198"/>
      <c r="CWL22" s="198"/>
      <c r="CWM22" s="198"/>
      <c r="CWN22" s="198"/>
      <c r="CWO22" s="198"/>
      <c r="CWP22" s="198"/>
      <c r="CWQ22" s="198"/>
      <c r="CWR22" s="198"/>
      <c r="CWS22" s="198"/>
      <c r="CWT22" s="198"/>
      <c r="CWU22" s="198"/>
      <c r="CWV22" s="198"/>
      <c r="CWW22" s="198"/>
      <c r="CWX22" s="198"/>
      <c r="CWY22" s="198"/>
      <c r="CWZ22" s="198"/>
      <c r="CXA22" s="198"/>
      <c r="CXB22" s="198"/>
      <c r="CXC22" s="198"/>
      <c r="CXD22" s="198"/>
      <c r="CXE22" s="198"/>
      <c r="CXF22" s="198"/>
      <c r="CXG22" s="198"/>
      <c r="CXH22" s="198"/>
      <c r="CXI22" s="198"/>
      <c r="CXJ22" s="198"/>
      <c r="CXK22" s="198"/>
      <c r="CXL22" s="198"/>
      <c r="CXM22" s="198"/>
      <c r="CXN22" s="198"/>
      <c r="CXO22" s="198"/>
      <c r="CXP22" s="198"/>
      <c r="CXQ22" s="198"/>
      <c r="CXR22" s="198"/>
      <c r="CXS22" s="198"/>
      <c r="CXT22" s="198"/>
      <c r="CXU22" s="198"/>
      <c r="CXV22" s="198"/>
      <c r="CXW22" s="198"/>
      <c r="CXX22" s="198"/>
      <c r="CXY22" s="198"/>
      <c r="CXZ22" s="198"/>
      <c r="CYA22" s="198"/>
      <c r="CYB22" s="198"/>
      <c r="CYC22" s="198"/>
      <c r="CYD22" s="198"/>
      <c r="CYE22" s="198"/>
      <c r="CYF22" s="198"/>
      <c r="CYG22" s="198"/>
      <c r="CYH22" s="198"/>
      <c r="CYI22" s="198"/>
      <c r="CYJ22" s="198"/>
      <c r="CYK22" s="198"/>
      <c r="CYL22" s="198"/>
      <c r="CYM22" s="198"/>
      <c r="CYN22" s="198"/>
      <c r="CYO22" s="198"/>
      <c r="CYP22" s="198"/>
      <c r="CYQ22" s="198"/>
      <c r="CYR22" s="198"/>
      <c r="CYS22" s="198"/>
      <c r="CYT22" s="198"/>
      <c r="CYU22" s="198"/>
      <c r="CYV22" s="198"/>
      <c r="CYW22" s="198"/>
      <c r="CYX22" s="198"/>
      <c r="CYY22" s="198"/>
      <c r="CYZ22" s="198"/>
      <c r="CZA22" s="198"/>
      <c r="CZB22" s="198"/>
      <c r="CZC22" s="198"/>
      <c r="CZD22" s="198"/>
      <c r="CZE22" s="198"/>
      <c r="CZF22" s="198"/>
      <c r="CZG22" s="198"/>
      <c r="CZH22" s="198"/>
      <c r="CZI22" s="198"/>
      <c r="CZJ22" s="198"/>
      <c r="CZK22" s="198"/>
      <c r="CZL22" s="198"/>
      <c r="CZM22" s="198"/>
      <c r="CZN22" s="198"/>
      <c r="CZO22" s="198"/>
      <c r="CZP22" s="198"/>
      <c r="CZQ22" s="198"/>
      <c r="CZR22" s="198"/>
      <c r="CZS22" s="198"/>
      <c r="CZT22" s="198"/>
      <c r="CZU22" s="198"/>
      <c r="CZV22" s="198"/>
      <c r="CZW22" s="198"/>
      <c r="CZX22" s="198"/>
      <c r="CZY22" s="198"/>
      <c r="CZZ22" s="198"/>
      <c r="DAA22" s="198"/>
      <c r="DAB22" s="198"/>
      <c r="DAC22" s="198"/>
      <c r="DAD22" s="198"/>
      <c r="DAE22" s="198"/>
      <c r="DAF22" s="198"/>
      <c r="DAG22" s="198"/>
      <c r="DAH22" s="198"/>
      <c r="DAI22" s="198"/>
      <c r="DAJ22" s="198"/>
      <c r="DAK22" s="198"/>
      <c r="DAL22" s="198"/>
      <c r="DAM22" s="198"/>
      <c r="DAN22" s="198"/>
      <c r="DAO22" s="198"/>
      <c r="DAP22" s="198"/>
      <c r="DAQ22" s="198"/>
      <c r="DAR22" s="198"/>
      <c r="DAS22" s="198"/>
      <c r="DAT22" s="198"/>
      <c r="DAU22" s="198"/>
      <c r="DAV22" s="198"/>
      <c r="DAW22" s="198"/>
      <c r="DAX22" s="198"/>
      <c r="DAY22" s="198"/>
      <c r="DAZ22" s="198"/>
      <c r="DBA22" s="198"/>
      <c r="DBB22" s="198"/>
      <c r="DBC22" s="198"/>
      <c r="DBD22" s="198"/>
      <c r="DBE22" s="198"/>
      <c r="DBF22" s="198"/>
      <c r="DBG22" s="198"/>
      <c r="DBH22" s="198"/>
      <c r="DBI22" s="198"/>
      <c r="DBJ22" s="198"/>
      <c r="DBK22" s="198"/>
      <c r="DBL22" s="198"/>
      <c r="DBM22" s="198"/>
      <c r="DBN22" s="198"/>
      <c r="DBO22" s="198"/>
      <c r="DBP22" s="198"/>
      <c r="DBQ22" s="198"/>
      <c r="DBR22" s="198"/>
      <c r="DBS22" s="198"/>
      <c r="DBT22" s="198"/>
      <c r="DBU22" s="198"/>
      <c r="DBV22" s="198"/>
      <c r="DBW22" s="198"/>
      <c r="DBX22" s="198"/>
      <c r="DBY22" s="198"/>
      <c r="DBZ22" s="198"/>
      <c r="DCA22" s="198"/>
      <c r="DCB22" s="198"/>
      <c r="DCC22" s="198"/>
      <c r="DCD22" s="198"/>
      <c r="DCE22" s="198"/>
      <c r="DCF22" s="198"/>
      <c r="DCG22" s="198"/>
      <c r="DCH22" s="198"/>
      <c r="DCI22" s="198"/>
      <c r="DCJ22" s="198"/>
      <c r="DCK22" s="198"/>
      <c r="DCL22" s="198"/>
      <c r="DCM22" s="198"/>
      <c r="DCN22" s="198"/>
      <c r="DCO22" s="198"/>
      <c r="DCP22" s="198"/>
      <c r="DCQ22" s="198"/>
      <c r="DCR22" s="198"/>
      <c r="DCS22" s="198"/>
      <c r="DCT22" s="198"/>
      <c r="DCU22" s="198"/>
      <c r="DCV22" s="198"/>
      <c r="DCW22" s="198"/>
      <c r="DCX22" s="198"/>
      <c r="DCY22" s="198"/>
      <c r="DCZ22" s="198"/>
      <c r="DDA22" s="198"/>
      <c r="DDB22" s="198"/>
      <c r="DDC22" s="198"/>
      <c r="DDD22" s="198"/>
      <c r="DDE22" s="198"/>
      <c r="DDF22" s="198"/>
      <c r="DDG22" s="198"/>
      <c r="DDH22" s="198"/>
      <c r="DDI22" s="198"/>
      <c r="DDJ22" s="198"/>
      <c r="DDK22" s="198"/>
      <c r="DDL22" s="198"/>
      <c r="DDM22" s="198"/>
      <c r="DDN22" s="198"/>
      <c r="DDO22" s="198"/>
      <c r="DDP22" s="198"/>
      <c r="DDQ22" s="198"/>
      <c r="DDR22" s="198"/>
      <c r="DDS22" s="198"/>
      <c r="DDT22" s="198"/>
      <c r="DDU22" s="198"/>
      <c r="DDV22" s="198"/>
      <c r="DDW22" s="198"/>
      <c r="DDX22" s="198"/>
      <c r="DDY22" s="198"/>
      <c r="DDZ22" s="198"/>
      <c r="DEA22" s="198"/>
      <c r="DEB22" s="198"/>
      <c r="DEC22" s="198"/>
      <c r="DED22" s="198"/>
      <c r="DEE22" s="198"/>
      <c r="DEF22" s="198"/>
      <c r="DEG22" s="198"/>
      <c r="DEH22" s="198"/>
      <c r="DEI22" s="198"/>
      <c r="DEJ22" s="198"/>
      <c r="DEK22" s="198"/>
      <c r="DEL22" s="198"/>
      <c r="DEM22" s="198"/>
      <c r="DEN22" s="198"/>
      <c r="DEO22" s="198"/>
      <c r="DEP22" s="198"/>
      <c r="DEQ22" s="198"/>
      <c r="DER22" s="198"/>
      <c r="DES22" s="198"/>
      <c r="DET22" s="198"/>
      <c r="DEU22" s="198"/>
      <c r="DEV22" s="198"/>
      <c r="DEW22" s="198"/>
      <c r="DEX22" s="198"/>
      <c r="DEY22" s="198"/>
      <c r="DEZ22" s="198"/>
      <c r="DFA22" s="198"/>
      <c r="DFB22" s="198"/>
      <c r="DFC22" s="198"/>
      <c r="DFD22" s="198"/>
      <c r="DFE22" s="198"/>
      <c r="DFF22" s="198"/>
      <c r="DFG22" s="198"/>
      <c r="DFH22" s="198"/>
      <c r="DFI22" s="198"/>
      <c r="DFJ22" s="198"/>
      <c r="DFK22" s="198"/>
      <c r="DFL22" s="198"/>
      <c r="DFM22" s="198"/>
      <c r="DFN22" s="198"/>
      <c r="DFO22" s="198"/>
      <c r="DFP22" s="198"/>
      <c r="DFQ22" s="198"/>
      <c r="DFR22" s="198"/>
      <c r="DFS22" s="198"/>
      <c r="DFT22" s="198"/>
      <c r="DFU22" s="198"/>
      <c r="DFV22" s="198"/>
      <c r="DFW22" s="198"/>
      <c r="DFX22" s="198"/>
      <c r="DFY22" s="198"/>
      <c r="DFZ22" s="198"/>
      <c r="DGA22" s="198"/>
      <c r="DGB22" s="198"/>
      <c r="DGC22" s="198"/>
      <c r="DGD22" s="198"/>
      <c r="DGE22" s="198"/>
      <c r="DGF22" s="198"/>
      <c r="DGG22" s="198"/>
      <c r="DGH22" s="198"/>
      <c r="DGI22" s="198"/>
      <c r="DGJ22" s="198"/>
      <c r="DGK22" s="198"/>
      <c r="DGL22" s="198"/>
      <c r="DGM22" s="198"/>
      <c r="DGN22" s="198"/>
      <c r="DGO22" s="198"/>
      <c r="DGP22" s="198"/>
      <c r="DGQ22" s="198"/>
      <c r="DGR22" s="198"/>
      <c r="DGS22" s="198"/>
      <c r="DGT22" s="198"/>
      <c r="DGU22" s="198"/>
      <c r="DGV22" s="198"/>
      <c r="DGW22" s="198"/>
      <c r="DGX22" s="198"/>
      <c r="DGY22" s="198"/>
      <c r="DGZ22" s="198"/>
      <c r="DHA22" s="198"/>
      <c r="DHB22" s="198"/>
      <c r="DHC22" s="198"/>
      <c r="DHD22" s="198"/>
      <c r="DHE22" s="198"/>
      <c r="DHF22" s="198"/>
      <c r="DHG22" s="198"/>
      <c r="DHH22" s="198"/>
      <c r="DHI22" s="198"/>
      <c r="DHJ22" s="198"/>
      <c r="DHK22" s="198"/>
      <c r="DHL22" s="198"/>
      <c r="DHM22" s="198"/>
      <c r="DHN22" s="198"/>
      <c r="DHO22" s="198"/>
      <c r="DHP22" s="198"/>
      <c r="DHQ22" s="198"/>
      <c r="DHR22" s="198"/>
      <c r="DHS22" s="198"/>
      <c r="DHT22" s="198"/>
      <c r="DHU22" s="198"/>
      <c r="DHV22" s="198"/>
      <c r="DHW22" s="198"/>
      <c r="DHX22" s="198"/>
      <c r="DHY22" s="198"/>
      <c r="DHZ22" s="198"/>
      <c r="DIA22" s="198"/>
      <c r="DIB22" s="198"/>
      <c r="DIC22" s="198"/>
      <c r="DID22" s="198"/>
      <c r="DIE22" s="198"/>
      <c r="DIF22" s="198"/>
      <c r="DIG22" s="198"/>
      <c r="DIH22" s="198"/>
      <c r="DII22" s="198"/>
      <c r="DIJ22" s="198"/>
      <c r="DIK22" s="198"/>
      <c r="DIL22" s="198"/>
      <c r="DIM22" s="198"/>
      <c r="DIN22" s="198"/>
      <c r="DIO22" s="198"/>
      <c r="DIP22" s="198"/>
      <c r="DIQ22" s="198"/>
      <c r="DIR22" s="198"/>
      <c r="DIS22" s="198"/>
      <c r="DIT22" s="198"/>
      <c r="DIU22" s="198"/>
      <c r="DIV22" s="198"/>
      <c r="DIW22" s="198"/>
      <c r="DIX22" s="198"/>
      <c r="DIY22" s="198"/>
      <c r="DIZ22" s="198"/>
      <c r="DJA22" s="198"/>
      <c r="DJB22" s="198"/>
      <c r="DJC22" s="198"/>
      <c r="DJD22" s="198"/>
      <c r="DJE22" s="198"/>
      <c r="DJF22" s="198"/>
      <c r="DJG22" s="198"/>
      <c r="DJH22" s="198"/>
      <c r="DJI22" s="198"/>
      <c r="DJJ22" s="198"/>
      <c r="DJK22" s="198"/>
      <c r="DJL22" s="198"/>
      <c r="DJM22" s="198"/>
      <c r="DJN22" s="198"/>
      <c r="DJO22" s="198"/>
      <c r="DJP22" s="198"/>
      <c r="DJQ22" s="198"/>
      <c r="DJR22" s="198"/>
      <c r="DJS22" s="198"/>
      <c r="DJT22" s="198"/>
      <c r="DJU22" s="198"/>
      <c r="DJV22" s="198"/>
      <c r="DJW22" s="198"/>
      <c r="DJX22" s="198"/>
      <c r="DJY22" s="198"/>
      <c r="DJZ22" s="198"/>
      <c r="DKA22" s="198"/>
      <c r="DKB22" s="198"/>
      <c r="DKC22" s="198"/>
      <c r="DKD22" s="198"/>
      <c r="DKE22" s="198"/>
      <c r="DKF22" s="198"/>
      <c r="DKG22" s="198"/>
      <c r="DKH22" s="198"/>
      <c r="DKI22" s="198"/>
      <c r="DKJ22" s="198"/>
      <c r="DKK22" s="198"/>
      <c r="DKL22" s="198"/>
      <c r="DKM22" s="198"/>
      <c r="DKN22" s="198"/>
      <c r="DKO22" s="198"/>
      <c r="DKP22" s="198"/>
      <c r="DKQ22" s="198"/>
      <c r="DKR22" s="198"/>
      <c r="DKS22" s="198"/>
      <c r="DKT22" s="198"/>
      <c r="DKU22" s="198"/>
      <c r="DKV22" s="198"/>
      <c r="DKW22" s="198"/>
      <c r="DKX22" s="198"/>
      <c r="DKY22" s="198"/>
      <c r="DKZ22" s="198"/>
      <c r="DLA22" s="198"/>
      <c r="DLB22" s="198"/>
      <c r="DLC22" s="198"/>
      <c r="DLD22" s="198"/>
      <c r="DLE22" s="198"/>
      <c r="DLF22" s="198"/>
      <c r="DLG22" s="198"/>
      <c r="DLH22" s="198"/>
      <c r="DLI22" s="198"/>
      <c r="DLJ22" s="198"/>
      <c r="DLK22" s="198"/>
      <c r="DLL22" s="198"/>
      <c r="DLM22" s="198"/>
      <c r="DLN22" s="198"/>
      <c r="DLO22" s="198"/>
      <c r="DLP22" s="198"/>
      <c r="DLQ22" s="198"/>
      <c r="DLR22" s="198"/>
      <c r="DLS22" s="198"/>
      <c r="DLT22" s="198"/>
      <c r="DLU22" s="198"/>
      <c r="DLV22" s="198"/>
      <c r="DLW22" s="198"/>
      <c r="DLX22" s="198"/>
      <c r="DLY22" s="198"/>
      <c r="DLZ22" s="198"/>
      <c r="DMA22" s="198"/>
      <c r="DMB22" s="198"/>
      <c r="DMC22" s="198"/>
      <c r="DMD22" s="198"/>
      <c r="DME22" s="198"/>
      <c r="DMF22" s="198"/>
      <c r="DMG22" s="198"/>
      <c r="DMH22" s="198"/>
      <c r="DMI22" s="198"/>
      <c r="DMJ22" s="198"/>
      <c r="DMK22" s="198"/>
      <c r="DML22" s="198"/>
      <c r="DMM22" s="198"/>
      <c r="DMN22" s="198"/>
      <c r="DMO22" s="198"/>
      <c r="DMP22" s="198"/>
      <c r="DMQ22" s="198"/>
      <c r="DMR22" s="198"/>
      <c r="DMS22" s="198"/>
      <c r="DMT22" s="198"/>
      <c r="DMU22" s="198"/>
      <c r="DMV22" s="198"/>
      <c r="DMW22" s="198"/>
      <c r="DMX22" s="198"/>
      <c r="DMY22" s="198"/>
      <c r="DMZ22" s="198"/>
      <c r="DNA22" s="198"/>
      <c r="DNB22" s="198"/>
      <c r="DNC22" s="198"/>
      <c r="DND22" s="198"/>
      <c r="DNE22" s="198"/>
      <c r="DNF22" s="198"/>
      <c r="DNG22" s="198"/>
      <c r="DNH22" s="198"/>
      <c r="DNI22" s="198"/>
      <c r="DNJ22" s="198"/>
      <c r="DNK22" s="198"/>
      <c r="DNL22" s="198"/>
      <c r="DNM22" s="198"/>
      <c r="DNN22" s="198"/>
      <c r="DNO22" s="198"/>
      <c r="DNP22" s="198"/>
      <c r="DNQ22" s="198"/>
      <c r="DNR22" s="198"/>
      <c r="DNS22" s="198"/>
      <c r="DNT22" s="198"/>
      <c r="DNU22" s="198"/>
      <c r="DNV22" s="198"/>
      <c r="DNW22" s="198"/>
      <c r="DNX22" s="198"/>
      <c r="DNY22" s="198"/>
      <c r="DNZ22" s="198"/>
      <c r="DOA22" s="198"/>
      <c r="DOB22" s="198"/>
      <c r="DOC22" s="198"/>
      <c r="DOD22" s="198"/>
      <c r="DOE22" s="198"/>
      <c r="DOF22" s="198"/>
      <c r="DOG22" s="198"/>
      <c r="DOH22" s="198"/>
      <c r="DOI22" s="198"/>
      <c r="DOJ22" s="198"/>
      <c r="DOK22" s="198"/>
      <c r="DOL22" s="198"/>
      <c r="DOM22" s="198"/>
      <c r="DON22" s="198"/>
      <c r="DOO22" s="198"/>
      <c r="DOP22" s="198"/>
      <c r="DOQ22" s="198"/>
      <c r="DOR22" s="198"/>
      <c r="DOS22" s="198"/>
      <c r="DOT22" s="198"/>
      <c r="DOU22" s="198"/>
      <c r="DOV22" s="198"/>
      <c r="DOW22" s="198"/>
      <c r="DOX22" s="198"/>
      <c r="DOY22" s="198"/>
      <c r="DOZ22" s="198"/>
      <c r="DPA22" s="198"/>
      <c r="DPB22" s="198"/>
      <c r="DPC22" s="198"/>
      <c r="DPD22" s="198"/>
      <c r="DPE22" s="198"/>
      <c r="DPF22" s="198"/>
      <c r="DPG22" s="198"/>
      <c r="DPH22" s="198"/>
      <c r="DPI22" s="198"/>
      <c r="DPJ22" s="198"/>
      <c r="DPK22" s="198"/>
      <c r="DPL22" s="198"/>
      <c r="DPM22" s="198"/>
      <c r="DPN22" s="198"/>
      <c r="DPO22" s="198"/>
      <c r="DPP22" s="198"/>
      <c r="DPQ22" s="198"/>
      <c r="DPR22" s="198"/>
      <c r="DPS22" s="198"/>
      <c r="DPT22" s="198"/>
      <c r="DPU22" s="198"/>
      <c r="DPV22" s="198"/>
      <c r="DPW22" s="198"/>
      <c r="DPX22" s="198"/>
      <c r="DPY22" s="198"/>
      <c r="DPZ22" s="198"/>
      <c r="DQA22" s="198"/>
      <c r="DQB22" s="198"/>
      <c r="DQC22" s="198"/>
      <c r="DQD22" s="198"/>
      <c r="DQE22" s="198"/>
      <c r="DQF22" s="198"/>
      <c r="DQG22" s="198"/>
      <c r="DQH22" s="198"/>
      <c r="DQI22" s="198"/>
      <c r="DQJ22" s="198"/>
      <c r="DQK22" s="198"/>
      <c r="DQL22" s="198"/>
      <c r="DQM22" s="198"/>
      <c r="DQN22" s="198"/>
      <c r="DQO22" s="198"/>
      <c r="DQP22" s="198"/>
      <c r="DQQ22" s="198"/>
      <c r="DQR22" s="198"/>
      <c r="DQS22" s="198"/>
      <c r="DQT22" s="198"/>
      <c r="DQU22" s="198"/>
      <c r="DQV22" s="198"/>
      <c r="DQW22" s="198"/>
      <c r="DQX22" s="198"/>
      <c r="DQY22" s="198"/>
      <c r="DQZ22" s="198"/>
      <c r="DRA22" s="198"/>
      <c r="DRB22" s="198"/>
      <c r="DRC22" s="198"/>
      <c r="DRD22" s="198"/>
      <c r="DRE22" s="198"/>
      <c r="DRF22" s="198"/>
      <c r="DRG22" s="198"/>
      <c r="DRH22" s="198"/>
      <c r="DRI22" s="198"/>
      <c r="DRJ22" s="198"/>
      <c r="DRK22" s="198"/>
      <c r="DRL22" s="198"/>
      <c r="DRM22" s="198"/>
      <c r="DRN22" s="198"/>
      <c r="DRO22" s="198"/>
      <c r="DRP22" s="198"/>
      <c r="DRQ22" s="198"/>
      <c r="DRR22" s="198"/>
      <c r="DRS22" s="198"/>
      <c r="DRT22" s="198"/>
      <c r="DRU22" s="198"/>
      <c r="DRV22" s="198"/>
      <c r="DRW22" s="198"/>
      <c r="DRX22" s="198"/>
      <c r="DRY22" s="198"/>
      <c r="DRZ22" s="198"/>
      <c r="DSA22" s="198"/>
      <c r="DSB22" s="198"/>
      <c r="DSC22" s="198"/>
      <c r="DSD22" s="198"/>
      <c r="DSE22" s="198"/>
      <c r="DSF22" s="198"/>
      <c r="DSG22" s="198"/>
      <c r="DSH22" s="198"/>
      <c r="DSI22" s="198"/>
      <c r="DSJ22" s="198"/>
      <c r="DSK22" s="198"/>
      <c r="DSL22" s="198"/>
      <c r="DSM22" s="198"/>
      <c r="DSN22" s="198"/>
      <c r="DSO22" s="198"/>
      <c r="DSP22" s="198"/>
      <c r="DSQ22" s="198"/>
      <c r="DSR22" s="198"/>
      <c r="DSS22" s="198"/>
      <c r="DST22" s="198"/>
      <c r="DSU22" s="198"/>
      <c r="DSV22" s="198"/>
      <c r="DSW22" s="198"/>
      <c r="DSX22" s="198"/>
      <c r="DSY22" s="198"/>
      <c r="DSZ22" s="198"/>
      <c r="DTA22" s="198"/>
      <c r="DTB22" s="198"/>
      <c r="DTC22" s="198"/>
      <c r="DTD22" s="198"/>
      <c r="DTE22" s="198"/>
      <c r="DTF22" s="198"/>
      <c r="DTG22" s="198"/>
      <c r="DTH22" s="198"/>
      <c r="DTI22" s="198"/>
      <c r="DTJ22" s="198"/>
      <c r="DTK22" s="198"/>
      <c r="DTL22" s="198"/>
      <c r="DTM22" s="198"/>
      <c r="DTN22" s="198"/>
      <c r="DTO22" s="198"/>
      <c r="DTP22" s="198"/>
      <c r="DTQ22" s="198"/>
      <c r="DTR22" s="198"/>
      <c r="DTS22" s="198"/>
      <c r="DTT22" s="198"/>
      <c r="DTU22" s="198"/>
      <c r="DTV22" s="198"/>
      <c r="DTW22" s="198"/>
      <c r="DTX22" s="198"/>
      <c r="DTY22" s="198"/>
      <c r="DTZ22" s="198"/>
      <c r="DUA22" s="198"/>
      <c r="DUB22" s="198"/>
      <c r="DUC22" s="198"/>
      <c r="DUD22" s="198"/>
      <c r="DUE22" s="198"/>
      <c r="DUF22" s="198"/>
      <c r="DUG22" s="198"/>
      <c r="DUH22" s="198"/>
      <c r="DUI22" s="198"/>
      <c r="DUJ22" s="198"/>
      <c r="DUK22" s="198"/>
      <c r="DUL22" s="198"/>
      <c r="DUM22" s="198"/>
      <c r="DUN22" s="198"/>
      <c r="DUO22" s="198"/>
      <c r="DUP22" s="198"/>
      <c r="DUQ22" s="198"/>
      <c r="DUR22" s="198"/>
      <c r="DUS22" s="198"/>
      <c r="DUT22" s="198"/>
      <c r="DUU22" s="198"/>
      <c r="DUV22" s="198"/>
      <c r="DUW22" s="198"/>
      <c r="DUX22" s="198"/>
      <c r="DUY22" s="198"/>
      <c r="DUZ22" s="198"/>
      <c r="DVA22" s="198"/>
      <c r="DVB22" s="198"/>
      <c r="DVC22" s="198"/>
      <c r="DVD22" s="198"/>
      <c r="DVE22" s="198"/>
      <c r="DVF22" s="198"/>
      <c r="DVG22" s="198"/>
      <c r="DVH22" s="198"/>
      <c r="DVI22" s="198"/>
      <c r="DVJ22" s="198"/>
      <c r="DVK22" s="198"/>
      <c r="DVL22" s="198"/>
      <c r="DVM22" s="198"/>
      <c r="DVN22" s="198"/>
      <c r="DVO22" s="198"/>
      <c r="DVP22" s="198"/>
      <c r="DVQ22" s="198"/>
      <c r="DVR22" s="198"/>
      <c r="DVS22" s="198"/>
      <c r="DVT22" s="198"/>
      <c r="DVU22" s="198"/>
      <c r="DVV22" s="198"/>
      <c r="DVW22" s="198"/>
      <c r="DVX22" s="198"/>
      <c r="DVY22" s="198"/>
      <c r="DVZ22" s="198"/>
      <c r="DWA22" s="198"/>
      <c r="DWB22" s="198"/>
      <c r="DWC22" s="198"/>
      <c r="DWD22" s="198"/>
      <c r="DWE22" s="198"/>
      <c r="DWF22" s="198"/>
      <c r="DWG22" s="198"/>
      <c r="DWH22" s="198"/>
      <c r="DWI22" s="198"/>
      <c r="DWJ22" s="198"/>
      <c r="DWK22" s="198"/>
      <c r="DWL22" s="198"/>
      <c r="DWM22" s="198"/>
      <c r="DWN22" s="198"/>
      <c r="DWO22" s="198"/>
      <c r="DWP22" s="198"/>
      <c r="DWQ22" s="198"/>
      <c r="DWR22" s="198"/>
      <c r="DWS22" s="198"/>
      <c r="DWT22" s="198"/>
      <c r="DWU22" s="198"/>
      <c r="DWV22" s="198"/>
      <c r="DWW22" s="198"/>
      <c r="DWX22" s="198"/>
      <c r="DWY22" s="198"/>
      <c r="DWZ22" s="198"/>
      <c r="DXA22" s="198"/>
      <c r="DXB22" s="198"/>
      <c r="DXC22" s="198"/>
      <c r="DXD22" s="198"/>
      <c r="DXE22" s="198"/>
      <c r="DXF22" s="198"/>
      <c r="DXG22" s="198"/>
      <c r="DXH22" s="198"/>
      <c r="DXI22" s="198"/>
      <c r="DXJ22" s="198"/>
      <c r="DXK22" s="198"/>
      <c r="DXL22" s="198"/>
      <c r="DXM22" s="198"/>
      <c r="DXN22" s="198"/>
      <c r="DXO22" s="198"/>
      <c r="DXP22" s="198"/>
      <c r="DXQ22" s="198"/>
      <c r="DXR22" s="198"/>
      <c r="DXS22" s="198"/>
      <c r="DXT22" s="198"/>
      <c r="DXU22" s="198"/>
      <c r="DXV22" s="198"/>
      <c r="DXW22" s="198"/>
      <c r="DXX22" s="198"/>
      <c r="DXY22" s="198"/>
      <c r="DXZ22" s="198"/>
      <c r="DYA22" s="198"/>
      <c r="DYB22" s="198"/>
      <c r="DYC22" s="198"/>
      <c r="DYD22" s="198"/>
      <c r="DYE22" s="198"/>
      <c r="DYF22" s="198"/>
      <c r="DYG22" s="198"/>
      <c r="DYH22" s="198"/>
      <c r="DYI22" s="198"/>
      <c r="DYJ22" s="198"/>
      <c r="DYK22" s="198"/>
      <c r="DYL22" s="198"/>
      <c r="DYM22" s="198"/>
      <c r="DYN22" s="198"/>
      <c r="DYO22" s="198"/>
      <c r="DYP22" s="198"/>
      <c r="DYQ22" s="198"/>
      <c r="DYR22" s="198"/>
      <c r="DYS22" s="198"/>
      <c r="DYT22" s="198"/>
      <c r="DYU22" s="198"/>
      <c r="DYV22" s="198"/>
      <c r="DYW22" s="198"/>
      <c r="DYX22" s="198"/>
      <c r="DYY22" s="198"/>
      <c r="DYZ22" s="198"/>
      <c r="DZA22" s="198"/>
      <c r="DZB22" s="198"/>
      <c r="DZC22" s="198"/>
      <c r="DZD22" s="198"/>
      <c r="DZE22" s="198"/>
      <c r="DZF22" s="198"/>
      <c r="DZG22" s="198"/>
      <c r="DZH22" s="198"/>
      <c r="DZI22" s="198"/>
      <c r="DZJ22" s="198"/>
      <c r="DZK22" s="198"/>
      <c r="DZL22" s="198"/>
      <c r="DZM22" s="198"/>
      <c r="DZN22" s="198"/>
      <c r="DZO22" s="198"/>
      <c r="DZP22" s="198"/>
      <c r="DZQ22" s="198"/>
      <c r="DZR22" s="198"/>
      <c r="DZS22" s="198"/>
      <c r="DZT22" s="198"/>
      <c r="DZU22" s="198"/>
      <c r="DZV22" s="198"/>
      <c r="DZW22" s="198"/>
      <c r="DZX22" s="198"/>
      <c r="DZY22" s="198"/>
      <c r="DZZ22" s="198"/>
      <c r="EAA22" s="198"/>
      <c r="EAB22" s="198"/>
      <c r="EAC22" s="198"/>
      <c r="EAD22" s="198"/>
      <c r="EAE22" s="198"/>
      <c r="EAF22" s="198"/>
      <c r="EAG22" s="198"/>
      <c r="EAH22" s="198"/>
      <c r="EAI22" s="198"/>
      <c r="EAJ22" s="198"/>
      <c r="EAK22" s="198"/>
      <c r="EAL22" s="198"/>
      <c r="EAM22" s="198"/>
      <c r="EAN22" s="198"/>
      <c r="EAO22" s="198"/>
      <c r="EAP22" s="198"/>
      <c r="EAQ22" s="198"/>
      <c r="EAR22" s="198"/>
      <c r="EAS22" s="198"/>
      <c r="EAT22" s="198"/>
      <c r="EAU22" s="198"/>
      <c r="EAV22" s="198"/>
      <c r="EAW22" s="198"/>
      <c r="EAX22" s="198"/>
      <c r="EAY22" s="198"/>
      <c r="EAZ22" s="198"/>
      <c r="EBA22" s="198"/>
      <c r="EBB22" s="198"/>
      <c r="EBC22" s="198"/>
      <c r="EBD22" s="198"/>
      <c r="EBE22" s="198"/>
      <c r="EBF22" s="198"/>
      <c r="EBG22" s="198"/>
      <c r="EBH22" s="198"/>
      <c r="EBI22" s="198"/>
      <c r="EBJ22" s="198"/>
      <c r="EBK22" s="198"/>
      <c r="EBL22" s="198"/>
      <c r="EBM22" s="198"/>
      <c r="EBN22" s="198"/>
      <c r="EBO22" s="198"/>
      <c r="EBP22" s="198"/>
      <c r="EBQ22" s="198"/>
      <c r="EBR22" s="198"/>
      <c r="EBS22" s="198"/>
      <c r="EBT22" s="198"/>
      <c r="EBU22" s="198"/>
      <c r="EBV22" s="198"/>
      <c r="EBW22" s="198"/>
      <c r="EBX22" s="198"/>
      <c r="EBY22" s="198"/>
      <c r="EBZ22" s="198"/>
      <c r="ECA22" s="198"/>
      <c r="ECB22" s="198"/>
      <c r="ECC22" s="198"/>
      <c r="ECD22" s="198"/>
      <c r="ECE22" s="198"/>
      <c r="ECF22" s="198"/>
      <c r="ECG22" s="198"/>
      <c r="ECH22" s="198"/>
      <c r="ECI22" s="198"/>
      <c r="ECJ22" s="198"/>
      <c r="ECK22" s="198"/>
      <c r="ECL22" s="198"/>
      <c r="ECM22" s="198"/>
      <c r="ECN22" s="198"/>
      <c r="ECO22" s="198"/>
      <c r="ECP22" s="198"/>
      <c r="ECQ22" s="198"/>
      <c r="ECR22" s="198"/>
      <c r="ECS22" s="198"/>
      <c r="ECT22" s="198"/>
      <c r="ECU22" s="198"/>
      <c r="ECV22" s="198"/>
      <c r="ECW22" s="198"/>
      <c r="ECX22" s="198"/>
      <c r="ECY22" s="198"/>
      <c r="ECZ22" s="198"/>
      <c r="EDA22" s="198"/>
      <c r="EDB22" s="198"/>
      <c r="EDC22" s="198"/>
      <c r="EDD22" s="198"/>
      <c r="EDE22" s="198"/>
      <c r="EDF22" s="198"/>
      <c r="EDG22" s="198"/>
      <c r="EDH22" s="198"/>
      <c r="EDI22" s="198"/>
      <c r="EDJ22" s="198"/>
      <c r="EDK22" s="198"/>
      <c r="EDL22" s="198"/>
      <c r="EDM22" s="198"/>
      <c r="EDN22" s="198"/>
      <c r="EDO22" s="198"/>
      <c r="EDP22" s="198"/>
      <c r="EDQ22" s="198"/>
      <c r="EDR22" s="198"/>
      <c r="EDS22" s="198"/>
      <c r="EDT22" s="198"/>
      <c r="EDU22" s="198"/>
      <c r="EDV22" s="198"/>
      <c r="EDW22" s="198"/>
      <c r="EDX22" s="198"/>
      <c r="EDY22" s="198"/>
      <c r="EDZ22" s="198"/>
      <c r="EEA22" s="198"/>
      <c r="EEB22" s="198"/>
      <c r="EEC22" s="198"/>
      <c r="EED22" s="198"/>
      <c r="EEE22" s="198"/>
      <c r="EEF22" s="198"/>
      <c r="EEG22" s="198"/>
      <c r="EEH22" s="198"/>
      <c r="EEI22" s="198"/>
      <c r="EEJ22" s="198"/>
      <c r="EEK22" s="198"/>
      <c r="EEL22" s="198"/>
      <c r="EEM22" s="198"/>
      <c r="EEN22" s="198"/>
      <c r="EEO22" s="198"/>
      <c r="EEP22" s="198"/>
      <c r="EEQ22" s="198"/>
      <c r="EER22" s="198"/>
      <c r="EES22" s="198"/>
      <c r="EET22" s="198"/>
      <c r="EEU22" s="198"/>
      <c r="EEV22" s="198"/>
      <c r="EEW22" s="198"/>
      <c r="EEX22" s="198"/>
      <c r="EEY22" s="198"/>
      <c r="EEZ22" s="198"/>
      <c r="EFA22" s="198"/>
      <c r="EFB22" s="198"/>
      <c r="EFC22" s="198"/>
      <c r="EFD22" s="198"/>
      <c r="EFE22" s="198"/>
      <c r="EFF22" s="198"/>
      <c r="EFG22" s="198"/>
      <c r="EFH22" s="198"/>
      <c r="EFI22" s="198"/>
      <c r="EFJ22" s="198"/>
      <c r="EFK22" s="198"/>
      <c r="EFL22" s="198"/>
      <c r="EFM22" s="198"/>
      <c r="EFN22" s="198"/>
      <c r="EFO22" s="198"/>
      <c r="EFP22" s="198"/>
      <c r="EFQ22" s="198"/>
      <c r="EFR22" s="198"/>
      <c r="EFS22" s="198"/>
      <c r="EFT22" s="198"/>
      <c r="EFU22" s="198"/>
      <c r="EFV22" s="198"/>
      <c r="EFW22" s="198"/>
      <c r="EFX22" s="198"/>
      <c r="EFY22" s="198"/>
      <c r="EFZ22" s="198"/>
      <c r="EGA22" s="198"/>
      <c r="EGB22" s="198"/>
      <c r="EGC22" s="198"/>
      <c r="EGD22" s="198"/>
      <c r="EGE22" s="198"/>
      <c r="EGF22" s="198"/>
      <c r="EGG22" s="198"/>
      <c r="EGH22" s="198"/>
      <c r="EGI22" s="198"/>
      <c r="EGJ22" s="198"/>
      <c r="EGK22" s="198"/>
      <c r="EGL22" s="198"/>
      <c r="EGM22" s="198"/>
      <c r="EGN22" s="198"/>
      <c r="EGO22" s="198"/>
      <c r="EGP22" s="198"/>
      <c r="EGQ22" s="198"/>
      <c r="EGR22" s="198"/>
      <c r="EGS22" s="198"/>
      <c r="EGT22" s="198"/>
      <c r="EGU22" s="198"/>
      <c r="EGV22" s="198"/>
      <c r="EGW22" s="198"/>
      <c r="EGX22" s="198"/>
      <c r="EGY22" s="198"/>
      <c r="EGZ22" s="198"/>
      <c r="EHA22" s="198"/>
      <c r="EHB22" s="198"/>
      <c r="EHC22" s="198"/>
      <c r="EHD22" s="198"/>
      <c r="EHE22" s="198"/>
      <c r="EHF22" s="198"/>
      <c r="EHG22" s="198"/>
      <c r="EHH22" s="198"/>
      <c r="EHI22" s="198"/>
      <c r="EHJ22" s="198"/>
      <c r="EHK22" s="198"/>
      <c r="EHL22" s="198"/>
      <c r="EHM22" s="198"/>
      <c r="EHN22" s="198"/>
      <c r="EHO22" s="198"/>
      <c r="EHP22" s="198"/>
      <c r="EHQ22" s="198"/>
      <c r="EHR22" s="198"/>
      <c r="EHS22" s="198"/>
      <c r="EHT22" s="198"/>
      <c r="EHU22" s="198"/>
      <c r="EHV22" s="198"/>
      <c r="EHW22" s="198"/>
      <c r="EHX22" s="198"/>
      <c r="EHY22" s="198"/>
      <c r="EHZ22" s="198"/>
      <c r="EIA22" s="198"/>
      <c r="EIB22" s="198"/>
      <c r="EIC22" s="198"/>
      <c r="EID22" s="198"/>
      <c r="EIE22" s="198"/>
      <c r="EIF22" s="198"/>
      <c r="EIG22" s="198"/>
      <c r="EIH22" s="198"/>
      <c r="EII22" s="198"/>
      <c r="EIJ22" s="198"/>
      <c r="EIK22" s="198"/>
      <c r="EIL22" s="198"/>
      <c r="EIM22" s="198"/>
      <c r="EIN22" s="198"/>
      <c r="EIO22" s="198"/>
      <c r="EIP22" s="198"/>
      <c r="EIQ22" s="198"/>
      <c r="EIR22" s="198"/>
      <c r="EIS22" s="198"/>
      <c r="EIT22" s="198"/>
      <c r="EIU22" s="198"/>
      <c r="EIV22" s="198"/>
      <c r="EIW22" s="198"/>
      <c r="EIX22" s="198"/>
      <c r="EIY22" s="198"/>
      <c r="EIZ22" s="198"/>
      <c r="EJA22" s="198"/>
      <c r="EJB22" s="198"/>
      <c r="EJC22" s="198"/>
      <c r="EJD22" s="198"/>
      <c r="EJE22" s="198"/>
      <c r="EJF22" s="198"/>
      <c r="EJG22" s="198"/>
      <c r="EJH22" s="198"/>
      <c r="EJI22" s="198"/>
      <c r="EJJ22" s="198"/>
      <c r="EJK22" s="198"/>
      <c r="EJL22" s="198"/>
      <c r="EJM22" s="198"/>
      <c r="EJN22" s="198"/>
      <c r="EJO22" s="198"/>
      <c r="EJP22" s="198"/>
      <c r="EJQ22" s="198"/>
      <c r="EJR22" s="198"/>
      <c r="EJS22" s="198"/>
      <c r="EJT22" s="198"/>
      <c r="EJU22" s="198"/>
      <c r="EJV22" s="198"/>
      <c r="EJW22" s="198"/>
      <c r="EJX22" s="198"/>
      <c r="EJY22" s="198"/>
      <c r="EJZ22" s="198"/>
      <c r="EKA22" s="198"/>
      <c r="EKB22" s="198"/>
      <c r="EKC22" s="198"/>
      <c r="EKD22" s="198"/>
      <c r="EKE22" s="198"/>
      <c r="EKF22" s="198"/>
      <c r="EKG22" s="198"/>
      <c r="EKH22" s="198"/>
      <c r="EKI22" s="198"/>
      <c r="EKJ22" s="198"/>
      <c r="EKK22" s="198"/>
      <c r="EKL22" s="198"/>
      <c r="EKM22" s="198"/>
      <c r="EKN22" s="198"/>
      <c r="EKO22" s="198"/>
      <c r="EKP22" s="198"/>
      <c r="EKQ22" s="198"/>
      <c r="EKR22" s="198"/>
      <c r="EKS22" s="198"/>
      <c r="EKT22" s="198"/>
      <c r="EKU22" s="198"/>
      <c r="EKV22" s="198"/>
      <c r="EKW22" s="198"/>
      <c r="EKX22" s="198"/>
      <c r="EKY22" s="198"/>
      <c r="EKZ22" s="198"/>
      <c r="ELA22" s="198"/>
      <c r="ELB22" s="198"/>
      <c r="ELC22" s="198"/>
      <c r="ELD22" s="198"/>
      <c r="ELE22" s="198"/>
      <c r="ELF22" s="198"/>
      <c r="ELG22" s="198"/>
      <c r="ELH22" s="198"/>
      <c r="ELI22" s="198"/>
      <c r="ELJ22" s="198"/>
      <c r="ELK22" s="198"/>
      <c r="ELL22" s="198"/>
      <c r="ELM22" s="198"/>
      <c r="ELN22" s="198"/>
      <c r="ELO22" s="198"/>
      <c r="ELP22" s="198"/>
      <c r="ELQ22" s="198"/>
      <c r="ELR22" s="198"/>
      <c r="ELS22" s="198"/>
      <c r="ELT22" s="198"/>
      <c r="ELU22" s="198"/>
      <c r="ELV22" s="198"/>
      <c r="ELW22" s="198"/>
      <c r="ELX22" s="198"/>
      <c r="ELY22" s="198"/>
      <c r="ELZ22" s="198"/>
      <c r="EMA22" s="198"/>
      <c r="EMB22" s="198"/>
      <c r="EMC22" s="198"/>
      <c r="EMD22" s="198"/>
      <c r="EME22" s="198"/>
      <c r="EMF22" s="198"/>
      <c r="EMG22" s="198"/>
      <c r="EMH22" s="198"/>
      <c r="EMI22" s="198"/>
      <c r="EMJ22" s="198"/>
      <c r="EMK22" s="198"/>
      <c r="EML22" s="198"/>
      <c r="EMM22" s="198"/>
      <c r="EMN22" s="198"/>
      <c r="EMO22" s="198"/>
      <c r="EMP22" s="198"/>
      <c r="EMQ22" s="198"/>
      <c r="EMR22" s="198"/>
      <c r="EMS22" s="198"/>
      <c r="EMT22" s="198"/>
      <c r="EMU22" s="198"/>
      <c r="EMV22" s="198"/>
      <c r="EMW22" s="198"/>
      <c r="EMX22" s="198"/>
      <c r="EMY22" s="198"/>
      <c r="EMZ22" s="198"/>
      <c r="ENA22" s="198"/>
      <c r="ENB22" s="198"/>
      <c r="ENC22" s="198"/>
      <c r="END22" s="198"/>
      <c r="ENE22" s="198"/>
      <c r="ENF22" s="198"/>
      <c r="ENG22" s="198"/>
      <c r="ENH22" s="198"/>
      <c r="ENI22" s="198"/>
      <c r="ENJ22" s="198"/>
      <c r="ENK22" s="198"/>
      <c r="ENL22" s="198"/>
      <c r="ENM22" s="198"/>
      <c r="ENN22" s="198"/>
      <c r="ENO22" s="198"/>
      <c r="ENP22" s="198"/>
      <c r="ENQ22" s="198"/>
      <c r="ENR22" s="198"/>
      <c r="ENS22" s="198"/>
      <c r="ENT22" s="198"/>
      <c r="ENU22" s="198"/>
      <c r="ENV22" s="198"/>
      <c r="ENW22" s="198"/>
      <c r="ENX22" s="198"/>
      <c r="ENY22" s="198"/>
      <c r="ENZ22" s="198"/>
      <c r="EOA22" s="198"/>
      <c r="EOB22" s="198"/>
      <c r="EOC22" s="198"/>
      <c r="EOD22" s="198"/>
      <c r="EOE22" s="198"/>
      <c r="EOF22" s="198"/>
      <c r="EOG22" s="198"/>
      <c r="EOH22" s="198"/>
      <c r="EOI22" s="198"/>
      <c r="EOJ22" s="198"/>
      <c r="EOK22" s="198"/>
      <c r="EOL22" s="198"/>
      <c r="EOM22" s="198"/>
      <c r="EON22" s="198"/>
      <c r="EOO22" s="198"/>
      <c r="EOP22" s="198"/>
      <c r="EOQ22" s="198"/>
      <c r="EOR22" s="198"/>
      <c r="EOS22" s="198"/>
      <c r="EOT22" s="198"/>
      <c r="EOU22" s="198"/>
      <c r="EOV22" s="198"/>
      <c r="EOW22" s="198"/>
      <c r="EOX22" s="198"/>
      <c r="EOY22" s="198"/>
      <c r="EOZ22" s="198"/>
      <c r="EPA22" s="198"/>
      <c r="EPB22" s="198"/>
      <c r="EPC22" s="198"/>
      <c r="EPD22" s="198"/>
      <c r="EPE22" s="198"/>
      <c r="EPF22" s="198"/>
      <c r="EPG22" s="198"/>
      <c r="EPH22" s="198"/>
      <c r="EPI22" s="198"/>
      <c r="EPJ22" s="198"/>
      <c r="EPK22" s="198"/>
      <c r="EPL22" s="198"/>
      <c r="EPM22" s="198"/>
      <c r="EPN22" s="198"/>
      <c r="EPO22" s="198"/>
      <c r="EPP22" s="198"/>
      <c r="EPQ22" s="198"/>
      <c r="EPR22" s="198"/>
      <c r="EPS22" s="198"/>
      <c r="EPT22" s="198"/>
      <c r="EPU22" s="198"/>
      <c r="EPV22" s="198"/>
      <c r="EPW22" s="198"/>
      <c r="EPX22" s="198"/>
      <c r="EPY22" s="198"/>
      <c r="EPZ22" s="198"/>
      <c r="EQA22" s="198"/>
      <c r="EQB22" s="198"/>
      <c r="EQC22" s="198"/>
      <c r="EQD22" s="198"/>
      <c r="EQE22" s="198"/>
      <c r="EQF22" s="198"/>
      <c r="EQG22" s="198"/>
      <c r="EQH22" s="198"/>
      <c r="EQI22" s="198"/>
      <c r="EQJ22" s="198"/>
      <c r="EQK22" s="198"/>
      <c r="EQL22" s="198"/>
      <c r="EQM22" s="198"/>
      <c r="EQN22" s="198"/>
      <c r="EQO22" s="198"/>
      <c r="EQP22" s="198"/>
      <c r="EQQ22" s="198"/>
      <c r="EQR22" s="198"/>
      <c r="EQS22" s="198"/>
      <c r="EQT22" s="198"/>
      <c r="EQU22" s="198"/>
      <c r="EQV22" s="198"/>
      <c r="EQW22" s="198"/>
      <c r="EQX22" s="198"/>
      <c r="EQY22" s="198"/>
      <c r="EQZ22" s="198"/>
      <c r="ERA22" s="198"/>
      <c r="ERB22" s="198"/>
      <c r="ERC22" s="198"/>
      <c r="ERD22" s="198"/>
      <c r="ERE22" s="198"/>
      <c r="ERF22" s="198"/>
      <c r="ERG22" s="198"/>
      <c r="ERH22" s="198"/>
      <c r="ERI22" s="198"/>
      <c r="ERJ22" s="198"/>
      <c r="ERK22" s="198"/>
      <c r="ERL22" s="198"/>
      <c r="ERM22" s="198"/>
      <c r="ERN22" s="198"/>
      <c r="ERO22" s="198"/>
      <c r="ERP22" s="198"/>
      <c r="ERQ22" s="198"/>
      <c r="ERR22" s="198"/>
      <c r="ERS22" s="198"/>
      <c r="ERT22" s="198"/>
      <c r="ERU22" s="198"/>
      <c r="ERV22" s="198"/>
      <c r="ERW22" s="198"/>
      <c r="ERX22" s="198"/>
      <c r="ERY22" s="198"/>
      <c r="ERZ22" s="198"/>
      <c r="ESA22" s="198"/>
      <c r="ESB22" s="198"/>
      <c r="ESC22" s="198"/>
      <c r="ESD22" s="198"/>
      <c r="ESE22" s="198"/>
      <c r="ESF22" s="198"/>
      <c r="ESG22" s="198"/>
      <c r="ESH22" s="198"/>
      <c r="ESI22" s="198"/>
      <c r="ESJ22" s="198"/>
      <c r="ESK22" s="198"/>
      <c r="ESL22" s="198"/>
      <c r="ESM22" s="198"/>
      <c r="ESN22" s="198"/>
      <c r="ESO22" s="198"/>
      <c r="ESP22" s="198"/>
      <c r="ESQ22" s="198"/>
      <c r="ESR22" s="198"/>
      <c r="ESS22" s="198"/>
      <c r="EST22" s="198"/>
      <c r="ESU22" s="198"/>
      <c r="ESV22" s="198"/>
      <c r="ESW22" s="198"/>
      <c r="ESX22" s="198"/>
      <c r="ESY22" s="198"/>
      <c r="ESZ22" s="198"/>
      <c r="ETA22" s="198"/>
      <c r="ETB22" s="198"/>
      <c r="ETC22" s="198"/>
      <c r="ETD22" s="198"/>
      <c r="ETE22" s="198"/>
      <c r="ETF22" s="198"/>
      <c r="ETG22" s="198"/>
      <c r="ETH22" s="198"/>
      <c r="ETI22" s="198"/>
      <c r="ETJ22" s="198"/>
      <c r="ETK22" s="198"/>
      <c r="ETL22" s="198"/>
      <c r="ETM22" s="198"/>
      <c r="ETN22" s="198"/>
      <c r="ETO22" s="198"/>
      <c r="ETP22" s="198"/>
      <c r="ETQ22" s="198"/>
      <c r="ETR22" s="198"/>
      <c r="ETS22" s="198"/>
      <c r="ETT22" s="198"/>
      <c r="ETU22" s="198"/>
      <c r="ETV22" s="198"/>
      <c r="ETW22" s="198"/>
      <c r="ETX22" s="198"/>
      <c r="ETY22" s="198"/>
      <c r="ETZ22" s="198"/>
      <c r="EUA22" s="198"/>
      <c r="EUB22" s="198"/>
      <c r="EUC22" s="198"/>
      <c r="EUD22" s="198"/>
      <c r="EUE22" s="198"/>
      <c r="EUF22" s="198"/>
      <c r="EUG22" s="198"/>
      <c r="EUH22" s="198"/>
      <c r="EUI22" s="198"/>
      <c r="EUJ22" s="198"/>
      <c r="EUK22" s="198"/>
      <c r="EUL22" s="198"/>
      <c r="EUM22" s="198"/>
      <c r="EUN22" s="198"/>
      <c r="EUO22" s="198"/>
      <c r="EUP22" s="198"/>
      <c r="EUQ22" s="198"/>
      <c r="EUR22" s="198"/>
      <c r="EUS22" s="198"/>
      <c r="EUT22" s="198"/>
      <c r="EUU22" s="198"/>
      <c r="EUV22" s="198"/>
      <c r="EUW22" s="198"/>
      <c r="EUX22" s="198"/>
      <c r="EUY22" s="198"/>
      <c r="EUZ22" s="198"/>
      <c r="EVA22" s="198"/>
      <c r="EVB22" s="198"/>
      <c r="EVC22" s="198"/>
      <c r="EVD22" s="198"/>
      <c r="EVE22" s="198"/>
      <c r="EVF22" s="198"/>
      <c r="EVG22" s="198"/>
      <c r="EVH22" s="198"/>
      <c r="EVI22" s="198"/>
      <c r="EVJ22" s="198"/>
      <c r="EVK22" s="198"/>
      <c r="EVL22" s="198"/>
      <c r="EVM22" s="198"/>
      <c r="EVN22" s="198"/>
      <c r="EVO22" s="198"/>
      <c r="EVP22" s="198"/>
      <c r="EVQ22" s="198"/>
      <c r="EVR22" s="198"/>
      <c r="EVS22" s="198"/>
      <c r="EVT22" s="198"/>
      <c r="EVU22" s="198"/>
      <c r="EVV22" s="198"/>
      <c r="EVW22" s="198"/>
      <c r="EVX22" s="198"/>
      <c r="EVY22" s="198"/>
      <c r="EVZ22" s="198"/>
      <c r="EWA22" s="198"/>
      <c r="EWB22" s="198"/>
      <c r="EWC22" s="198"/>
      <c r="EWD22" s="198"/>
      <c r="EWE22" s="198"/>
      <c r="EWF22" s="198"/>
      <c r="EWG22" s="198"/>
      <c r="EWH22" s="198"/>
      <c r="EWI22" s="198"/>
      <c r="EWJ22" s="198"/>
      <c r="EWK22" s="198"/>
      <c r="EWL22" s="198"/>
      <c r="EWM22" s="198"/>
      <c r="EWN22" s="198"/>
      <c r="EWO22" s="198"/>
      <c r="EWP22" s="198"/>
      <c r="EWQ22" s="198"/>
      <c r="EWR22" s="198"/>
      <c r="EWS22" s="198"/>
      <c r="EWT22" s="198"/>
      <c r="EWU22" s="198"/>
      <c r="EWV22" s="198"/>
      <c r="EWW22" s="198"/>
      <c r="EWX22" s="198"/>
      <c r="EWY22" s="198"/>
      <c r="EWZ22" s="198"/>
      <c r="EXA22" s="198"/>
      <c r="EXB22" s="198"/>
      <c r="EXC22" s="198"/>
      <c r="EXD22" s="198"/>
      <c r="EXE22" s="198"/>
      <c r="EXF22" s="198"/>
      <c r="EXG22" s="198"/>
      <c r="EXH22" s="198"/>
      <c r="EXI22" s="198"/>
      <c r="EXJ22" s="198"/>
      <c r="EXK22" s="198"/>
      <c r="EXL22" s="198"/>
      <c r="EXM22" s="198"/>
      <c r="EXN22" s="198"/>
      <c r="EXO22" s="198"/>
      <c r="EXP22" s="198"/>
      <c r="EXQ22" s="198"/>
      <c r="EXR22" s="198"/>
      <c r="EXS22" s="198"/>
      <c r="EXT22" s="198"/>
      <c r="EXU22" s="198"/>
      <c r="EXV22" s="198"/>
      <c r="EXW22" s="198"/>
      <c r="EXX22" s="198"/>
      <c r="EXY22" s="198"/>
      <c r="EXZ22" s="198"/>
      <c r="EYA22" s="198"/>
      <c r="EYB22" s="198"/>
      <c r="EYC22" s="198"/>
      <c r="EYD22" s="198"/>
      <c r="EYE22" s="198"/>
      <c r="EYF22" s="198"/>
      <c r="EYG22" s="198"/>
      <c r="EYH22" s="198"/>
      <c r="EYI22" s="198"/>
      <c r="EYJ22" s="198"/>
      <c r="EYK22" s="198"/>
      <c r="EYL22" s="198"/>
      <c r="EYM22" s="198"/>
      <c r="EYN22" s="198"/>
      <c r="EYO22" s="198"/>
      <c r="EYP22" s="198"/>
      <c r="EYQ22" s="198"/>
      <c r="EYR22" s="198"/>
      <c r="EYS22" s="198"/>
      <c r="EYT22" s="198"/>
      <c r="EYU22" s="198"/>
      <c r="EYV22" s="198"/>
      <c r="EYW22" s="198"/>
      <c r="EYX22" s="198"/>
      <c r="EYY22" s="198"/>
      <c r="EYZ22" s="198"/>
      <c r="EZA22" s="198"/>
      <c r="EZB22" s="198"/>
      <c r="EZC22" s="198"/>
      <c r="EZD22" s="198"/>
      <c r="EZE22" s="198"/>
      <c r="EZF22" s="198"/>
      <c r="EZG22" s="198"/>
      <c r="EZH22" s="198"/>
      <c r="EZI22" s="198"/>
      <c r="EZJ22" s="198"/>
      <c r="EZK22" s="198"/>
      <c r="EZL22" s="198"/>
      <c r="EZM22" s="198"/>
      <c r="EZN22" s="198"/>
      <c r="EZO22" s="198"/>
      <c r="EZP22" s="198"/>
      <c r="EZQ22" s="198"/>
      <c r="EZR22" s="198"/>
      <c r="EZS22" s="198"/>
      <c r="EZT22" s="198"/>
      <c r="EZU22" s="198"/>
      <c r="EZV22" s="198"/>
      <c r="EZW22" s="198"/>
      <c r="EZX22" s="198"/>
      <c r="EZY22" s="198"/>
      <c r="EZZ22" s="198"/>
      <c r="FAA22" s="198"/>
      <c r="FAB22" s="198"/>
      <c r="FAC22" s="198"/>
      <c r="FAD22" s="198"/>
      <c r="FAE22" s="198"/>
      <c r="FAF22" s="198"/>
      <c r="FAG22" s="198"/>
      <c r="FAH22" s="198"/>
      <c r="FAI22" s="198"/>
      <c r="FAJ22" s="198"/>
      <c r="FAK22" s="198"/>
      <c r="FAL22" s="198"/>
      <c r="FAM22" s="198"/>
      <c r="FAN22" s="198"/>
      <c r="FAO22" s="198"/>
      <c r="FAP22" s="198"/>
      <c r="FAQ22" s="198"/>
      <c r="FAR22" s="198"/>
      <c r="FAS22" s="198"/>
      <c r="FAT22" s="198"/>
      <c r="FAU22" s="198"/>
      <c r="FAV22" s="198"/>
      <c r="FAW22" s="198"/>
      <c r="FAX22" s="198"/>
      <c r="FAY22" s="198"/>
      <c r="FAZ22" s="198"/>
      <c r="FBA22" s="198"/>
      <c r="FBB22" s="198"/>
      <c r="FBC22" s="198"/>
      <c r="FBD22" s="198"/>
      <c r="FBE22" s="198"/>
      <c r="FBF22" s="198"/>
      <c r="FBG22" s="198"/>
      <c r="FBH22" s="198"/>
      <c r="FBI22" s="198"/>
      <c r="FBJ22" s="198"/>
      <c r="FBK22" s="198"/>
      <c r="FBL22" s="198"/>
      <c r="FBM22" s="198"/>
      <c r="FBN22" s="198"/>
      <c r="FBO22" s="198"/>
      <c r="FBP22" s="198"/>
      <c r="FBQ22" s="198"/>
      <c r="FBR22" s="198"/>
      <c r="FBS22" s="198"/>
      <c r="FBT22" s="198"/>
      <c r="FBU22" s="198"/>
      <c r="FBV22" s="198"/>
      <c r="FBW22" s="198"/>
      <c r="FBX22" s="198"/>
      <c r="FBY22" s="198"/>
      <c r="FBZ22" s="198"/>
      <c r="FCA22" s="198"/>
      <c r="FCB22" s="198"/>
      <c r="FCC22" s="198"/>
      <c r="FCD22" s="198"/>
      <c r="FCE22" s="198"/>
      <c r="FCF22" s="198"/>
      <c r="FCG22" s="198"/>
      <c r="FCH22" s="198"/>
      <c r="FCI22" s="198"/>
      <c r="FCJ22" s="198"/>
      <c r="FCK22" s="198"/>
      <c r="FCL22" s="198"/>
      <c r="FCM22" s="198"/>
      <c r="FCN22" s="198"/>
      <c r="FCO22" s="198"/>
      <c r="FCP22" s="198"/>
      <c r="FCQ22" s="198"/>
      <c r="FCR22" s="198"/>
      <c r="FCS22" s="198"/>
      <c r="FCT22" s="198"/>
      <c r="FCU22" s="198"/>
      <c r="FCV22" s="198"/>
      <c r="FCW22" s="198"/>
      <c r="FCX22" s="198"/>
      <c r="FCY22" s="198"/>
      <c r="FCZ22" s="198"/>
      <c r="FDA22" s="198"/>
      <c r="FDB22" s="198"/>
      <c r="FDC22" s="198"/>
      <c r="FDD22" s="198"/>
      <c r="FDE22" s="198"/>
      <c r="FDF22" s="198"/>
      <c r="FDG22" s="198"/>
      <c r="FDH22" s="198"/>
      <c r="FDI22" s="198"/>
      <c r="FDJ22" s="198"/>
      <c r="FDK22" s="198"/>
      <c r="FDL22" s="198"/>
      <c r="FDM22" s="198"/>
      <c r="FDN22" s="198"/>
      <c r="FDO22" s="198"/>
      <c r="FDP22" s="198"/>
      <c r="FDQ22" s="198"/>
      <c r="FDR22" s="198"/>
      <c r="FDS22" s="198"/>
      <c r="FDT22" s="198"/>
      <c r="FDU22" s="198"/>
      <c r="FDV22" s="198"/>
      <c r="FDW22" s="198"/>
      <c r="FDX22" s="198"/>
      <c r="FDY22" s="198"/>
      <c r="FDZ22" s="198"/>
      <c r="FEA22" s="198"/>
      <c r="FEB22" s="198"/>
      <c r="FEC22" s="198"/>
      <c r="FED22" s="198"/>
      <c r="FEE22" s="198"/>
      <c r="FEF22" s="198"/>
      <c r="FEG22" s="198"/>
      <c r="FEH22" s="198"/>
      <c r="FEI22" s="198"/>
      <c r="FEJ22" s="198"/>
      <c r="FEK22" s="198"/>
      <c r="FEL22" s="198"/>
      <c r="FEM22" s="198"/>
      <c r="FEN22" s="198"/>
      <c r="FEO22" s="198"/>
      <c r="FEP22" s="198"/>
      <c r="FEQ22" s="198"/>
      <c r="FER22" s="198"/>
      <c r="FES22" s="198"/>
      <c r="FET22" s="198"/>
      <c r="FEU22" s="198"/>
      <c r="FEV22" s="198"/>
      <c r="FEW22" s="198"/>
      <c r="FEX22" s="198"/>
      <c r="FEY22" s="198"/>
      <c r="FEZ22" s="198"/>
      <c r="FFA22" s="198"/>
      <c r="FFB22" s="198"/>
      <c r="FFC22" s="198"/>
      <c r="FFD22" s="198"/>
      <c r="FFE22" s="198"/>
      <c r="FFF22" s="198"/>
      <c r="FFG22" s="198"/>
      <c r="FFH22" s="198"/>
      <c r="FFI22" s="198"/>
      <c r="FFJ22" s="198"/>
      <c r="FFK22" s="198"/>
      <c r="FFL22" s="198"/>
      <c r="FFM22" s="198"/>
      <c r="FFN22" s="198"/>
      <c r="FFO22" s="198"/>
      <c r="FFP22" s="198"/>
      <c r="FFQ22" s="198"/>
      <c r="FFR22" s="198"/>
      <c r="FFS22" s="198"/>
      <c r="FFT22" s="198"/>
      <c r="FFU22" s="198"/>
      <c r="FFV22" s="198"/>
      <c r="FFW22" s="198"/>
      <c r="FFX22" s="198"/>
      <c r="FFY22" s="198"/>
      <c r="FFZ22" s="198"/>
      <c r="FGA22" s="198"/>
      <c r="FGB22" s="198"/>
      <c r="FGC22" s="198"/>
      <c r="FGD22" s="198"/>
      <c r="FGE22" s="198"/>
      <c r="FGF22" s="198"/>
      <c r="FGG22" s="198"/>
      <c r="FGH22" s="198"/>
      <c r="FGI22" s="198"/>
      <c r="FGJ22" s="198"/>
      <c r="FGK22" s="198"/>
      <c r="FGL22" s="198"/>
      <c r="FGM22" s="198"/>
      <c r="FGN22" s="198"/>
      <c r="FGO22" s="198"/>
      <c r="FGP22" s="198"/>
      <c r="FGQ22" s="198"/>
      <c r="FGR22" s="198"/>
      <c r="FGS22" s="198"/>
      <c r="FGT22" s="198"/>
      <c r="FGU22" s="198"/>
      <c r="FGV22" s="198"/>
      <c r="FGW22" s="198"/>
      <c r="FGX22" s="198"/>
      <c r="FGY22" s="198"/>
      <c r="FGZ22" s="198"/>
      <c r="FHA22" s="198"/>
      <c r="FHB22" s="198"/>
      <c r="FHC22" s="198"/>
      <c r="FHD22" s="198"/>
      <c r="FHE22" s="198"/>
      <c r="FHF22" s="198"/>
      <c r="FHG22" s="198"/>
      <c r="FHH22" s="198"/>
      <c r="FHI22" s="198"/>
      <c r="FHJ22" s="198"/>
      <c r="FHK22" s="198"/>
      <c r="FHL22" s="198"/>
      <c r="FHM22" s="198"/>
      <c r="FHN22" s="198"/>
      <c r="FHO22" s="198"/>
      <c r="FHP22" s="198"/>
      <c r="FHQ22" s="198"/>
      <c r="FHR22" s="198"/>
      <c r="FHS22" s="198"/>
      <c r="FHT22" s="198"/>
      <c r="FHU22" s="198"/>
      <c r="FHV22" s="198"/>
      <c r="FHW22" s="198"/>
      <c r="FHX22" s="198"/>
      <c r="FHY22" s="198"/>
      <c r="FHZ22" s="198"/>
      <c r="FIA22" s="198"/>
      <c r="FIB22" s="198"/>
      <c r="FIC22" s="198"/>
      <c r="FID22" s="198"/>
      <c r="FIE22" s="198"/>
      <c r="FIF22" s="198"/>
      <c r="FIG22" s="198"/>
      <c r="FIH22" s="198"/>
      <c r="FII22" s="198"/>
      <c r="FIJ22" s="198"/>
      <c r="FIK22" s="198"/>
      <c r="FIL22" s="198"/>
      <c r="FIM22" s="198"/>
      <c r="FIN22" s="198"/>
      <c r="FIO22" s="198"/>
      <c r="FIP22" s="198"/>
      <c r="FIQ22" s="198"/>
      <c r="FIR22" s="198"/>
      <c r="FIS22" s="198"/>
      <c r="FIT22" s="198"/>
      <c r="FIU22" s="198"/>
      <c r="FIV22" s="198"/>
      <c r="FIW22" s="198"/>
      <c r="FIX22" s="198"/>
      <c r="FIY22" s="198"/>
      <c r="FIZ22" s="198"/>
      <c r="FJA22" s="198"/>
      <c r="FJB22" s="198"/>
      <c r="FJC22" s="198"/>
      <c r="FJD22" s="198"/>
      <c r="FJE22" s="198"/>
      <c r="FJF22" s="198"/>
      <c r="FJG22" s="198"/>
      <c r="FJH22" s="198"/>
      <c r="FJI22" s="198"/>
      <c r="FJJ22" s="198"/>
      <c r="FJK22" s="198"/>
      <c r="FJL22" s="198"/>
      <c r="FJM22" s="198"/>
      <c r="FJN22" s="198"/>
      <c r="FJO22" s="198"/>
      <c r="FJP22" s="198"/>
      <c r="FJQ22" s="198"/>
      <c r="FJR22" s="198"/>
      <c r="FJS22" s="198"/>
      <c r="FJT22" s="198"/>
      <c r="FJU22" s="198"/>
      <c r="FJV22" s="198"/>
      <c r="FJW22" s="198"/>
      <c r="FJX22" s="198"/>
      <c r="FJY22" s="198"/>
      <c r="FJZ22" s="198"/>
      <c r="FKA22" s="198"/>
      <c r="FKB22" s="198"/>
      <c r="FKC22" s="198"/>
      <c r="FKD22" s="198"/>
      <c r="FKE22" s="198"/>
      <c r="FKF22" s="198"/>
      <c r="FKG22" s="198"/>
      <c r="FKH22" s="198"/>
      <c r="FKI22" s="198"/>
      <c r="FKJ22" s="198"/>
      <c r="FKK22" s="198"/>
      <c r="FKL22" s="198"/>
      <c r="FKM22" s="198"/>
      <c r="FKN22" s="198"/>
      <c r="FKO22" s="198"/>
      <c r="FKP22" s="198"/>
      <c r="FKQ22" s="198"/>
      <c r="FKR22" s="198"/>
      <c r="FKS22" s="198"/>
      <c r="FKT22" s="198"/>
      <c r="FKU22" s="198"/>
      <c r="FKV22" s="198"/>
      <c r="FKW22" s="198"/>
      <c r="FKX22" s="198"/>
      <c r="FKY22" s="198"/>
      <c r="FKZ22" s="198"/>
      <c r="FLA22" s="198"/>
      <c r="FLB22" s="198"/>
      <c r="FLC22" s="198"/>
      <c r="FLD22" s="198"/>
      <c r="FLE22" s="198"/>
      <c r="FLF22" s="198"/>
      <c r="FLG22" s="198"/>
      <c r="FLH22" s="198"/>
      <c r="FLI22" s="198"/>
      <c r="FLJ22" s="198"/>
      <c r="FLK22" s="198"/>
      <c r="FLL22" s="198"/>
      <c r="FLM22" s="198"/>
      <c r="FLN22" s="198"/>
      <c r="FLO22" s="198"/>
      <c r="FLP22" s="198"/>
      <c r="FLQ22" s="198"/>
      <c r="FLR22" s="198"/>
      <c r="FLS22" s="198"/>
      <c r="FLT22" s="198"/>
      <c r="FLU22" s="198"/>
      <c r="FLV22" s="198"/>
      <c r="FLW22" s="198"/>
      <c r="FLX22" s="198"/>
      <c r="FLY22" s="198"/>
      <c r="FLZ22" s="198"/>
      <c r="FMA22" s="198"/>
      <c r="FMB22" s="198"/>
      <c r="FMC22" s="198"/>
      <c r="FMD22" s="198"/>
      <c r="FME22" s="198"/>
      <c r="FMF22" s="198"/>
      <c r="FMG22" s="198"/>
      <c r="FMH22" s="198"/>
      <c r="FMI22" s="198"/>
      <c r="FMJ22" s="198"/>
      <c r="FMK22" s="198"/>
      <c r="FML22" s="198"/>
      <c r="FMM22" s="198"/>
      <c r="FMN22" s="198"/>
      <c r="FMO22" s="198"/>
      <c r="FMP22" s="198"/>
      <c r="FMQ22" s="198"/>
      <c r="FMR22" s="198"/>
      <c r="FMS22" s="198"/>
      <c r="FMT22" s="198"/>
      <c r="FMU22" s="198"/>
      <c r="FMV22" s="198"/>
      <c r="FMW22" s="198"/>
      <c r="FMX22" s="198"/>
      <c r="FMY22" s="198"/>
      <c r="FMZ22" s="198"/>
      <c r="FNA22" s="198"/>
      <c r="FNB22" s="198"/>
      <c r="FNC22" s="198"/>
      <c r="FND22" s="198"/>
      <c r="FNE22" s="198"/>
      <c r="FNF22" s="198"/>
      <c r="FNG22" s="198"/>
      <c r="FNH22" s="198"/>
      <c r="FNI22" s="198"/>
      <c r="FNJ22" s="198"/>
      <c r="FNK22" s="198"/>
      <c r="FNL22" s="198"/>
      <c r="FNM22" s="198"/>
      <c r="FNN22" s="198"/>
      <c r="FNO22" s="198"/>
      <c r="FNP22" s="198"/>
      <c r="FNQ22" s="198"/>
      <c r="FNR22" s="198"/>
      <c r="FNS22" s="198"/>
      <c r="FNT22" s="198"/>
      <c r="FNU22" s="198"/>
      <c r="FNV22" s="198"/>
      <c r="FNW22" s="198"/>
      <c r="FNX22" s="198"/>
      <c r="FNY22" s="198"/>
      <c r="FNZ22" s="198"/>
      <c r="FOA22" s="198"/>
      <c r="FOB22" s="198"/>
      <c r="FOC22" s="198"/>
      <c r="FOD22" s="198"/>
      <c r="FOE22" s="198"/>
      <c r="FOF22" s="198"/>
      <c r="FOG22" s="198"/>
      <c r="FOH22" s="198"/>
      <c r="FOI22" s="198"/>
      <c r="FOJ22" s="198"/>
      <c r="FOK22" s="198"/>
      <c r="FOL22" s="198"/>
      <c r="FOM22" s="198"/>
      <c r="FON22" s="198"/>
      <c r="FOO22" s="198"/>
      <c r="FOP22" s="198"/>
      <c r="FOQ22" s="198"/>
      <c r="FOR22" s="198"/>
      <c r="FOS22" s="198"/>
      <c r="FOT22" s="198"/>
      <c r="FOU22" s="198"/>
      <c r="FOV22" s="198"/>
      <c r="FOW22" s="198"/>
      <c r="FOX22" s="198"/>
      <c r="FOY22" s="198"/>
      <c r="FOZ22" s="198"/>
      <c r="FPA22" s="198"/>
      <c r="FPB22" s="198"/>
      <c r="FPC22" s="198"/>
      <c r="FPD22" s="198"/>
      <c r="FPE22" s="198"/>
      <c r="FPF22" s="198"/>
      <c r="FPG22" s="198"/>
      <c r="FPH22" s="198"/>
      <c r="FPI22" s="198"/>
      <c r="FPJ22" s="198"/>
      <c r="FPK22" s="198"/>
      <c r="FPL22" s="198"/>
      <c r="FPM22" s="198"/>
      <c r="FPN22" s="198"/>
      <c r="FPO22" s="198"/>
      <c r="FPP22" s="198"/>
      <c r="FPQ22" s="198"/>
      <c r="FPR22" s="198"/>
      <c r="FPS22" s="198"/>
      <c r="FPT22" s="198"/>
      <c r="FPU22" s="198"/>
      <c r="FPV22" s="198"/>
      <c r="FPW22" s="198"/>
      <c r="FPX22" s="198"/>
      <c r="FPY22" s="198"/>
      <c r="FPZ22" s="198"/>
      <c r="FQA22" s="198"/>
      <c r="FQB22" s="198"/>
      <c r="FQC22" s="198"/>
      <c r="FQD22" s="198"/>
      <c r="FQE22" s="198"/>
      <c r="FQF22" s="198"/>
      <c r="FQG22" s="198"/>
      <c r="FQH22" s="198"/>
      <c r="FQI22" s="198"/>
      <c r="FQJ22" s="198"/>
      <c r="FQK22" s="198"/>
      <c r="FQL22" s="198"/>
      <c r="FQM22" s="198"/>
      <c r="FQN22" s="198"/>
      <c r="FQO22" s="198"/>
      <c r="FQP22" s="198"/>
      <c r="FQQ22" s="198"/>
      <c r="FQR22" s="198"/>
      <c r="FQS22" s="198"/>
      <c r="FQT22" s="198"/>
      <c r="FQU22" s="198"/>
      <c r="FQV22" s="198"/>
      <c r="FQW22" s="198"/>
      <c r="FQX22" s="198"/>
      <c r="FQY22" s="198"/>
      <c r="FQZ22" s="198"/>
      <c r="FRA22" s="198"/>
      <c r="FRB22" s="198"/>
      <c r="FRC22" s="198"/>
      <c r="FRD22" s="198"/>
      <c r="FRE22" s="198"/>
      <c r="FRF22" s="198"/>
      <c r="FRG22" s="198"/>
      <c r="FRH22" s="198"/>
      <c r="FRI22" s="198"/>
      <c r="FRJ22" s="198"/>
      <c r="FRK22" s="198"/>
      <c r="FRL22" s="198"/>
      <c r="FRM22" s="198"/>
      <c r="FRN22" s="198"/>
      <c r="FRO22" s="198"/>
      <c r="FRP22" s="198"/>
      <c r="FRQ22" s="198"/>
      <c r="FRR22" s="198"/>
      <c r="FRS22" s="198"/>
      <c r="FRT22" s="198"/>
      <c r="FRU22" s="198"/>
      <c r="FRV22" s="198"/>
      <c r="FRW22" s="198"/>
      <c r="FRX22" s="198"/>
      <c r="FRY22" s="198"/>
      <c r="FRZ22" s="198"/>
      <c r="FSA22" s="198"/>
      <c r="FSB22" s="198"/>
      <c r="FSC22" s="198"/>
      <c r="FSD22" s="198"/>
      <c r="FSE22" s="198"/>
      <c r="FSF22" s="198"/>
      <c r="FSG22" s="198"/>
      <c r="FSH22" s="198"/>
      <c r="FSI22" s="198"/>
      <c r="FSJ22" s="198"/>
      <c r="FSK22" s="198"/>
      <c r="FSL22" s="198"/>
      <c r="FSM22" s="198"/>
      <c r="FSN22" s="198"/>
      <c r="FSO22" s="198"/>
      <c r="FSP22" s="198"/>
      <c r="FSQ22" s="198"/>
      <c r="FSR22" s="198"/>
      <c r="FSS22" s="198"/>
      <c r="FST22" s="198"/>
      <c r="FSU22" s="198"/>
      <c r="FSV22" s="198"/>
      <c r="FSW22" s="198"/>
      <c r="FSX22" s="198"/>
      <c r="FSY22" s="198"/>
      <c r="FSZ22" s="198"/>
      <c r="FTA22" s="198"/>
      <c r="FTB22" s="198"/>
      <c r="FTC22" s="198"/>
      <c r="FTD22" s="198"/>
      <c r="FTE22" s="198"/>
      <c r="FTF22" s="198"/>
      <c r="FTG22" s="198"/>
      <c r="FTH22" s="198"/>
      <c r="FTI22" s="198"/>
      <c r="FTJ22" s="198"/>
      <c r="FTK22" s="198"/>
      <c r="FTL22" s="198"/>
      <c r="FTM22" s="198"/>
      <c r="FTN22" s="198"/>
      <c r="FTO22" s="198"/>
      <c r="FTP22" s="198"/>
      <c r="FTQ22" s="198"/>
      <c r="FTR22" s="198"/>
      <c r="FTS22" s="198"/>
      <c r="FTT22" s="198"/>
      <c r="FTU22" s="198"/>
      <c r="FTV22" s="198"/>
      <c r="FTW22" s="198"/>
      <c r="FTX22" s="198"/>
      <c r="FTY22" s="198"/>
      <c r="FTZ22" s="198"/>
      <c r="FUA22" s="198"/>
      <c r="FUB22" s="198"/>
      <c r="FUC22" s="198"/>
      <c r="FUD22" s="198"/>
      <c r="FUE22" s="198"/>
      <c r="FUF22" s="198"/>
      <c r="FUG22" s="198"/>
      <c r="FUH22" s="198"/>
      <c r="FUI22" s="198"/>
      <c r="FUJ22" s="198"/>
      <c r="FUK22" s="198"/>
      <c r="FUL22" s="198"/>
      <c r="FUM22" s="198"/>
      <c r="FUN22" s="198"/>
      <c r="FUO22" s="198"/>
      <c r="FUP22" s="198"/>
      <c r="FUQ22" s="198"/>
      <c r="FUR22" s="198"/>
      <c r="FUS22" s="198"/>
      <c r="FUT22" s="198"/>
      <c r="FUU22" s="198"/>
      <c r="FUV22" s="198"/>
      <c r="FUW22" s="198"/>
      <c r="FUX22" s="198"/>
      <c r="FUY22" s="198"/>
      <c r="FUZ22" s="198"/>
      <c r="FVA22" s="198"/>
      <c r="FVB22" s="198"/>
      <c r="FVC22" s="198"/>
      <c r="FVD22" s="198"/>
      <c r="FVE22" s="198"/>
      <c r="FVF22" s="198"/>
      <c r="FVG22" s="198"/>
      <c r="FVH22" s="198"/>
      <c r="FVI22" s="198"/>
      <c r="FVJ22" s="198"/>
      <c r="FVK22" s="198"/>
      <c r="FVL22" s="198"/>
      <c r="FVM22" s="198"/>
      <c r="FVN22" s="198"/>
      <c r="FVO22" s="198"/>
      <c r="FVP22" s="198"/>
      <c r="FVQ22" s="198"/>
      <c r="FVR22" s="198"/>
      <c r="FVS22" s="198"/>
      <c r="FVT22" s="198"/>
      <c r="FVU22" s="198"/>
      <c r="FVV22" s="198"/>
      <c r="FVW22" s="198"/>
      <c r="FVX22" s="198"/>
      <c r="FVY22" s="198"/>
      <c r="FVZ22" s="198"/>
      <c r="FWA22" s="198"/>
      <c r="FWB22" s="198"/>
      <c r="FWC22" s="198"/>
      <c r="FWD22" s="198"/>
      <c r="FWE22" s="198"/>
      <c r="FWF22" s="198"/>
      <c r="FWG22" s="198"/>
      <c r="FWH22" s="198"/>
      <c r="FWI22" s="198"/>
      <c r="FWJ22" s="198"/>
      <c r="FWK22" s="198"/>
      <c r="FWL22" s="198"/>
      <c r="FWM22" s="198"/>
      <c r="FWN22" s="198"/>
      <c r="FWO22" s="198"/>
      <c r="FWP22" s="198"/>
      <c r="FWQ22" s="198"/>
      <c r="FWR22" s="198"/>
      <c r="FWS22" s="198"/>
      <c r="FWT22" s="198"/>
      <c r="FWU22" s="198"/>
      <c r="FWV22" s="198"/>
      <c r="FWW22" s="198"/>
      <c r="FWX22" s="198"/>
      <c r="FWY22" s="198"/>
      <c r="FWZ22" s="198"/>
      <c r="FXA22" s="198"/>
      <c r="FXB22" s="198"/>
      <c r="FXC22" s="198"/>
      <c r="FXD22" s="198"/>
      <c r="FXE22" s="198"/>
      <c r="FXF22" s="198"/>
      <c r="FXG22" s="198"/>
      <c r="FXH22" s="198"/>
      <c r="FXI22" s="198"/>
      <c r="FXJ22" s="198"/>
      <c r="FXK22" s="198"/>
      <c r="FXL22" s="198"/>
      <c r="FXM22" s="198"/>
      <c r="FXN22" s="198"/>
      <c r="FXO22" s="198"/>
      <c r="FXP22" s="198"/>
      <c r="FXQ22" s="198"/>
      <c r="FXR22" s="198"/>
      <c r="FXS22" s="198"/>
      <c r="FXT22" s="198"/>
      <c r="FXU22" s="198"/>
      <c r="FXV22" s="198"/>
      <c r="FXW22" s="198"/>
      <c r="FXX22" s="198"/>
      <c r="FXY22" s="198"/>
      <c r="FXZ22" s="198"/>
      <c r="FYA22" s="198"/>
      <c r="FYB22" s="198"/>
      <c r="FYC22" s="198"/>
      <c r="FYD22" s="198"/>
      <c r="FYE22" s="198"/>
      <c r="FYF22" s="198"/>
      <c r="FYG22" s="198"/>
      <c r="FYH22" s="198"/>
      <c r="FYI22" s="198"/>
      <c r="FYJ22" s="198"/>
      <c r="FYK22" s="198"/>
      <c r="FYL22" s="198"/>
      <c r="FYM22" s="198"/>
      <c r="FYN22" s="198"/>
      <c r="FYO22" s="198"/>
      <c r="FYP22" s="198"/>
      <c r="FYQ22" s="198"/>
      <c r="FYR22" s="198"/>
      <c r="FYS22" s="198"/>
      <c r="FYT22" s="198"/>
      <c r="FYU22" s="198"/>
      <c r="FYV22" s="198"/>
      <c r="FYW22" s="198"/>
      <c r="FYX22" s="198"/>
      <c r="FYY22" s="198"/>
      <c r="FYZ22" s="198"/>
      <c r="FZA22" s="198"/>
      <c r="FZB22" s="198"/>
      <c r="FZC22" s="198"/>
      <c r="FZD22" s="198"/>
      <c r="FZE22" s="198"/>
      <c r="FZF22" s="198"/>
      <c r="FZG22" s="198"/>
      <c r="FZH22" s="198"/>
      <c r="FZI22" s="198"/>
      <c r="FZJ22" s="198"/>
      <c r="FZK22" s="198"/>
      <c r="FZL22" s="198"/>
      <c r="FZM22" s="198"/>
      <c r="FZN22" s="198"/>
      <c r="FZO22" s="198"/>
      <c r="FZP22" s="198"/>
      <c r="FZQ22" s="198"/>
      <c r="FZR22" s="198"/>
      <c r="FZS22" s="198"/>
      <c r="FZT22" s="198"/>
      <c r="FZU22" s="198"/>
      <c r="FZV22" s="198"/>
      <c r="FZW22" s="198"/>
      <c r="FZX22" s="198"/>
      <c r="FZY22" s="198"/>
      <c r="FZZ22" s="198"/>
      <c r="GAA22" s="198"/>
      <c r="GAB22" s="198"/>
      <c r="GAC22" s="198"/>
      <c r="GAD22" s="198"/>
      <c r="GAE22" s="198"/>
      <c r="GAF22" s="198"/>
      <c r="GAG22" s="198"/>
      <c r="GAH22" s="198"/>
      <c r="GAI22" s="198"/>
      <c r="GAJ22" s="198"/>
      <c r="GAK22" s="198"/>
      <c r="GAL22" s="198"/>
      <c r="GAM22" s="198"/>
      <c r="GAN22" s="198"/>
      <c r="GAO22" s="198"/>
      <c r="GAP22" s="198"/>
      <c r="GAQ22" s="198"/>
      <c r="GAR22" s="198"/>
      <c r="GAS22" s="198"/>
      <c r="GAT22" s="198"/>
      <c r="GAU22" s="198"/>
      <c r="GAV22" s="198"/>
      <c r="GAW22" s="198"/>
      <c r="GAX22" s="198"/>
      <c r="GAY22" s="198"/>
      <c r="GAZ22" s="198"/>
      <c r="GBA22" s="198"/>
      <c r="GBB22" s="198"/>
      <c r="GBC22" s="198"/>
      <c r="GBD22" s="198"/>
      <c r="GBE22" s="198"/>
      <c r="GBF22" s="198"/>
      <c r="GBG22" s="198"/>
      <c r="GBH22" s="198"/>
      <c r="GBI22" s="198"/>
      <c r="GBJ22" s="198"/>
      <c r="GBK22" s="198"/>
      <c r="GBL22" s="198"/>
      <c r="GBM22" s="198"/>
      <c r="GBN22" s="198"/>
      <c r="GBO22" s="198"/>
      <c r="GBP22" s="198"/>
      <c r="GBQ22" s="198"/>
      <c r="GBR22" s="198"/>
      <c r="GBS22" s="198"/>
      <c r="GBT22" s="198"/>
      <c r="GBU22" s="198"/>
      <c r="GBV22" s="198"/>
      <c r="GBW22" s="198"/>
      <c r="GBX22" s="198"/>
      <c r="GBY22" s="198"/>
      <c r="GBZ22" s="198"/>
      <c r="GCA22" s="198"/>
      <c r="GCB22" s="198"/>
      <c r="GCC22" s="198"/>
      <c r="GCD22" s="198"/>
      <c r="GCE22" s="198"/>
      <c r="GCF22" s="198"/>
      <c r="GCG22" s="198"/>
      <c r="GCH22" s="198"/>
      <c r="GCI22" s="198"/>
      <c r="GCJ22" s="198"/>
      <c r="GCK22" s="198"/>
      <c r="GCL22" s="198"/>
      <c r="GCM22" s="198"/>
      <c r="GCN22" s="198"/>
      <c r="GCO22" s="198"/>
      <c r="GCP22" s="198"/>
      <c r="GCQ22" s="198"/>
      <c r="GCR22" s="198"/>
      <c r="GCS22" s="198"/>
      <c r="GCT22" s="198"/>
      <c r="GCU22" s="198"/>
      <c r="GCV22" s="198"/>
      <c r="GCW22" s="198"/>
      <c r="GCX22" s="198"/>
      <c r="GCY22" s="198"/>
      <c r="GCZ22" s="198"/>
      <c r="GDA22" s="198"/>
      <c r="GDB22" s="198"/>
      <c r="GDC22" s="198"/>
      <c r="GDD22" s="198"/>
      <c r="GDE22" s="198"/>
      <c r="GDF22" s="198"/>
      <c r="GDG22" s="198"/>
      <c r="GDH22" s="198"/>
      <c r="GDI22" s="198"/>
      <c r="GDJ22" s="198"/>
      <c r="GDK22" s="198"/>
      <c r="GDL22" s="198"/>
      <c r="GDM22" s="198"/>
      <c r="GDN22" s="198"/>
      <c r="GDO22" s="198"/>
      <c r="GDP22" s="198"/>
      <c r="GDQ22" s="198"/>
      <c r="GDR22" s="198"/>
      <c r="GDS22" s="198"/>
      <c r="GDT22" s="198"/>
      <c r="GDU22" s="198"/>
      <c r="GDV22" s="198"/>
      <c r="GDW22" s="198"/>
      <c r="GDX22" s="198"/>
      <c r="GDY22" s="198"/>
      <c r="GDZ22" s="198"/>
      <c r="GEA22" s="198"/>
      <c r="GEB22" s="198"/>
      <c r="GEC22" s="198"/>
      <c r="GED22" s="198"/>
      <c r="GEE22" s="198"/>
      <c r="GEF22" s="198"/>
      <c r="GEG22" s="198"/>
      <c r="GEH22" s="198"/>
      <c r="GEI22" s="198"/>
      <c r="GEJ22" s="198"/>
      <c r="GEK22" s="198"/>
      <c r="GEL22" s="198"/>
      <c r="GEM22" s="198"/>
      <c r="GEN22" s="198"/>
      <c r="GEO22" s="198"/>
      <c r="GEP22" s="198"/>
      <c r="GEQ22" s="198"/>
      <c r="GER22" s="198"/>
      <c r="GES22" s="198"/>
      <c r="GET22" s="198"/>
      <c r="GEU22" s="198"/>
      <c r="GEV22" s="198"/>
      <c r="GEW22" s="198"/>
      <c r="GEX22" s="198"/>
      <c r="GEY22" s="198"/>
      <c r="GEZ22" s="198"/>
      <c r="GFA22" s="198"/>
      <c r="GFB22" s="198"/>
      <c r="GFC22" s="198"/>
      <c r="GFD22" s="198"/>
      <c r="GFE22" s="198"/>
      <c r="GFF22" s="198"/>
      <c r="GFG22" s="198"/>
      <c r="GFH22" s="198"/>
      <c r="GFI22" s="198"/>
      <c r="GFJ22" s="198"/>
      <c r="GFK22" s="198"/>
      <c r="GFL22" s="198"/>
      <c r="GFM22" s="198"/>
      <c r="GFN22" s="198"/>
      <c r="GFO22" s="198"/>
      <c r="GFP22" s="198"/>
      <c r="GFQ22" s="198"/>
      <c r="GFR22" s="198"/>
      <c r="GFS22" s="198"/>
      <c r="GFT22" s="198"/>
      <c r="GFU22" s="198"/>
      <c r="GFV22" s="198"/>
      <c r="GFW22" s="198"/>
      <c r="GFX22" s="198"/>
      <c r="GFY22" s="198"/>
      <c r="GFZ22" s="198"/>
      <c r="GGA22" s="198"/>
      <c r="GGB22" s="198"/>
      <c r="GGC22" s="198"/>
      <c r="GGD22" s="198"/>
      <c r="GGE22" s="198"/>
      <c r="GGF22" s="198"/>
      <c r="GGG22" s="198"/>
      <c r="GGH22" s="198"/>
      <c r="GGI22" s="198"/>
      <c r="GGJ22" s="198"/>
      <c r="GGK22" s="198"/>
      <c r="GGL22" s="198"/>
      <c r="GGM22" s="198"/>
      <c r="GGN22" s="198"/>
      <c r="GGO22" s="198"/>
      <c r="GGP22" s="198"/>
      <c r="GGQ22" s="198"/>
      <c r="GGR22" s="198"/>
      <c r="GGS22" s="198"/>
      <c r="GGT22" s="198"/>
      <c r="GGU22" s="198"/>
      <c r="GGV22" s="198"/>
      <c r="GGW22" s="198"/>
      <c r="GGX22" s="198"/>
      <c r="GGY22" s="198"/>
      <c r="GGZ22" s="198"/>
      <c r="GHA22" s="198"/>
      <c r="GHB22" s="198"/>
      <c r="GHC22" s="198"/>
      <c r="GHD22" s="198"/>
      <c r="GHE22" s="198"/>
      <c r="GHF22" s="198"/>
      <c r="GHG22" s="198"/>
      <c r="GHH22" s="198"/>
      <c r="GHI22" s="198"/>
      <c r="GHJ22" s="198"/>
      <c r="GHK22" s="198"/>
      <c r="GHL22" s="198"/>
      <c r="GHM22" s="198"/>
      <c r="GHN22" s="198"/>
      <c r="GHO22" s="198"/>
      <c r="GHP22" s="198"/>
      <c r="GHQ22" s="198"/>
      <c r="GHR22" s="198"/>
      <c r="GHS22" s="198"/>
      <c r="GHT22" s="198"/>
      <c r="GHU22" s="198"/>
      <c r="GHV22" s="198"/>
      <c r="GHW22" s="198"/>
      <c r="GHX22" s="198"/>
      <c r="GHY22" s="198"/>
      <c r="GHZ22" s="198"/>
      <c r="GIA22" s="198"/>
      <c r="GIB22" s="198"/>
      <c r="GIC22" s="198"/>
      <c r="GID22" s="198"/>
      <c r="GIE22" s="198"/>
      <c r="GIF22" s="198"/>
      <c r="GIG22" s="198"/>
      <c r="GIH22" s="198"/>
      <c r="GII22" s="198"/>
      <c r="GIJ22" s="198"/>
      <c r="GIK22" s="198"/>
      <c r="GIL22" s="198"/>
      <c r="GIM22" s="198"/>
      <c r="GIN22" s="198"/>
      <c r="GIO22" s="198"/>
      <c r="GIP22" s="198"/>
      <c r="GIQ22" s="198"/>
      <c r="GIR22" s="198"/>
      <c r="GIS22" s="198"/>
      <c r="GIT22" s="198"/>
      <c r="GIU22" s="198"/>
      <c r="GIV22" s="198"/>
      <c r="GIW22" s="198"/>
      <c r="GIX22" s="198"/>
      <c r="GIY22" s="198"/>
      <c r="GIZ22" s="198"/>
      <c r="GJA22" s="198"/>
      <c r="GJB22" s="198"/>
      <c r="GJC22" s="198"/>
      <c r="GJD22" s="198"/>
      <c r="GJE22" s="198"/>
      <c r="GJF22" s="198"/>
      <c r="GJG22" s="198"/>
      <c r="GJH22" s="198"/>
      <c r="GJI22" s="198"/>
      <c r="GJJ22" s="198"/>
      <c r="GJK22" s="198"/>
      <c r="GJL22" s="198"/>
      <c r="GJM22" s="198"/>
      <c r="GJN22" s="198"/>
      <c r="GJO22" s="198"/>
      <c r="GJP22" s="198"/>
      <c r="GJQ22" s="198"/>
      <c r="GJR22" s="198"/>
      <c r="GJS22" s="198"/>
      <c r="GJT22" s="198"/>
      <c r="GJU22" s="198"/>
      <c r="GJV22" s="198"/>
      <c r="GJW22" s="198"/>
      <c r="GJX22" s="198"/>
      <c r="GJY22" s="198"/>
      <c r="GJZ22" s="198"/>
      <c r="GKA22" s="198"/>
      <c r="GKB22" s="198"/>
      <c r="GKC22" s="198"/>
      <c r="GKD22" s="198"/>
      <c r="GKE22" s="198"/>
      <c r="GKF22" s="198"/>
      <c r="GKG22" s="198"/>
      <c r="GKH22" s="198"/>
      <c r="GKI22" s="198"/>
      <c r="GKJ22" s="198"/>
      <c r="GKK22" s="198"/>
      <c r="GKL22" s="198"/>
      <c r="GKM22" s="198"/>
      <c r="GKN22" s="198"/>
      <c r="GKO22" s="198"/>
      <c r="GKP22" s="198"/>
      <c r="GKQ22" s="198"/>
      <c r="GKR22" s="198"/>
      <c r="GKS22" s="198"/>
      <c r="GKT22" s="198"/>
      <c r="GKU22" s="198"/>
      <c r="GKV22" s="198"/>
      <c r="GKW22" s="198"/>
      <c r="GKX22" s="198"/>
      <c r="GKY22" s="198"/>
      <c r="GKZ22" s="198"/>
      <c r="GLA22" s="198"/>
      <c r="GLB22" s="198"/>
      <c r="GLC22" s="198"/>
      <c r="GLD22" s="198"/>
      <c r="GLE22" s="198"/>
      <c r="GLF22" s="198"/>
      <c r="GLG22" s="198"/>
      <c r="GLH22" s="198"/>
      <c r="GLI22" s="198"/>
      <c r="GLJ22" s="198"/>
      <c r="GLK22" s="198"/>
      <c r="GLL22" s="198"/>
      <c r="GLM22" s="198"/>
      <c r="GLN22" s="198"/>
      <c r="GLO22" s="198"/>
      <c r="GLP22" s="198"/>
      <c r="GLQ22" s="198"/>
      <c r="GLR22" s="198"/>
      <c r="GLS22" s="198"/>
      <c r="GLT22" s="198"/>
      <c r="GLU22" s="198"/>
      <c r="GLV22" s="198"/>
      <c r="GLW22" s="198"/>
      <c r="GLX22" s="198"/>
      <c r="GLY22" s="198"/>
      <c r="GLZ22" s="198"/>
      <c r="GMA22" s="198"/>
      <c r="GMB22" s="198"/>
      <c r="GMC22" s="198"/>
      <c r="GMD22" s="198"/>
      <c r="GME22" s="198"/>
      <c r="GMF22" s="198"/>
      <c r="GMG22" s="198"/>
      <c r="GMH22" s="198"/>
      <c r="GMI22" s="198"/>
      <c r="GMJ22" s="198"/>
      <c r="GMK22" s="198"/>
      <c r="GML22" s="198"/>
      <c r="GMM22" s="198"/>
      <c r="GMN22" s="198"/>
      <c r="GMO22" s="198"/>
      <c r="GMP22" s="198"/>
      <c r="GMQ22" s="198"/>
      <c r="GMR22" s="198"/>
      <c r="GMS22" s="198"/>
      <c r="GMT22" s="198"/>
      <c r="GMU22" s="198"/>
      <c r="GMV22" s="198"/>
      <c r="GMW22" s="198"/>
      <c r="GMX22" s="198"/>
      <c r="GMY22" s="198"/>
      <c r="GMZ22" s="198"/>
      <c r="GNA22" s="198"/>
      <c r="GNB22" s="198"/>
      <c r="GNC22" s="198"/>
      <c r="GND22" s="198"/>
      <c r="GNE22" s="198"/>
      <c r="GNF22" s="198"/>
      <c r="GNG22" s="198"/>
      <c r="GNH22" s="198"/>
      <c r="GNI22" s="198"/>
      <c r="GNJ22" s="198"/>
      <c r="GNK22" s="198"/>
      <c r="GNL22" s="198"/>
      <c r="GNM22" s="198"/>
      <c r="GNN22" s="198"/>
      <c r="GNO22" s="198"/>
      <c r="GNP22" s="198"/>
      <c r="GNQ22" s="198"/>
      <c r="GNR22" s="198"/>
      <c r="GNS22" s="198"/>
      <c r="GNT22" s="198"/>
      <c r="GNU22" s="198"/>
      <c r="GNV22" s="198"/>
      <c r="GNW22" s="198"/>
      <c r="GNX22" s="198"/>
      <c r="GNY22" s="198"/>
      <c r="GNZ22" s="198"/>
      <c r="GOA22" s="198"/>
      <c r="GOB22" s="198"/>
      <c r="GOC22" s="198"/>
      <c r="GOD22" s="198"/>
      <c r="GOE22" s="198"/>
      <c r="GOF22" s="198"/>
      <c r="GOG22" s="198"/>
      <c r="GOH22" s="198"/>
      <c r="GOI22" s="198"/>
      <c r="GOJ22" s="198"/>
      <c r="GOK22" s="198"/>
      <c r="GOL22" s="198"/>
      <c r="GOM22" s="198"/>
      <c r="GON22" s="198"/>
      <c r="GOO22" s="198"/>
      <c r="GOP22" s="198"/>
      <c r="GOQ22" s="198"/>
      <c r="GOR22" s="198"/>
      <c r="GOS22" s="198"/>
      <c r="GOT22" s="198"/>
      <c r="GOU22" s="198"/>
      <c r="GOV22" s="198"/>
      <c r="GOW22" s="198"/>
      <c r="GOX22" s="198"/>
      <c r="GOY22" s="198"/>
      <c r="GOZ22" s="198"/>
      <c r="GPA22" s="198"/>
      <c r="GPB22" s="198"/>
      <c r="GPC22" s="198"/>
      <c r="GPD22" s="198"/>
      <c r="GPE22" s="198"/>
      <c r="GPF22" s="198"/>
      <c r="GPG22" s="198"/>
      <c r="GPH22" s="198"/>
      <c r="GPI22" s="198"/>
      <c r="GPJ22" s="198"/>
      <c r="GPK22" s="198"/>
      <c r="GPL22" s="198"/>
      <c r="GPM22" s="198"/>
      <c r="GPN22" s="198"/>
      <c r="GPO22" s="198"/>
      <c r="GPP22" s="198"/>
      <c r="GPQ22" s="198"/>
      <c r="GPR22" s="198"/>
      <c r="GPS22" s="198"/>
      <c r="GPT22" s="198"/>
      <c r="GPU22" s="198"/>
      <c r="GPV22" s="198"/>
      <c r="GPW22" s="198"/>
      <c r="GPX22" s="198"/>
      <c r="GPY22" s="198"/>
      <c r="GPZ22" s="198"/>
      <c r="GQA22" s="198"/>
      <c r="GQB22" s="198"/>
      <c r="GQC22" s="198"/>
      <c r="GQD22" s="198"/>
      <c r="GQE22" s="198"/>
      <c r="GQF22" s="198"/>
      <c r="GQG22" s="198"/>
      <c r="GQH22" s="198"/>
      <c r="GQI22" s="198"/>
      <c r="GQJ22" s="198"/>
      <c r="GQK22" s="198"/>
      <c r="GQL22" s="198"/>
      <c r="GQM22" s="198"/>
      <c r="GQN22" s="198"/>
      <c r="GQO22" s="198"/>
      <c r="GQP22" s="198"/>
      <c r="GQQ22" s="198"/>
      <c r="GQR22" s="198"/>
      <c r="GQS22" s="198"/>
      <c r="GQT22" s="198"/>
      <c r="GQU22" s="198"/>
      <c r="GQV22" s="198"/>
      <c r="GQW22" s="198"/>
      <c r="GQX22" s="198"/>
      <c r="GQY22" s="198"/>
      <c r="GQZ22" s="198"/>
      <c r="GRA22" s="198"/>
      <c r="GRB22" s="198"/>
      <c r="GRC22" s="198"/>
      <c r="GRD22" s="198"/>
      <c r="GRE22" s="198"/>
      <c r="GRF22" s="198"/>
      <c r="GRG22" s="198"/>
      <c r="GRH22" s="198"/>
      <c r="GRI22" s="198"/>
      <c r="GRJ22" s="198"/>
      <c r="GRK22" s="198"/>
      <c r="GRL22" s="198"/>
      <c r="GRM22" s="198"/>
      <c r="GRN22" s="198"/>
      <c r="GRO22" s="198"/>
      <c r="GRP22" s="198"/>
      <c r="GRQ22" s="198"/>
      <c r="GRR22" s="198"/>
      <c r="GRS22" s="198"/>
      <c r="GRT22" s="198"/>
      <c r="GRU22" s="198"/>
      <c r="GRV22" s="198"/>
      <c r="GRW22" s="198"/>
      <c r="GRX22" s="198"/>
      <c r="GRY22" s="198"/>
      <c r="GRZ22" s="198"/>
      <c r="GSA22" s="198"/>
      <c r="GSB22" s="198"/>
      <c r="GSC22" s="198"/>
      <c r="GSD22" s="198"/>
      <c r="GSE22" s="198"/>
      <c r="GSF22" s="198"/>
      <c r="GSG22" s="198"/>
      <c r="GSH22" s="198"/>
      <c r="GSI22" s="198"/>
      <c r="GSJ22" s="198"/>
      <c r="GSK22" s="198"/>
      <c r="GSL22" s="198"/>
      <c r="GSM22" s="198"/>
      <c r="GSN22" s="198"/>
      <c r="GSO22" s="198"/>
      <c r="GSP22" s="198"/>
      <c r="GSQ22" s="198"/>
      <c r="GSR22" s="198"/>
      <c r="GSS22" s="198"/>
      <c r="GST22" s="198"/>
      <c r="GSU22" s="198"/>
      <c r="GSV22" s="198"/>
      <c r="GSW22" s="198"/>
      <c r="GSX22" s="198"/>
      <c r="GSY22" s="198"/>
      <c r="GSZ22" s="198"/>
      <c r="GTA22" s="198"/>
      <c r="GTB22" s="198"/>
      <c r="GTC22" s="198"/>
      <c r="GTD22" s="198"/>
      <c r="GTE22" s="198"/>
      <c r="GTF22" s="198"/>
      <c r="GTG22" s="198"/>
      <c r="GTH22" s="198"/>
      <c r="GTI22" s="198"/>
      <c r="GTJ22" s="198"/>
      <c r="GTK22" s="198"/>
      <c r="GTL22" s="198"/>
      <c r="GTM22" s="198"/>
      <c r="GTN22" s="198"/>
      <c r="GTO22" s="198"/>
      <c r="GTP22" s="198"/>
      <c r="GTQ22" s="198"/>
      <c r="GTR22" s="198"/>
      <c r="GTS22" s="198"/>
      <c r="GTT22" s="198"/>
      <c r="GTU22" s="198"/>
      <c r="GTV22" s="198"/>
      <c r="GTW22" s="198"/>
      <c r="GTX22" s="198"/>
      <c r="GTY22" s="198"/>
      <c r="GTZ22" s="198"/>
      <c r="GUA22" s="198"/>
      <c r="GUB22" s="198"/>
      <c r="GUC22" s="198"/>
      <c r="GUD22" s="198"/>
      <c r="GUE22" s="198"/>
      <c r="GUF22" s="198"/>
      <c r="GUG22" s="198"/>
      <c r="GUH22" s="198"/>
      <c r="GUI22" s="198"/>
      <c r="GUJ22" s="198"/>
      <c r="GUK22" s="198"/>
      <c r="GUL22" s="198"/>
      <c r="GUM22" s="198"/>
      <c r="GUN22" s="198"/>
      <c r="GUO22" s="198"/>
      <c r="GUP22" s="198"/>
      <c r="GUQ22" s="198"/>
      <c r="GUR22" s="198"/>
      <c r="GUS22" s="198"/>
      <c r="GUT22" s="198"/>
      <c r="GUU22" s="198"/>
      <c r="GUV22" s="198"/>
      <c r="GUW22" s="198"/>
      <c r="GUX22" s="198"/>
      <c r="GUY22" s="198"/>
      <c r="GUZ22" s="198"/>
      <c r="GVA22" s="198"/>
      <c r="GVB22" s="198"/>
      <c r="GVC22" s="198"/>
      <c r="GVD22" s="198"/>
      <c r="GVE22" s="198"/>
      <c r="GVF22" s="198"/>
      <c r="GVG22" s="198"/>
      <c r="GVH22" s="198"/>
      <c r="GVI22" s="198"/>
      <c r="GVJ22" s="198"/>
      <c r="GVK22" s="198"/>
      <c r="GVL22" s="198"/>
      <c r="GVM22" s="198"/>
      <c r="GVN22" s="198"/>
      <c r="GVO22" s="198"/>
      <c r="GVP22" s="198"/>
      <c r="GVQ22" s="198"/>
      <c r="GVR22" s="198"/>
      <c r="GVS22" s="198"/>
      <c r="GVT22" s="198"/>
      <c r="GVU22" s="198"/>
      <c r="GVV22" s="198"/>
      <c r="GVW22" s="198"/>
      <c r="GVX22" s="198"/>
      <c r="GVY22" s="198"/>
      <c r="GVZ22" s="198"/>
      <c r="GWA22" s="198"/>
      <c r="GWB22" s="198"/>
      <c r="GWC22" s="198"/>
      <c r="GWD22" s="198"/>
      <c r="GWE22" s="198"/>
      <c r="GWF22" s="198"/>
      <c r="GWG22" s="198"/>
      <c r="GWH22" s="198"/>
      <c r="GWI22" s="198"/>
      <c r="GWJ22" s="198"/>
      <c r="GWK22" s="198"/>
      <c r="GWL22" s="198"/>
      <c r="GWM22" s="198"/>
      <c r="GWN22" s="198"/>
      <c r="GWO22" s="198"/>
      <c r="GWP22" s="198"/>
      <c r="GWQ22" s="198"/>
      <c r="GWR22" s="198"/>
      <c r="GWS22" s="198"/>
      <c r="GWT22" s="198"/>
      <c r="GWU22" s="198"/>
      <c r="GWV22" s="198"/>
      <c r="GWW22" s="198"/>
      <c r="GWX22" s="198"/>
      <c r="GWY22" s="198"/>
      <c r="GWZ22" s="198"/>
      <c r="GXA22" s="198"/>
      <c r="GXB22" s="198"/>
      <c r="GXC22" s="198"/>
      <c r="GXD22" s="198"/>
      <c r="GXE22" s="198"/>
      <c r="GXF22" s="198"/>
      <c r="GXG22" s="198"/>
      <c r="GXH22" s="198"/>
      <c r="GXI22" s="198"/>
      <c r="GXJ22" s="198"/>
      <c r="GXK22" s="198"/>
      <c r="GXL22" s="198"/>
      <c r="GXM22" s="198"/>
      <c r="GXN22" s="198"/>
      <c r="GXO22" s="198"/>
      <c r="GXP22" s="198"/>
      <c r="GXQ22" s="198"/>
      <c r="GXR22" s="198"/>
      <c r="GXS22" s="198"/>
      <c r="GXT22" s="198"/>
      <c r="GXU22" s="198"/>
      <c r="GXV22" s="198"/>
      <c r="GXW22" s="198"/>
      <c r="GXX22" s="198"/>
      <c r="GXY22" s="198"/>
      <c r="GXZ22" s="198"/>
      <c r="GYA22" s="198"/>
      <c r="GYB22" s="198"/>
      <c r="GYC22" s="198"/>
      <c r="GYD22" s="198"/>
      <c r="GYE22" s="198"/>
      <c r="GYF22" s="198"/>
      <c r="GYG22" s="198"/>
      <c r="GYH22" s="198"/>
      <c r="GYI22" s="198"/>
      <c r="GYJ22" s="198"/>
      <c r="GYK22" s="198"/>
      <c r="GYL22" s="198"/>
      <c r="GYM22" s="198"/>
      <c r="GYN22" s="198"/>
      <c r="GYO22" s="198"/>
      <c r="GYP22" s="198"/>
      <c r="GYQ22" s="198"/>
      <c r="GYR22" s="198"/>
      <c r="GYS22" s="198"/>
      <c r="GYT22" s="198"/>
      <c r="GYU22" s="198"/>
      <c r="GYV22" s="198"/>
      <c r="GYW22" s="198"/>
      <c r="GYX22" s="198"/>
      <c r="GYY22" s="198"/>
      <c r="GYZ22" s="198"/>
      <c r="GZA22" s="198"/>
      <c r="GZB22" s="198"/>
      <c r="GZC22" s="198"/>
      <c r="GZD22" s="198"/>
      <c r="GZE22" s="198"/>
      <c r="GZF22" s="198"/>
      <c r="GZG22" s="198"/>
      <c r="GZH22" s="198"/>
      <c r="GZI22" s="198"/>
      <c r="GZJ22" s="198"/>
      <c r="GZK22" s="198"/>
      <c r="GZL22" s="198"/>
      <c r="GZM22" s="198"/>
      <c r="GZN22" s="198"/>
      <c r="GZO22" s="198"/>
      <c r="GZP22" s="198"/>
      <c r="GZQ22" s="198"/>
      <c r="GZR22" s="198"/>
      <c r="GZS22" s="198"/>
      <c r="GZT22" s="198"/>
      <c r="GZU22" s="198"/>
      <c r="GZV22" s="198"/>
      <c r="GZW22" s="198"/>
      <c r="GZX22" s="198"/>
      <c r="GZY22" s="198"/>
      <c r="GZZ22" s="198"/>
      <c r="HAA22" s="198"/>
      <c r="HAB22" s="198"/>
      <c r="HAC22" s="198"/>
      <c r="HAD22" s="198"/>
      <c r="HAE22" s="198"/>
      <c r="HAF22" s="198"/>
      <c r="HAG22" s="198"/>
      <c r="HAH22" s="198"/>
      <c r="HAI22" s="198"/>
      <c r="HAJ22" s="198"/>
      <c r="HAK22" s="198"/>
      <c r="HAL22" s="198"/>
      <c r="HAM22" s="198"/>
      <c r="HAN22" s="198"/>
      <c r="HAO22" s="198"/>
      <c r="HAP22" s="198"/>
      <c r="HAQ22" s="198"/>
      <c r="HAR22" s="198"/>
      <c r="HAS22" s="198"/>
      <c r="HAT22" s="198"/>
      <c r="HAU22" s="198"/>
      <c r="HAV22" s="198"/>
      <c r="HAW22" s="198"/>
      <c r="HAX22" s="198"/>
      <c r="HAY22" s="198"/>
      <c r="HAZ22" s="198"/>
      <c r="HBA22" s="198"/>
      <c r="HBB22" s="198"/>
      <c r="HBC22" s="198"/>
      <c r="HBD22" s="198"/>
      <c r="HBE22" s="198"/>
      <c r="HBF22" s="198"/>
      <c r="HBG22" s="198"/>
      <c r="HBH22" s="198"/>
      <c r="HBI22" s="198"/>
      <c r="HBJ22" s="198"/>
      <c r="HBK22" s="198"/>
      <c r="HBL22" s="198"/>
      <c r="HBM22" s="198"/>
      <c r="HBN22" s="198"/>
      <c r="HBO22" s="198"/>
      <c r="HBP22" s="198"/>
      <c r="HBQ22" s="198"/>
      <c r="HBR22" s="198"/>
      <c r="HBS22" s="198"/>
      <c r="HBT22" s="198"/>
      <c r="HBU22" s="198"/>
      <c r="HBV22" s="198"/>
      <c r="HBW22" s="198"/>
      <c r="HBX22" s="198"/>
      <c r="HBY22" s="198"/>
      <c r="HBZ22" s="198"/>
      <c r="HCA22" s="198"/>
      <c r="HCB22" s="198"/>
      <c r="HCC22" s="198"/>
      <c r="HCD22" s="198"/>
      <c r="HCE22" s="198"/>
      <c r="HCF22" s="198"/>
      <c r="HCG22" s="198"/>
      <c r="HCH22" s="198"/>
      <c r="HCI22" s="198"/>
      <c r="HCJ22" s="198"/>
      <c r="HCK22" s="198"/>
      <c r="HCL22" s="198"/>
      <c r="HCM22" s="198"/>
      <c r="HCN22" s="198"/>
      <c r="HCO22" s="198"/>
      <c r="HCP22" s="198"/>
      <c r="HCQ22" s="198"/>
      <c r="HCR22" s="198"/>
      <c r="HCS22" s="198"/>
      <c r="HCT22" s="198"/>
      <c r="HCU22" s="198"/>
      <c r="HCV22" s="198"/>
      <c r="HCW22" s="198"/>
      <c r="HCX22" s="198"/>
      <c r="HCY22" s="198"/>
      <c r="HCZ22" s="198"/>
      <c r="HDA22" s="198"/>
      <c r="HDB22" s="198"/>
      <c r="HDC22" s="198"/>
      <c r="HDD22" s="198"/>
      <c r="HDE22" s="198"/>
      <c r="HDF22" s="198"/>
      <c r="HDG22" s="198"/>
      <c r="HDH22" s="198"/>
      <c r="HDI22" s="198"/>
      <c r="HDJ22" s="198"/>
      <c r="HDK22" s="198"/>
      <c r="HDL22" s="198"/>
      <c r="HDM22" s="198"/>
      <c r="HDN22" s="198"/>
      <c r="HDO22" s="198"/>
      <c r="HDP22" s="198"/>
      <c r="HDQ22" s="198"/>
      <c r="HDR22" s="198"/>
      <c r="HDS22" s="198"/>
      <c r="HDT22" s="198"/>
      <c r="HDU22" s="198"/>
      <c r="HDV22" s="198"/>
      <c r="HDW22" s="198"/>
      <c r="HDX22" s="198"/>
      <c r="HDY22" s="198"/>
      <c r="HDZ22" s="198"/>
      <c r="HEA22" s="198"/>
      <c r="HEB22" s="198"/>
      <c r="HEC22" s="198"/>
      <c r="HED22" s="198"/>
      <c r="HEE22" s="198"/>
      <c r="HEF22" s="198"/>
      <c r="HEG22" s="198"/>
      <c r="HEH22" s="198"/>
      <c r="HEI22" s="198"/>
      <c r="HEJ22" s="198"/>
      <c r="HEK22" s="198"/>
      <c r="HEL22" s="198"/>
      <c r="HEM22" s="198"/>
      <c r="HEN22" s="198"/>
      <c r="HEO22" s="198"/>
      <c r="HEP22" s="198"/>
      <c r="HEQ22" s="198"/>
      <c r="HER22" s="198"/>
      <c r="HES22" s="198"/>
      <c r="HET22" s="198"/>
      <c r="HEU22" s="198"/>
      <c r="HEV22" s="198"/>
      <c r="HEW22" s="198"/>
      <c r="HEX22" s="198"/>
      <c r="HEY22" s="198"/>
      <c r="HEZ22" s="198"/>
      <c r="HFA22" s="198"/>
      <c r="HFB22" s="198"/>
      <c r="HFC22" s="198"/>
      <c r="HFD22" s="198"/>
      <c r="HFE22" s="198"/>
      <c r="HFF22" s="198"/>
      <c r="HFG22" s="198"/>
      <c r="HFH22" s="198"/>
      <c r="HFI22" s="198"/>
      <c r="HFJ22" s="198"/>
      <c r="HFK22" s="198"/>
      <c r="HFL22" s="198"/>
      <c r="HFM22" s="198"/>
      <c r="HFN22" s="198"/>
      <c r="HFO22" s="198"/>
      <c r="HFP22" s="198"/>
      <c r="HFQ22" s="198"/>
      <c r="HFR22" s="198"/>
      <c r="HFS22" s="198"/>
      <c r="HFT22" s="198"/>
      <c r="HFU22" s="198"/>
      <c r="HFV22" s="198"/>
      <c r="HFW22" s="198"/>
      <c r="HFX22" s="198"/>
      <c r="HFY22" s="198"/>
      <c r="HFZ22" s="198"/>
      <c r="HGA22" s="198"/>
      <c r="HGB22" s="198"/>
      <c r="HGC22" s="198"/>
      <c r="HGD22" s="198"/>
      <c r="HGE22" s="198"/>
      <c r="HGF22" s="198"/>
      <c r="HGG22" s="198"/>
      <c r="HGH22" s="198"/>
      <c r="HGI22" s="198"/>
      <c r="HGJ22" s="198"/>
      <c r="HGK22" s="198"/>
      <c r="HGL22" s="198"/>
      <c r="HGM22" s="198"/>
      <c r="HGN22" s="198"/>
      <c r="HGO22" s="198"/>
      <c r="HGP22" s="198"/>
      <c r="HGQ22" s="198"/>
      <c r="HGR22" s="198"/>
      <c r="HGS22" s="198"/>
      <c r="HGT22" s="198"/>
      <c r="HGU22" s="198"/>
      <c r="HGV22" s="198"/>
      <c r="HGW22" s="198"/>
      <c r="HGX22" s="198"/>
      <c r="HGY22" s="198"/>
      <c r="HGZ22" s="198"/>
      <c r="HHA22" s="198"/>
      <c r="HHB22" s="198"/>
      <c r="HHC22" s="198"/>
      <c r="HHD22" s="198"/>
      <c r="HHE22" s="198"/>
      <c r="HHF22" s="198"/>
      <c r="HHG22" s="198"/>
      <c r="HHH22" s="198"/>
      <c r="HHI22" s="198"/>
      <c r="HHJ22" s="198"/>
      <c r="HHK22" s="198"/>
      <c r="HHL22" s="198"/>
      <c r="HHM22" s="198"/>
      <c r="HHN22" s="198"/>
      <c r="HHO22" s="198"/>
      <c r="HHP22" s="198"/>
      <c r="HHQ22" s="198"/>
      <c r="HHR22" s="198"/>
      <c r="HHS22" s="198"/>
      <c r="HHT22" s="198"/>
      <c r="HHU22" s="198"/>
      <c r="HHV22" s="198"/>
      <c r="HHW22" s="198"/>
      <c r="HHX22" s="198"/>
      <c r="HHY22" s="198"/>
      <c r="HHZ22" s="198"/>
      <c r="HIA22" s="198"/>
      <c r="HIB22" s="198"/>
      <c r="HIC22" s="198"/>
      <c r="HID22" s="198"/>
      <c r="HIE22" s="198"/>
      <c r="HIF22" s="198"/>
      <c r="HIG22" s="198"/>
      <c r="HIH22" s="198"/>
      <c r="HII22" s="198"/>
      <c r="HIJ22" s="198"/>
      <c r="HIK22" s="198"/>
      <c r="HIL22" s="198"/>
      <c r="HIM22" s="198"/>
      <c r="HIN22" s="198"/>
      <c r="HIO22" s="198"/>
      <c r="HIP22" s="198"/>
      <c r="HIQ22" s="198"/>
      <c r="HIR22" s="198"/>
      <c r="HIS22" s="198"/>
      <c r="HIT22" s="198"/>
      <c r="HIU22" s="198"/>
      <c r="HIV22" s="198"/>
      <c r="HIW22" s="198"/>
      <c r="HIX22" s="198"/>
      <c r="HIY22" s="198"/>
      <c r="HIZ22" s="198"/>
      <c r="HJA22" s="198"/>
      <c r="HJB22" s="198"/>
      <c r="HJC22" s="198"/>
      <c r="HJD22" s="198"/>
      <c r="HJE22" s="198"/>
      <c r="HJF22" s="198"/>
      <c r="HJG22" s="198"/>
      <c r="HJH22" s="198"/>
      <c r="HJI22" s="198"/>
      <c r="HJJ22" s="198"/>
      <c r="HJK22" s="198"/>
      <c r="HJL22" s="198"/>
      <c r="HJM22" s="198"/>
      <c r="HJN22" s="198"/>
      <c r="HJO22" s="198"/>
      <c r="HJP22" s="198"/>
      <c r="HJQ22" s="198"/>
      <c r="HJR22" s="198"/>
      <c r="HJS22" s="198"/>
      <c r="HJT22" s="198"/>
      <c r="HJU22" s="198"/>
      <c r="HJV22" s="198"/>
      <c r="HJW22" s="198"/>
      <c r="HJX22" s="198"/>
      <c r="HJY22" s="198"/>
      <c r="HJZ22" s="198"/>
      <c r="HKA22" s="198"/>
      <c r="HKB22" s="198"/>
      <c r="HKC22" s="198"/>
      <c r="HKD22" s="198"/>
      <c r="HKE22" s="198"/>
      <c r="HKF22" s="198"/>
      <c r="HKG22" s="198"/>
      <c r="HKH22" s="198"/>
      <c r="HKI22" s="198"/>
      <c r="HKJ22" s="198"/>
      <c r="HKK22" s="198"/>
      <c r="HKL22" s="198"/>
      <c r="HKM22" s="198"/>
      <c r="HKN22" s="198"/>
      <c r="HKO22" s="198"/>
      <c r="HKP22" s="198"/>
      <c r="HKQ22" s="198"/>
      <c r="HKR22" s="198"/>
      <c r="HKS22" s="198"/>
      <c r="HKT22" s="198"/>
      <c r="HKU22" s="198"/>
      <c r="HKV22" s="198"/>
      <c r="HKW22" s="198"/>
      <c r="HKX22" s="198"/>
      <c r="HKY22" s="198"/>
      <c r="HKZ22" s="198"/>
      <c r="HLA22" s="198"/>
      <c r="HLB22" s="198"/>
      <c r="HLC22" s="198"/>
      <c r="HLD22" s="198"/>
      <c r="HLE22" s="198"/>
      <c r="HLF22" s="198"/>
      <c r="HLG22" s="198"/>
      <c r="HLH22" s="198"/>
      <c r="HLI22" s="198"/>
      <c r="HLJ22" s="198"/>
      <c r="HLK22" s="198"/>
      <c r="HLL22" s="198"/>
      <c r="HLM22" s="198"/>
      <c r="HLN22" s="198"/>
      <c r="HLO22" s="198"/>
      <c r="HLP22" s="198"/>
      <c r="HLQ22" s="198"/>
      <c r="HLR22" s="198"/>
      <c r="HLS22" s="198"/>
      <c r="HLT22" s="198"/>
      <c r="HLU22" s="198"/>
      <c r="HLV22" s="198"/>
      <c r="HLW22" s="198"/>
      <c r="HLX22" s="198"/>
      <c r="HLY22" s="198"/>
      <c r="HLZ22" s="198"/>
      <c r="HMA22" s="198"/>
      <c r="HMB22" s="198"/>
      <c r="HMC22" s="198"/>
      <c r="HMD22" s="198"/>
      <c r="HME22" s="198"/>
      <c r="HMF22" s="198"/>
      <c r="HMG22" s="198"/>
      <c r="HMH22" s="198"/>
      <c r="HMI22" s="198"/>
      <c r="HMJ22" s="198"/>
      <c r="HMK22" s="198"/>
      <c r="HML22" s="198"/>
      <c r="HMM22" s="198"/>
      <c r="HMN22" s="198"/>
      <c r="HMO22" s="198"/>
      <c r="HMP22" s="198"/>
      <c r="HMQ22" s="198"/>
      <c r="HMR22" s="198"/>
      <c r="HMS22" s="198"/>
      <c r="HMT22" s="198"/>
      <c r="HMU22" s="198"/>
      <c r="HMV22" s="198"/>
      <c r="HMW22" s="198"/>
      <c r="HMX22" s="198"/>
      <c r="HMY22" s="198"/>
      <c r="HMZ22" s="198"/>
      <c r="HNA22" s="198"/>
      <c r="HNB22" s="198"/>
      <c r="HNC22" s="198"/>
      <c r="HND22" s="198"/>
      <c r="HNE22" s="198"/>
      <c r="HNF22" s="198"/>
      <c r="HNG22" s="198"/>
      <c r="HNH22" s="198"/>
      <c r="HNI22" s="198"/>
      <c r="HNJ22" s="198"/>
      <c r="HNK22" s="198"/>
      <c r="HNL22" s="198"/>
      <c r="HNM22" s="198"/>
      <c r="HNN22" s="198"/>
      <c r="HNO22" s="198"/>
      <c r="HNP22" s="198"/>
      <c r="HNQ22" s="198"/>
      <c r="HNR22" s="198"/>
      <c r="HNS22" s="198"/>
      <c r="HNT22" s="198"/>
      <c r="HNU22" s="198"/>
      <c r="HNV22" s="198"/>
      <c r="HNW22" s="198"/>
      <c r="HNX22" s="198"/>
      <c r="HNY22" s="198"/>
      <c r="HNZ22" s="198"/>
      <c r="HOA22" s="198"/>
      <c r="HOB22" s="198"/>
      <c r="HOC22" s="198"/>
      <c r="HOD22" s="198"/>
      <c r="HOE22" s="198"/>
      <c r="HOF22" s="198"/>
      <c r="HOG22" s="198"/>
      <c r="HOH22" s="198"/>
      <c r="HOI22" s="198"/>
      <c r="HOJ22" s="198"/>
      <c r="HOK22" s="198"/>
      <c r="HOL22" s="198"/>
      <c r="HOM22" s="198"/>
      <c r="HON22" s="198"/>
      <c r="HOO22" s="198"/>
      <c r="HOP22" s="198"/>
      <c r="HOQ22" s="198"/>
      <c r="HOR22" s="198"/>
      <c r="HOS22" s="198"/>
      <c r="HOT22" s="198"/>
      <c r="HOU22" s="198"/>
      <c r="HOV22" s="198"/>
      <c r="HOW22" s="198"/>
      <c r="HOX22" s="198"/>
      <c r="HOY22" s="198"/>
      <c r="HOZ22" s="198"/>
      <c r="HPA22" s="198"/>
      <c r="HPB22" s="198"/>
      <c r="HPC22" s="198"/>
      <c r="HPD22" s="198"/>
      <c r="HPE22" s="198"/>
      <c r="HPF22" s="198"/>
      <c r="HPG22" s="198"/>
      <c r="HPH22" s="198"/>
      <c r="HPI22" s="198"/>
      <c r="HPJ22" s="198"/>
      <c r="HPK22" s="198"/>
      <c r="HPL22" s="198"/>
      <c r="HPM22" s="198"/>
      <c r="HPN22" s="198"/>
      <c r="HPO22" s="198"/>
      <c r="HPP22" s="198"/>
      <c r="HPQ22" s="198"/>
      <c r="HPR22" s="198"/>
      <c r="HPS22" s="198"/>
      <c r="HPT22" s="198"/>
      <c r="HPU22" s="198"/>
      <c r="HPV22" s="198"/>
      <c r="HPW22" s="198"/>
      <c r="HPX22" s="198"/>
      <c r="HPY22" s="198"/>
      <c r="HPZ22" s="198"/>
      <c r="HQA22" s="198"/>
      <c r="HQB22" s="198"/>
      <c r="HQC22" s="198"/>
      <c r="HQD22" s="198"/>
      <c r="HQE22" s="198"/>
      <c r="HQF22" s="198"/>
      <c r="HQG22" s="198"/>
      <c r="HQH22" s="198"/>
      <c r="HQI22" s="198"/>
      <c r="HQJ22" s="198"/>
      <c r="HQK22" s="198"/>
      <c r="HQL22" s="198"/>
      <c r="HQM22" s="198"/>
      <c r="HQN22" s="198"/>
      <c r="HQO22" s="198"/>
      <c r="HQP22" s="198"/>
      <c r="HQQ22" s="198"/>
      <c r="HQR22" s="198"/>
      <c r="HQS22" s="198"/>
      <c r="HQT22" s="198"/>
      <c r="HQU22" s="198"/>
      <c r="HQV22" s="198"/>
      <c r="HQW22" s="198"/>
      <c r="HQX22" s="198"/>
      <c r="HQY22" s="198"/>
      <c r="HQZ22" s="198"/>
      <c r="HRA22" s="198"/>
      <c r="HRB22" s="198"/>
      <c r="HRC22" s="198"/>
      <c r="HRD22" s="198"/>
      <c r="HRE22" s="198"/>
      <c r="HRF22" s="198"/>
      <c r="HRG22" s="198"/>
      <c r="HRH22" s="198"/>
      <c r="HRI22" s="198"/>
      <c r="HRJ22" s="198"/>
      <c r="HRK22" s="198"/>
      <c r="HRL22" s="198"/>
      <c r="HRM22" s="198"/>
      <c r="HRN22" s="198"/>
      <c r="HRO22" s="198"/>
      <c r="HRP22" s="198"/>
      <c r="HRQ22" s="198"/>
      <c r="HRR22" s="198"/>
      <c r="HRS22" s="198"/>
      <c r="HRT22" s="198"/>
      <c r="HRU22" s="198"/>
      <c r="HRV22" s="198"/>
      <c r="HRW22" s="198"/>
      <c r="HRX22" s="198"/>
      <c r="HRY22" s="198"/>
      <c r="HRZ22" s="198"/>
      <c r="HSA22" s="198"/>
      <c r="HSB22" s="198"/>
      <c r="HSC22" s="198"/>
      <c r="HSD22" s="198"/>
      <c r="HSE22" s="198"/>
      <c r="HSF22" s="198"/>
      <c r="HSG22" s="198"/>
      <c r="HSH22" s="198"/>
      <c r="HSI22" s="198"/>
      <c r="HSJ22" s="198"/>
      <c r="HSK22" s="198"/>
      <c r="HSL22" s="198"/>
      <c r="HSM22" s="198"/>
      <c r="HSN22" s="198"/>
      <c r="HSO22" s="198"/>
      <c r="HSP22" s="198"/>
      <c r="HSQ22" s="198"/>
      <c r="HSR22" s="198"/>
      <c r="HSS22" s="198"/>
      <c r="HST22" s="198"/>
      <c r="HSU22" s="198"/>
      <c r="HSV22" s="198"/>
      <c r="HSW22" s="198"/>
      <c r="HSX22" s="198"/>
      <c r="HSY22" s="198"/>
      <c r="HSZ22" s="198"/>
      <c r="HTA22" s="198"/>
      <c r="HTB22" s="198"/>
      <c r="HTC22" s="198"/>
      <c r="HTD22" s="198"/>
      <c r="HTE22" s="198"/>
      <c r="HTF22" s="198"/>
      <c r="HTG22" s="198"/>
      <c r="HTH22" s="198"/>
      <c r="HTI22" s="198"/>
      <c r="HTJ22" s="198"/>
      <c r="HTK22" s="198"/>
      <c r="HTL22" s="198"/>
      <c r="HTM22" s="198"/>
      <c r="HTN22" s="198"/>
      <c r="HTO22" s="198"/>
      <c r="HTP22" s="198"/>
      <c r="HTQ22" s="198"/>
      <c r="HTR22" s="198"/>
      <c r="HTS22" s="198"/>
      <c r="HTT22" s="198"/>
      <c r="HTU22" s="198"/>
      <c r="HTV22" s="198"/>
      <c r="HTW22" s="198"/>
      <c r="HTX22" s="198"/>
      <c r="HTY22" s="198"/>
      <c r="HTZ22" s="198"/>
      <c r="HUA22" s="198"/>
      <c r="HUB22" s="198"/>
      <c r="HUC22" s="198"/>
      <c r="HUD22" s="198"/>
      <c r="HUE22" s="198"/>
      <c r="HUF22" s="198"/>
      <c r="HUG22" s="198"/>
      <c r="HUH22" s="198"/>
      <c r="HUI22" s="198"/>
      <c r="HUJ22" s="198"/>
      <c r="HUK22" s="198"/>
      <c r="HUL22" s="198"/>
      <c r="HUM22" s="198"/>
      <c r="HUN22" s="198"/>
      <c r="HUO22" s="198"/>
      <c r="HUP22" s="198"/>
      <c r="HUQ22" s="198"/>
      <c r="HUR22" s="198"/>
      <c r="HUS22" s="198"/>
      <c r="HUT22" s="198"/>
      <c r="HUU22" s="198"/>
      <c r="HUV22" s="198"/>
      <c r="HUW22" s="198"/>
      <c r="HUX22" s="198"/>
      <c r="HUY22" s="198"/>
      <c r="HUZ22" s="198"/>
      <c r="HVA22" s="198"/>
      <c r="HVB22" s="198"/>
      <c r="HVC22" s="198"/>
      <c r="HVD22" s="198"/>
      <c r="HVE22" s="198"/>
      <c r="HVF22" s="198"/>
      <c r="HVG22" s="198"/>
      <c r="HVH22" s="198"/>
      <c r="HVI22" s="198"/>
      <c r="HVJ22" s="198"/>
      <c r="HVK22" s="198"/>
      <c r="HVL22" s="198"/>
      <c r="HVM22" s="198"/>
      <c r="HVN22" s="198"/>
      <c r="HVO22" s="198"/>
      <c r="HVP22" s="198"/>
      <c r="HVQ22" s="198"/>
      <c r="HVR22" s="198"/>
      <c r="HVS22" s="198"/>
      <c r="HVT22" s="198"/>
      <c r="HVU22" s="198"/>
      <c r="HVV22" s="198"/>
      <c r="HVW22" s="198"/>
      <c r="HVX22" s="198"/>
      <c r="HVY22" s="198"/>
      <c r="HVZ22" s="198"/>
      <c r="HWA22" s="198"/>
      <c r="HWB22" s="198"/>
      <c r="HWC22" s="198"/>
      <c r="HWD22" s="198"/>
      <c r="HWE22" s="198"/>
      <c r="HWF22" s="198"/>
      <c r="HWG22" s="198"/>
      <c r="HWH22" s="198"/>
      <c r="HWI22" s="198"/>
      <c r="HWJ22" s="198"/>
      <c r="HWK22" s="198"/>
      <c r="HWL22" s="198"/>
      <c r="HWM22" s="198"/>
      <c r="HWN22" s="198"/>
      <c r="HWO22" s="198"/>
      <c r="HWP22" s="198"/>
      <c r="HWQ22" s="198"/>
      <c r="HWR22" s="198"/>
      <c r="HWS22" s="198"/>
      <c r="HWT22" s="198"/>
      <c r="HWU22" s="198"/>
      <c r="HWV22" s="198"/>
      <c r="HWW22" s="198"/>
      <c r="HWX22" s="198"/>
      <c r="HWY22" s="198"/>
      <c r="HWZ22" s="198"/>
      <c r="HXA22" s="198"/>
      <c r="HXB22" s="198"/>
      <c r="HXC22" s="198"/>
      <c r="HXD22" s="198"/>
      <c r="HXE22" s="198"/>
      <c r="HXF22" s="198"/>
      <c r="HXG22" s="198"/>
      <c r="HXH22" s="198"/>
      <c r="HXI22" s="198"/>
      <c r="HXJ22" s="198"/>
      <c r="HXK22" s="198"/>
      <c r="HXL22" s="198"/>
      <c r="HXM22" s="198"/>
      <c r="HXN22" s="198"/>
      <c r="HXO22" s="198"/>
      <c r="HXP22" s="198"/>
      <c r="HXQ22" s="198"/>
      <c r="HXR22" s="198"/>
      <c r="HXS22" s="198"/>
      <c r="HXT22" s="198"/>
      <c r="HXU22" s="198"/>
      <c r="HXV22" s="198"/>
      <c r="HXW22" s="198"/>
      <c r="HXX22" s="198"/>
      <c r="HXY22" s="198"/>
      <c r="HXZ22" s="198"/>
      <c r="HYA22" s="198"/>
      <c r="HYB22" s="198"/>
      <c r="HYC22" s="198"/>
      <c r="HYD22" s="198"/>
      <c r="HYE22" s="198"/>
      <c r="HYF22" s="198"/>
      <c r="HYG22" s="198"/>
      <c r="HYH22" s="198"/>
      <c r="HYI22" s="198"/>
      <c r="HYJ22" s="198"/>
      <c r="HYK22" s="198"/>
      <c r="HYL22" s="198"/>
      <c r="HYM22" s="198"/>
      <c r="HYN22" s="198"/>
      <c r="HYO22" s="198"/>
      <c r="HYP22" s="198"/>
      <c r="HYQ22" s="198"/>
      <c r="HYR22" s="198"/>
      <c r="HYS22" s="198"/>
      <c r="HYT22" s="198"/>
      <c r="HYU22" s="198"/>
      <c r="HYV22" s="198"/>
      <c r="HYW22" s="198"/>
      <c r="HYX22" s="198"/>
      <c r="HYY22" s="198"/>
      <c r="HYZ22" s="198"/>
      <c r="HZA22" s="198"/>
      <c r="HZB22" s="198"/>
      <c r="HZC22" s="198"/>
      <c r="HZD22" s="198"/>
      <c r="HZE22" s="198"/>
      <c r="HZF22" s="198"/>
      <c r="HZG22" s="198"/>
      <c r="HZH22" s="198"/>
      <c r="HZI22" s="198"/>
      <c r="HZJ22" s="198"/>
      <c r="HZK22" s="198"/>
      <c r="HZL22" s="198"/>
      <c r="HZM22" s="198"/>
      <c r="HZN22" s="198"/>
      <c r="HZO22" s="198"/>
      <c r="HZP22" s="198"/>
      <c r="HZQ22" s="198"/>
      <c r="HZR22" s="198"/>
      <c r="HZS22" s="198"/>
      <c r="HZT22" s="198"/>
      <c r="HZU22" s="198"/>
      <c r="HZV22" s="198"/>
      <c r="HZW22" s="198"/>
      <c r="HZX22" s="198"/>
      <c r="HZY22" s="198"/>
      <c r="HZZ22" s="198"/>
      <c r="IAA22" s="198"/>
      <c r="IAB22" s="198"/>
      <c r="IAC22" s="198"/>
      <c r="IAD22" s="198"/>
      <c r="IAE22" s="198"/>
      <c r="IAF22" s="198"/>
      <c r="IAG22" s="198"/>
      <c r="IAH22" s="198"/>
      <c r="IAI22" s="198"/>
      <c r="IAJ22" s="198"/>
      <c r="IAK22" s="198"/>
      <c r="IAL22" s="198"/>
      <c r="IAM22" s="198"/>
      <c r="IAN22" s="198"/>
      <c r="IAO22" s="198"/>
      <c r="IAP22" s="198"/>
      <c r="IAQ22" s="198"/>
      <c r="IAR22" s="198"/>
      <c r="IAS22" s="198"/>
      <c r="IAT22" s="198"/>
      <c r="IAU22" s="198"/>
      <c r="IAV22" s="198"/>
      <c r="IAW22" s="198"/>
      <c r="IAX22" s="198"/>
      <c r="IAY22" s="198"/>
      <c r="IAZ22" s="198"/>
      <c r="IBA22" s="198"/>
      <c r="IBB22" s="198"/>
      <c r="IBC22" s="198"/>
      <c r="IBD22" s="198"/>
      <c r="IBE22" s="198"/>
      <c r="IBF22" s="198"/>
      <c r="IBG22" s="198"/>
      <c r="IBH22" s="198"/>
      <c r="IBI22" s="198"/>
      <c r="IBJ22" s="198"/>
      <c r="IBK22" s="198"/>
      <c r="IBL22" s="198"/>
      <c r="IBM22" s="198"/>
      <c r="IBN22" s="198"/>
      <c r="IBO22" s="198"/>
      <c r="IBP22" s="198"/>
      <c r="IBQ22" s="198"/>
      <c r="IBR22" s="198"/>
      <c r="IBS22" s="198"/>
      <c r="IBT22" s="198"/>
      <c r="IBU22" s="198"/>
      <c r="IBV22" s="198"/>
      <c r="IBW22" s="198"/>
      <c r="IBX22" s="198"/>
      <c r="IBY22" s="198"/>
      <c r="IBZ22" s="198"/>
      <c r="ICA22" s="198"/>
      <c r="ICB22" s="198"/>
      <c r="ICC22" s="198"/>
      <c r="ICD22" s="198"/>
      <c r="ICE22" s="198"/>
      <c r="ICF22" s="198"/>
      <c r="ICG22" s="198"/>
      <c r="ICH22" s="198"/>
      <c r="ICI22" s="198"/>
      <c r="ICJ22" s="198"/>
      <c r="ICK22" s="198"/>
      <c r="ICL22" s="198"/>
      <c r="ICM22" s="198"/>
      <c r="ICN22" s="198"/>
      <c r="ICO22" s="198"/>
      <c r="ICP22" s="198"/>
      <c r="ICQ22" s="198"/>
      <c r="ICR22" s="198"/>
      <c r="ICS22" s="198"/>
      <c r="ICT22" s="198"/>
      <c r="ICU22" s="198"/>
      <c r="ICV22" s="198"/>
      <c r="ICW22" s="198"/>
      <c r="ICX22" s="198"/>
      <c r="ICY22" s="198"/>
      <c r="ICZ22" s="198"/>
      <c r="IDA22" s="198"/>
      <c r="IDB22" s="198"/>
      <c r="IDC22" s="198"/>
      <c r="IDD22" s="198"/>
      <c r="IDE22" s="198"/>
      <c r="IDF22" s="198"/>
      <c r="IDG22" s="198"/>
      <c r="IDH22" s="198"/>
      <c r="IDI22" s="198"/>
      <c r="IDJ22" s="198"/>
      <c r="IDK22" s="198"/>
      <c r="IDL22" s="198"/>
      <c r="IDM22" s="198"/>
      <c r="IDN22" s="198"/>
      <c r="IDO22" s="198"/>
      <c r="IDP22" s="198"/>
      <c r="IDQ22" s="198"/>
      <c r="IDR22" s="198"/>
      <c r="IDS22" s="198"/>
      <c r="IDT22" s="198"/>
      <c r="IDU22" s="198"/>
      <c r="IDV22" s="198"/>
      <c r="IDW22" s="198"/>
      <c r="IDX22" s="198"/>
      <c r="IDY22" s="198"/>
      <c r="IDZ22" s="198"/>
      <c r="IEA22" s="198"/>
      <c r="IEB22" s="198"/>
      <c r="IEC22" s="198"/>
      <c r="IED22" s="198"/>
      <c r="IEE22" s="198"/>
      <c r="IEF22" s="198"/>
      <c r="IEG22" s="198"/>
      <c r="IEH22" s="198"/>
      <c r="IEI22" s="198"/>
      <c r="IEJ22" s="198"/>
      <c r="IEK22" s="198"/>
      <c r="IEL22" s="198"/>
      <c r="IEM22" s="198"/>
      <c r="IEN22" s="198"/>
      <c r="IEO22" s="198"/>
      <c r="IEP22" s="198"/>
      <c r="IEQ22" s="198"/>
      <c r="IER22" s="198"/>
      <c r="IES22" s="198"/>
      <c r="IET22" s="198"/>
      <c r="IEU22" s="198"/>
      <c r="IEV22" s="198"/>
      <c r="IEW22" s="198"/>
      <c r="IEX22" s="198"/>
      <c r="IEY22" s="198"/>
      <c r="IEZ22" s="198"/>
      <c r="IFA22" s="198"/>
      <c r="IFB22" s="198"/>
      <c r="IFC22" s="198"/>
      <c r="IFD22" s="198"/>
      <c r="IFE22" s="198"/>
      <c r="IFF22" s="198"/>
      <c r="IFG22" s="198"/>
      <c r="IFH22" s="198"/>
      <c r="IFI22" s="198"/>
      <c r="IFJ22" s="198"/>
      <c r="IFK22" s="198"/>
      <c r="IFL22" s="198"/>
      <c r="IFM22" s="198"/>
      <c r="IFN22" s="198"/>
      <c r="IFO22" s="198"/>
      <c r="IFP22" s="198"/>
      <c r="IFQ22" s="198"/>
      <c r="IFR22" s="198"/>
      <c r="IFS22" s="198"/>
      <c r="IFT22" s="198"/>
      <c r="IFU22" s="198"/>
      <c r="IFV22" s="198"/>
      <c r="IFW22" s="198"/>
      <c r="IFX22" s="198"/>
      <c r="IFY22" s="198"/>
      <c r="IFZ22" s="198"/>
      <c r="IGA22" s="198"/>
      <c r="IGB22" s="198"/>
      <c r="IGC22" s="198"/>
      <c r="IGD22" s="198"/>
      <c r="IGE22" s="198"/>
      <c r="IGF22" s="198"/>
      <c r="IGG22" s="198"/>
      <c r="IGH22" s="198"/>
      <c r="IGI22" s="198"/>
      <c r="IGJ22" s="198"/>
      <c r="IGK22" s="198"/>
      <c r="IGL22" s="198"/>
      <c r="IGM22" s="198"/>
      <c r="IGN22" s="198"/>
      <c r="IGO22" s="198"/>
      <c r="IGP22" s="198"/>
      <c r="IGQ22" s="198"/>
      <c r="IGR22" s="198"/>
      <c r="IGS22" s="198"/>
      <c r="IGT22" s="198"/>
      <c r="IGU22" s="198"/>
      <c r="IGV22" s="198"/>
      <c r="IGW22" s="198"/>
      <c r="IGX22" s="198"/>
      <c r="IGY22" s="198"/>
      <c r="IGZ22" s="198"/>
      <c r="IHA22" s="198"/>
      <c r="IHB22" s="198"/>
      <c r="IHC22" s="198"/>
      <c r="IHD22" s="198"/>
      <c r="IHE22" s="198"/>
      <c r="IHF22" s="198"/>
      <c r="IHG22" s="198"/>
      <c r="IHH22" s="198"/>
      <c r="IHI22" s="198"/>
      <c r="IHJ22" s="198"/>
      <c r="IHK22" s="198"/>
      <c r="IHL22" s="198"/>
      <c r="IHM22" s="198"/>
      <c r="IHN22" s="198"/>
      <c r="IHO22" s="198"/>
      <c r="IHP22" s="198"/>
      <c r="IHQ22" s="198"/>
      <c r="IHR22" s="198"/>
      <c r="IHS22" s="198"/>
      <c r="IHT22" s="198"/>
      <c r="IHU22" s="198"/>
      <c r="IHV22" s="198"/>
      <c r="IHW22" s="198"/>
      <c r="IHX22" s="198"/>
      <c r="IHY22" s="198"/>
      <c r="IHZ22" s="198"/>
      <c r="IIA22" s="198"/>
      <c r="IIB22" s="198"/>
      <c r="IIC22" s="198"/>
      <c r="IID22" s="198"/>
      <c r="IIE22" s="198"/>
      <c r="IIF22" s="198"/>
      <c r="IIG22" s="198"/>
      <c r="IIH22" s="198"/>
      <c r="III22" s="198"/>
      <c r="IIJ22" s="198"/>
      <c r="IIK22" s="198"/>
      <c r="IIL22" s="198"/>
      <c r="IIM22" s="198"/>
      <c r="IIN22" s="198"/>
      <c r="IIO22" s="198"/>
      <c r="IIP22" s="198"/>
      <c r="IIQ22" s="198"/>
      <c r="IIR22" s="198"/>
      <c r="IIS22" s="198"/>
      <c r="IIT22" s="198"/>
      <c r="IIU22" s="198"/>
      <c r="IIV22" s="198"/>
      <c r="IIW22" s="198"/>
      <c r="IIX22" s="198"/>
      <c r="IIY22" s="198"/>
      <c r="IIZ22" s="198"/>
      <c r="IJA22" s="198"/>
      <c r="IJB22" s="198"/>
      <c r="IJC22" s="198"/>
      <c r="IJD22" s="198"/>
      <c r="IJE22" s="198"/>
      <c r="IJF22" s="198"/>
      <c r="IJG22" s="198"/>
      <c r="IJH22" s="198"/>
      <c r="IJI22" s="198"/>
      <c r="IJJ22" s="198"/>
      <c r="IJK22" s="198"/>
      <c r="IJL22" s="198"/>
      <c r="IJM22" s="198"/>
      <c r="IJN22" s="198"/>
      <c r="IJO22" s="198"/>
      <c r="IJP22" s="198"/>
      <c r="IJQ22" s="198"/>
      <c r="IJR22" s="198"/>
      <c r="IJS22" s="198"/>
      <c r="IJT22" s="198"/>
      <c r="IJU22" s="198"/>
      <c r="IJV22" s="198"/>
      <c r="IJW22" s="198"/>
      <c r="IJX22" s="198"/>
      <c r="IJY22" s="198"/>
      <c r="IJZ22" s="198"/>
      <c r="IKA22" s="198"/>
      <c r="IKB22" s="198"/>
      <c r="IKC22" s="198"/>
      <c r="IKD22" s="198"/>
      <c r="IKE22" s="198"/>
      <c r="IKF22" s="198"/>
      <c r="IKG22" s="198"/>
      <c r="IKH22" s="198"/>
      <c r="IKI22" s="198"/>
      <c r="IKJ22" s="198"/>
      <c r="IKK22" s="198"/>
      <c r="IKL22" s="198"/>
      <c r="IKM22" s="198"/>
      <c r="IKN22" s="198"/>
      <c r="IKO22" s="198"/>
      <c r="IKP22" s="198"/>
      <c r="IKQ22" s="198"/>
      <c r="IKR22" s="198"/>
      <c r="IKS22" s="198"/>
      <c r="IKT22" s="198"/>
      <c r="IKU22" s="198"/>
      <c r="IKV22" s="198"/>
      <c r="IKW22" s="198"/>
      <c r="IKX22" s="198"/>
      <c r="IKY22" s="198"/>
      <c r="IKZ22" s="198"/>
      <c r="ILA22" s="198"/>
      <c r="ILB22" s="198"/>
      <c r="ILC22" s="198"/>
      <c r="ILD22" s="198"/>
      <c r="ILE22" s="198"/>
      <c r="ILF22" s="198"/>
      <c r="ILG22" s="198"/>
      <c r="ILH22" s="198"/>
      <c r="ILI22" s="198"/>
      <c r="ILJ22" s="198"/>
      <c r="ILK22" s="198"/>
      <c r="ILL22" s="198"/>
      <c r="ILM22" s="198"/>
      <c r="ILN22" s="198"/>
      <c r="ILO22" s="198"/>
      <c r="ILP22" s="198"/>
      <c r="ILQ22" s="198"/>
      <c r="ILR22" s="198"/>
      <c r="ILS22" s="198"/>
      <c r="ILT22" s="198"/>
      <c r="ILU22" s="198"/>
      <c r="ILV22" s="198"/>
      <c r="ILW22" s="198"/>
      <c r="ILX22" s="198"/>
      <c r="ILY22" s="198"/>
      <c r="ILZ22" s="198"/>
      <c r="IMA22" s="198"/>
      <c r="IMB22" s="198"/>
      <c r="IMC22" s="198"/>
      <c r="IMD22" s="198"/>
      <c r="IME22" s="198"/>
      <c r="IMF22" s="198"/>
      <c r="IMG22" s="198"/>
      <c r="IMH22" s="198"/>
      <c r="IMI22" s="198"/>
      <c r="IMJ22" s="198"/>
      <c r="IMK22" s="198"/>
      <c r="IML22" s="198"/>
      <c r="IMM22" s="198"/>
      <c r="IMN22" s="198"/>
      <c r="IMO22" s="198"/>
      <c r="IMP22" s="198"/>
      <c r="IMQ22" s="198"/>
      <c r="IMR22" s="198"/>
      <c r="IMS22" s="198"/>
      <c r="IMT22" s="198"/>
      <c r="IMU22" s="198"/>
      <c r="IMV22" s="198"/>
      <c r="IMW22" s="198"/>
      <c r="IMX22" s="198"/>
      <c r="IMY22" s="198"/>
      <c r="IMZ22" s="198"/>
      <c r="INA22" s="198"/>
      <c r="INB22" s="198"/>
      <c r="INC22" s="198"/>
      <c r="IND22" s="198"/>
      <c r="INE22" s="198"/>
      <c r="INF22" s="198"/>
      <c r="ING22" s="198"/>
      <c r="INH22" s="198"/>
      <c r="INI22" s="198"/>
      <c r="INJ22" s="198"/>
      <c r="INK22" s="198"/>
      <c r="INL22" s="198"/>
      <c r="INM22" s="198"/>
      <c r="INN22" s="198"/>
      <c r="INO22" s="198"/>
      <c r="INP22" s="198"/>
      <c r="INQ22" s="198"/>
      <c r="INR22" s="198"/>
      <c r="INS22" s="198"/>
      <c r="INT22" s="198"/>
      <c r="INU22" s="198"/>
      <c r="INV22" s="198"/>
      <c r="INW22" s="198"/>
      <c r="INX22" s="198"/>
      <c r="INY22" s="198"/>
      <c r="INZ22" s="198"/>
      <c r="IOA22" s="198"/>
      <c r="IOB22" s="198"/>
      <c r="IOC22" s="198"/>
      <c r="IOD22" s="198"/>
      <c r="IOE22" s="198"/>
      <c r="IOF22" s="198"/>
      <c r="IOG22" s="198"/>
      <c r="IOH22" s="198"/>
      <c r="IOI22" s="198"/>
      <c r="IOJ22" s="198"/>
      <c r="IOK22" s="198"/>
      <c r="IOL22" s="198"/>
      <c r="IOM22" s="198"/>
      <c r="ION22" s="198"/>
      <c r="IOO22" s="198"/>
      <c r="IOP22" s="198"/>
      <c r="IOQ22" s="198"/>
      <c r="IOR22" s="198"/>
      <c r="IOS22" s="198"/>
      <c r="IOT22" s="198"/>
      <c r="IOU22" s="198"/>
      <c r="IOV22" s="198"/>
      <c r="IOW22" s="198"/>
      <c r="IOX22" s="198"/>
      <c r="IOY22" s="198"/>
      <c r="IOZ22" s="198"/>
      <c r="IPA22" s="198"/>
      <c r="IPB22" s="198"/>
      <c r="IPC22" s="198"/>
      <c r="IPD22" s="198"/>
      <c r="IPE22" s="198"/>
      <c r="IPF22" s="198"/>
      <c r="IPG22" s="198"/>
      <c r="IPH22" s="198"/>
      <c r="IPI22" s="198"/>
      <c r="IPJ22" s="198"/>
      <c r="IPK22" s="198"/>
      <c r="IPL22" s="198"/>
      <c r="IPM22" s="198"/>
      <c r="IPN22" s="198"/>
      <c r="IPO22" s="198"/>
      <c r="IPP22" s="198"/>
      <c r="IPQ22" s="198"/>
      <c r="IPR22" s="198"/>
      <c r="IPS22" s="198"/>
      <c r="IPT22" s="198"/>
      <c r="IPU22" s="198"/>
      <c r="IPV22" s="198"/>
      <c r="IPW22" s="198"/>
      <c r="IPX22" s="198"/>
      <c r="IPY22" s="198"/>
      <c r="IPZ22" s="198"/>
      <c r="IQA22" s="198"/>
      <c r="IQB22" s="198"/>
      <c r="IQC22" s="198"/>
      <c r="IQD22" s="198"/>
      <c r="IQE22" s="198"/>
      <c r="IQF22" s="198"/>
      <c r="IQG22" s="198"/>
      <c r="IQH22" s="198"/>
      <c r="IQI22" s="198"/>
      <c r="IQJ22" s="198"/>
      <c r="IQK22" s="198"/>
      <c r="IQL22" s="198"/>
      <c r="IQM22" s="198"/>
      <c r="IQN22" s="198"/>
      <c r="IQO22" s="198"/>
      <c r="IQP22" s="198"/>
      <c r="IQQ22" s="198"/>
      <c r="IQR22" s="198"/>
      <c r="IQS22" s="198"/>
      <c r="IQT22" s="198"/>
      <c r="IQU22" s="198"/>
      <c r="IQV22" s="198"/>
      <c r="IQW22" s="198"/>
      <c r="IQX22" s="198"/>
      <c r="IQY22" s="198"/>
      <c r="IQZ22" s="198"/>
      <c r="IRA22" s="198"/>
      <c r="IRB22" s="198"/>
      <c r="IRC22" s="198"/>
      <c r="IRD22" s="198"/>
      <c r="IRE22" s="198"/>
      <c r="IRF22" s="198"/>
      <c r="IRG22" s="198"/>
      <c r="IRH22" s="198"/>
      <c r="IRI22" s="198"/>
      <c r="IRJ22" s="198"/>
      <c r="IRK22" s="198"/>
      <c r="IRL22" s="198"/>
      <c r="IRM22" s="198"/>
      <c r="IRN22" s="198"/>
      <c r="IRO22" s="198"/>
      <c r="IRP22" s="198"/>
      <c r="IRQ22" s="198"/>
      <c r="IRR22" s="198"/>
      <c r="IRS22" s="198"/>
      <c r="IRT22" s="198"/>
      <c r="IRU22" s="198"/>
      <c r="IRV22" s="198"/>
      <c r="IRW22" s="198"/>
      <c r="IRX22" s="198"/>
      <c r="IRY22" s="198"/>
      <c r="IRZ22" s="198"/>
      <c r="ISA22" s="198"/>
      <c r="ISB22" s="198"/>
      <c r="ISC22" s="198"/>
      <c r="ISD22" s="198"/>
      <c r="ISE22" s="198"/>
      <c r="ISF22" s="198"/>
      <c r="ISG22" s="198"/>
      <c r="ISH22" s="198"/>
      <c r="ISI22" s="198"/>
      <c r="ISJ22" s="198"/>
      <c r="ISK22" s="198"/>
      <c r="ISL22" s="198"/>
      <c r="ISM22" s="198"/>
      <c r="ISN22" s="198"/>
      <c r="ISO22" s="198"/>
      <c r="ISP22" s="198"/>
      <c r="ISQ22" s="198"/>
      <c r="ISR22" s="198"/>
      <c r="ISS22" s="198"/>
      <c r="IST22" s="198"/>
      <c r="ISU22" s="198"/>
      <c r="ISV22" s="198"/>
      <c r="ISW22" s="198"/>
      <c r="ISX22" s="198"/>
      <c r="ISY22" s="198"/>
      <c r="ISZ22" s="198"/>
      <c r="ITA22" s="198"/>
      <c r="ITB22" s="198"/>
      <c r="ITC22" s="198"/>
      <c r="ITD22" s="198"/>
      <c r="ITE22" s="198"/>
      <c r="ITF22" s="198"/>
      <c r="ITG22" s="198"/>
      <c r="ITH22" s="198"/>
      <c r="ITI22" s="198"/>
      <c r="ITJ22" s="198"/>
      <c r="ITK22" s="198"/>
      <c r="ITL22" s="198"/>
      <c r="ITM22" s="198"/>
      <c r="ITN22" s="198"/>
      <c r="ITO22" s="198"/>
      <c r="ITP22" s="198"/>
      <c r="ITQ22" s="198"/>
      <c r="ITR22" s="198"/>
      <c r="ITS22" s="198"/>
      <c r="ITT22" s="198"/>
      <c r="ITU22" s="198"/>
      <c r="ITV22" s="198"/>
      <c r="ITW22" s="198"/>
      <c r="ITX22" s="198"/>
      <c r="ITY22" s="198"/>
      <c r="ITZ22" s="198"/>
      <c r="IUA22" s="198"/>
      <c r="IUB22" s="198"/>
      <c r="IUC22" s="198"/>
      <c r="IUD22" s="198"/>
      <c r="IUE22" s="198"/>
      <c r="IUF22" s="198"/>
      <c r="IUG22" s="198"/>
      <c r="IUH22" s="198"/>
      <c r="IUI22" s="198"/>
      <c r="IUJ22" s="198"/>
      <c r="IUK22" s="198"/>
      <c r="IUL22" s="198"/>
      <c r="IUM22" s="198"/>
      <c r="IUN22" s="198"/>
      <c r="IUO22" s="198"/>
      <c r="IUP22" s="198"/>
      <c r="IUQ22" s="198"/>
      <c r="IUR22" s="198"/>
      <c r="IUS22" s="198"/>
      <c r="IUT22" s="198"/>
      <c r="IUU22" s="198"/>
      <c r="IUV22" s="198"/>
      <c r="IUW22" s="198"/>
      <c r="IUX22" s="198"/>
      <c r="IUY22" s="198"/>
      <c r="IUZ22" s="198"/>
      <c r="IVA22" s="198"/>
      <c r="IVB22" s="198"/>
      <c r="IVC22" s="198"/>
      <c r="IVD22" s="198"/>
      <c r="IVE22" s="198"/>
      <c r="IVF22" s="198"/>
      <c r="IVG22" s="198"/>
      <c r="IVH22" s="198"/>
      <c r="IVI22" s="198"/>
      <c r="IVJ22" s="198"/>
      <c r="IVK22" s="198"/>
      <c r="IVL22" s="198"/>
      <c r="IVM22" s="198"/>
      <c r="IVN22" s="198"/>
      <c r="IVO22" s="198"/>
      <c r="IVP22" s="198"/>
      <c r="IVQ22" s="198"/>
      <c r="IVR22" s="198"/>
      <c r="IVS22" s="198"/>
      <c r="IVT22" s="198"/>
      <c r="IVU22" s="198"/>
      <c r="IVV22" s="198"/>
      <c r="IVW22" s="198"/>
      <c r="IVX22" s="198"/>
      <c r="IVY22" s="198"/>
      <c r="IVZ22" s="198"/>
      <c r="IWA22" s="198"/>
      <c r="IWB22" s="198"/>
      <c r="IWC22" s="198"/>
      <c r="IWD22" s="198"/>
      <c r="IWE22" s="198"/>
      <c r="IWF22" s="198"/>
      <c r="IWG22" s="198"/>
      <c r="IWH22" s="198"/>
      <c r="IWI22" s="198"/>
      <c r="IWJ22" s="198"/>
      <c r="IWK22" s="198"/>
      <c r="IWL22" s="198"/>
      <c r="IWM22" s="198"/>
      <c r="IWN22" s="198"/>
      <c r="IWO22" s="198"/>
      <c r="IWP22" s="198"/>
      <c r="IWQ22" s="198"/>
      <c r="IWR22" s="198"/>
      <c r="IWS22" s="198"/>
      <c r="IWT22" s="198"/>
      <c r="IWU22" s="198"/>
      <c r="IWV22" s="198"/>
      <c r="IWW22" s="198"/>
      <c r="IWX22" s="198"/>
      <c r="IWY22" s="198"/>
      <c r="IWZ22" s="198"/>
      <c r="IXA22" s="198"/>
      <c r="IXB22" s="198"/>
      <c r="IXC22" s="198"/>
      <c r="IXD22" s="198"/>
      <c r="IXE22" s="198"/>
      <c r="IXF22" s="198"/>
      <c r="IXG22" s="198"/>
      <c r="IXH22" s="198"/>
      <c r="IXI22" s="198"/>
      <c r="IXJ22" s="198"/>
      <c r="IXK22" s="198"/>
      <c r="IXL22" s="198"/>
      <c r="IXM22" s="198"/>
      <c r="IXN22" s="198"/>
      <c r="IXO22" s="198"/>
      <c r="IXP22" s="198"/>
      <c r="IXQ22" s="198"/>
      <c r="IXR22" s="198"/>
      <c r="IXS22" s="198"/>
      <c r="IXT22" s="198"/>
      <c r="IXU22" s="198"/>
      <c r="IXV22" s="198"/>
      <c r="IXW22" s="198"/>
      <c r="IXX22" s="198"/>
      <c r="IXY22" s="198"/>
      <c r="IXZ22" s="198"/>
      <c r="IYA22" s="198"/>
      <c r="IYB22" s="198"/>
      <c r="IYC22" s="198"/>
      <c r="IYD22" s="198"/>
      <c r="IYE22" s="198"/>
      <c r="IYF22" s="198"/>
      <c r="IYG22" s="198"/>
      <c r="IYH22" s="198"/>
      <c r="IYI22" s="198"/>
      <c r="IYJ22" s="198"/>
      <c r="IYK22" s="198"/>
      <c r="IYL22" s="198"/>
      <c r="IYM22" s="198"/>
      <c r="IYN22" s="198"/>
      <c r="IYO22" s="198"/>
      <c r="IYP22" s="198"/>
      <c r="IYQ22" s="198"/>
      <c r="IYR22" s="198"/>
      <c r="IYS22" s="198"/>
      <c r="IYT22" s="198"/>
      <c r="IYU22" s="198"/>
      <c r="IYV22" s="198"/>
      <c r="IYW22" s="198"/>
      <c r="IYX22" s="198"/>
      <c r="IYY22" s="198"/>
      <c r="IYZ22" s="198"/>
      <c r="IZA22" s="198"/>
      <c r="IZB22" s="198"/>
      <c r="IZC22" s="198"/>
      <c r="IZD22" s="198"/>
      <c r="IZE22" s="198"/>
      <c r="IZF22" s="198"/>
      <c r="IZG22" s="198"/>
      <c r="IZH22" s="198"/>
      <c r="IZI22" s="198"/>
      <c r="IZJ22" s="198"/>
      <c r="IZK22" s="198"/>
      <c r="IZL22" s="198"/>
      <c r="IZM22" s="198"/>
      <c r="IZN22" s="198"/>
      <c r="IZO22" s="198"/>
      <c r="IZP22" s="198"/>
      <c r="IZQ22" s="198"/>
      <c r="IZR22" s="198"/>
      <c r="IZS22" s="198"/>
      <c r="IZT22" s="198"/>
      <c r="IZU22" s="198"/>
      <c r="IZV22" s="198"/>
      <c r="IZW22" s="198"/>
      <c r="IZX22" s="198"/>
      <c r="IZY22" s="198"/>
      <c r="IZZ22" s="198"/>
      <c r="JAA22" s="198"/>
      <c r="JAB22" s="198"/>
      <c r="JAC22" s="198"/>
      <c r="JAD22" s="198"/>
      <c r="JAE22" s="198"/>
      <c r="JAF22" s="198"/>
      <c r="JAG22" s="198"/>
      <c r="JAH22" s="198"/>
      <c r="JAI22" s="198"/>
      <c r="JAJ22" s="198"/>
      <c r="JAK22" s="198"/>
      <c r="JAL22" s="198"/>
      <c r="JAM22" s="198"/>
      <c r="JAN22" s="198"/>
      <c r="JAO22" s="198"/>
      <c r="JAP22" s="198"/>
      <c r="JAQ22" s="198"/>
      <c r="JAR22" s="198"/>
      <c r="JAS22" s="198"/>
      <c r="JAT22" s="198"/>
      <c r="JAU22" s="198"/>
      <c r="JAV22" s="198"/>
      <c r="JAW22" s="198"/>
      <c r="JAX22" s="198"/>
      <c r="JAY22" s="198"/>
      <c r="JAZ22" s="198"/>
      <c r="JBA22" s="198"/>
      <c r="JBB22" s="198"/>
      <c r="JBC22" s="198"/>
      <c r="JBD22" s="198"/>
      <c r="JBE22" s="198"/>
      <c r="JBF22" s="198"/>
      <c r="JBG22" s="198"/>
      <c r="JBH22" s="198"/>
      <c r="JBI22" s="198"/>
      <c r="JBJ22" s="198"/>
      <c r="JBK22" s="198"/>
      <c r="JBL22" s="198"/>
      <c r="JBM22" s="198"/>
      <c r="JBN22" s="198"/>
      <c r="JBO22" s="198"/>
      <c r="JBP22" s="198"/>
      <c r="JBQ22" s="198"/>
      <c r="JBR22" s="198"/>
      <c r="JBS22" s="198"/>
      <c r="JBT22" s="198"/>
      <c r="JBU22" s="198"/>
      <c r="JBV22" s="198"/>
      <c r="JBW22" s="198"/>
      <c r="JBX22" s="198"/>
      <c r="JBY22" s="198"/>
      <c r="JBZ22" s="198"/>
      <c r="JCA22" s="198"/>
      <c r="JCB22" s="198"/>
      <c r="JCC22" s="198"/>
      <c r="JCD22" s="198"/>
      <c r="JCE22" s="198"/>
      <c r="JCF22" s="198"/>
      <c r="JCG22" s="198"/>
      <c r="JCH22" s="198"/>
      <c r="JCI22" s="198"/>
      <c r="JCJ22" s="198"/>
      <c r="JCK22" s="198"/>
      <c r="JCL22" s="198"/>
      <c r="JCM22" s="198"/>
      <c r="JCN22" s="198"/>
      <c r="JCO22" s="198"/>
      <c r="JCP22" s="198"/>
      <c r="JCQ22" s="198"/>
      <c r="JCR22" s="198"/>
      <c r="JCS22" s="198"/>
      <c r="JCT22" s="198"/>
      <c r="JCU22" s="198"/>
      <c r="JCV22" s="198"/>
      <c r="JCW22" s="198"/>
      <c r="JCX22" s="198"/>
      <c r="JCY22" s="198"/>
      <c r="JCZ22" s="198"/>
      <c r="JDA22" s="198"/>
      <c r="JDB22" s="198"/>
      <c r="JDC22" s="198"/>
      <c r="JDD22" s="198"/>
      <c r="JDE22" s="198"/>
      <c r="JDF22" s="198"/>
      <c r="JDG22" s="198"/>
      <c r="JDH22" s="198"/>
      <c r="JDI22" s="198"/>
      <c r="JDJ22" s="198"/>
      <c r="JDK22" s="198"/>
      <c r="JDL22" s="198"/>
      <c r="JDM22" s="198"/>
      <c r="JDN22" s="198"/>
      <c r="JDO22" s="198"/>
      <c r="JDP22" s="198"/>
      <c r="JDQ22" s="198"/>
      <c r="JDR22" s="198"/>
      <c r="JDS22" s="198"/>
      <c r="JDT22" s="198"/>
      <c r="JDU22" s="198"/>
      <c r="JDV22" s="198"/>
      <c r="JDW22" s="198"/>
      <c r="JDX22" s="198"/>
      <c r="JDY22" s="198"/>
      <c r="JDZ22" s="198"/>
      <c r="JEA22" s="198"/>
      <c r="JEB22" s="198"/>
      <c r="JEC22" s="198"/>
      <c r="JED22" s="198"/>
      <c r="JEE22" s="198"/>
      <c r="JEF22" s="198"/>
      <c r="JEG22" s="198"/>
      <c r="JEH22" s="198"/>
      <c r="JEI22" s="198"/>
      <c r="JEJ22" s="198"/>
      <c r="JEK22" s="198"/>
      <c r="JEL22" s="198"/>
      <c r="JEM22" s="198"/>
      <c r="JEN22" s="198"/>
      <c r="JEO22" s="198"/>
      <c r="JEP22" s="198"/>
      <c r="JEQ22" s="198"/>
      <c r="JER22" s="198"/>
      <c r="JES22" s="198"/>
      <c r="JET22" s="198"/>
      <c r="JEU22" s="198"/>
      <c r="JEV22" s="198"/>
      <c r="JEW22" s="198"/>
      <c r="JEX22" s="198"/>
      <c r="JEY22" s="198"/>
      <c r="JEZ22" s="198"/>
      <c r="JFA22" s="198"/>
      <c r="JFB22" s="198"/>
      <c r="JFC22" s="198"/>
      <c r="JFD22" s="198"/>
      <c r="JFE22" s="198"/>
      <c r="JFF22" s="198"/>
      <c r="JFG22" s="198"/>
      <c r="JFH22" s="198"/>
      <c r="JFI22" s="198"/>
      <c r="JFJ22" s="198"/>
      <c r="JFK22" s="198"/>
      <c r="JFL22" s="198"/>
      <c r="JFM22" s="198"/>
      <c r="JFN22" s="198"/>
      <c r="JFO22" s="198"/>
      <c r="JFP22" s="198"/>
      <c r="JFQ22" s="198"/>
      <c r="JFR22" s="198"/>
      <c r="JFS22" s="198"/>
      <c r="JFT22" s="198"/>
      <c r="JFU22" s="198"/>
      <c r="JFV22" s="198"/>
      <c r="JFW22" s="198"/>
      <c r="JFX22" s="198"/>
      <c r="JFY22" s="198"/>
      <c r="JFZ22" s="198"/>
      <c r="JGA22" s="198"/>
      <c r="JGB22" s="198"/>
      <c r="JGC22" s="198"/>
      <c r="JGD22" s="198"/>
      <c r="JGE22" s="198"/>
      <c r="JGF22" s="198"/>
      <c r="JGG22" s="198"/>
      <c r="JGH22" s="198"/>
      <c r="JGI22" s="198"/>
      <c r="JGJ22" s="198"/>
      <c r="JGK22" s="198"/>
      <c r="JGL22" s="198"/>
      <c r="JGM22" s="198"/>
      <c r="JGN22" s="198"/>
      <c r="JGO22" s="198"/>
      <c r="JGP22" s="198"/>
      <c r="JGQ22" s="198"/>
      <c r="JGR22" s="198"/>
      <c r="JGS22" s="198"/>
      <c r="JGT22" s="198"/>
      <c r="JGU22" s="198"/>
      <c r="JGV22" s="198"/>
      <c r="JGW22" s="198"/>
      <c r="JGX22" s="198"/>
      <c r="JGY22" s="198"/>
      <c r="JGZ22" s="198"/>
      <c r="JHA22" s="198"/>
      <c r="JHB22" s="198"/>
      <c r="JHC22" s="198"/>
      <c r="JHD22" s="198"/>
      <c r="JHE22" s="198"/>
      <c r="JHF22" s="198"/>
      <c r="JHG22" s="198"/>
      <c r="JHH22" s="198"/>
      <c r="JHI22" s="198"/>
      <c r="JHJ22" s="198"/>
      <c r="JHK22" s="198"/>
      <c r="JHL22" s="198"/>
      <c r="JHM22" s="198"/>
      <c r="JHN22" s="198"/>
      <c r="JHO22" s="198"/>
      <c r="JHP22" s="198"/>
      <c r="JHQ22" s="198"/>
      <c r="JHR22" s="198"/>
      <c r="JHS22" s="198"/>
      <c r="JHT22" s="198"/>
      <c r="JHU22" s="198"/>
      <c r="JHV22" s="198"/>
      <c r="JHW22" s="198"/>
      <c r="JHX22" s="198"/>
      <c r="JHY22" s="198"/>
      <c r="JHZ22" s="198"/>
      <c r="JIA22" s="198"/>
      <c r="JIB22" s="198"/>
      <c r="JIC22" s="198"/>
      <c r="JID22" s="198"/>
      <c r="JIE22" s="198"/>
      <c r="JIF22" s="198"/>
      <c r="JIG22" s="198"/>
      <c r="JIH22" s="198"/>
      <c r="JII22" s="198"/>
      <c r="JIJ22" s="198"/>
      <c r="JIK22" s="198"/>
      <c r="JIL22" s="198"/>
      <c r="JIM22" s="198"/>
      <c r="JIN22" s="198"/>
      <c r="JIO22" s="198"/>
      <c r="JIP22" s="198"/>
      <c r="JIQ22" s="198"/>
      <c r="JIR22" s="198"/>
      <c r="JIS22" s="198"/>
      <c r="JIT22" s="198"/>
      <c r="JIU22" s="198"/>
      <c r="JIV22" s="198"/>
      <c r="JIW22" s="198"/>
      <c r="JIX22" s="198"/>
      <c r="JIY22" s="198"/>
      <c r="JIZ22" s="198"/>
      <c r="JJA22" s="198"/>
      <c r="JJB22" s="198"/>
      <c r="JJC22" s="198"/>
      <c r="JJD22" s="198"/>
      <c r="JJE22" s="198"/>
      <c r="JJF22" s="198"/>
      <c r="JJG22" s="198"/>
      <c r="JJH22" s="198"/>
      <c r="JJI22" s="198"/>
      <c r="JJJ22" s="198"/>
      <c r="JJK22" s="198"/>
      <c r="JJL22" s="198"/>
      <c r="JJM22" s="198"/>
      <c r="JJN22" s="198"/>
      <c r="JJO22" s="198"/>
      <c r="JJP22" s="198"/>
      <c r="JJQ22" s="198"/>
      <c r="JJR22" s="198"/>
      <c r="JJS22" s="198"/>
      <c r="JJT22" s="198"/>
      <c r="JJU22" s="198"/>
      <c r="JJV22" s="198"/>
      <c r="JJW22" s="198"/>
      <c r="JJX22" s="198"/>
      <c r="JJY22" s="198"/>
      <c r="JJZ22" s="198"/>
      <c r="JKA22" s="198"/>
      <c r="JKB22" s="198"/>
      <c r="JKC22" s="198"/>
      <c r="JKD22" s="198"/>
      <c r="JKE22" s="198"/>
      <c r="JKF22" s="198"/>
      <c r="JKG22" s="198"/>
      <c r="JKH22" s="198"/>
      <c r="JKI22" s="198"/>
      <c r="JKJ22" s="198"/>
      <c r="JKK22" s="198"/>
      <c r="JKL22" s="198"/>
      <c r="JKM22" s="198"/>
      <c r="JKN22" s="198"/>
      <c r="JKO22" s="198"/>
      <c r="JKP22" s="198"/>
      <c r="JKQ22" s="198"/>
      <c r="JKR22" s="198"/>
      <c r="JKS22" s="198"/>
      <c r="JKT22" s="198"/>
      <c r="JKU22" s="198"/>
      <c r="JKV22" s="198"/>
      <c r="JKW22" s="198"/>
      <c r="JKX22" s="198"/>
      <c r="JKY22" s="198"/>
      <c r="JKZ22" s="198"/>
      <c r="JLA22" s="198"/>
      <c r="JLB22" s="198"/>
      <c r="JLC22" s="198"/>
      <c r="JLD22" s="198"/>
      <c r="JLE22" s="198"/>
      <c r="JLF22" s="198"/>
      <c r="JLG22" s="198"/>
      <c r="JLH22" s="198"/>
      <c r="JLI22" s="198"/>
      <c r="JLJ22" s="198"/>
      <c r="JLK22" s="198"/>
      <c r="JLL22" s="198"/>
      <c r="JLM22" s="198"/>
      <c r="JLN22" s="198"/>
      <c r="JLO22" s="198"/>
      <c r="JLP22" s="198"/>
      <c r="JLQ22" s="198"/>
      <c r="JLR22" s="198"/>
      <c r="JLS22" s="198"/>
      <c r="JLT22" s="198"/>
      <c r="JLU22" s="198"/>
      <c r="JLV22" s="198"/>
      <c r="JLW22" s="198"/>
      <c r="JLX22" s="198"/>
      <c r="JLY22" s="198"/>
      <c r="JLZ22" s="198"/>
      <c r="JMA22" s="198"/>
      <c r="JMB22" s="198"/>
      <c r="JMC22" s="198"/>
      <c r="JMD22" s="198"/>
      <c r="JME22" s="198"/>
      <c r="JMF22" s="198"/>
      <c r="JMG22" s="198"/>
      <c r="JMH22" s="198"/>
      <c r="JMI22" s="198"/>
      <c r="JMJ22" s="198"/>
      <c r="JMK22" s="198"/>
      <c r="JML22" s="198"/>
      <c r="JMM22" s="198"/>
      <c r="JMN22" s="198"/>
      <c r="JMO22" s="198"/>
      <c r="JMP22" s="198"/>
      <c r="JMQ22" s="198"/>
      <c r="JMR22" s="198"/>
      <c r="JMS22" s="198"/>
      <c r="JMT22" s="198"/>
      <c r="JMU22" s="198"/>
      <c r="JMV22" s="198"/>
      <c r="JMW22" s="198"/>
      <c r="JMX22" s="198"/>
      <c r="JMY22" s="198"/>
      <c r="JMZ22" s="198"/>
      <c r="JNA22" s="198"/>
      <c r="JNB22" s="198"/>
      <c r="JNC22" s="198"/>
      <c r="JND22" s="198"/>
      <c r="JNE22" s="198"/>
      <c r="JNF22" s="198"/>
      <c r="JNG22" s="198"/>
      <c r="JNH22" s="198"/>
      <c r="JNI22" s="198"/>
      <c r="JNJ22" s="198"/>
      <c r="JNK22" s="198"/>
      <c r="JNL22" s="198"/>
      <c r="JNM22" s="198"/>
      <c r="JNN22" s="198"/>
      <c r="JNO22" s="198"/>
      <c r="JNP22" s="198"/>
      <c r="JNQ22" s="198"/>
      <c r="JNR22" s="198"/>
      <c r="JNS22" s="198"/>
      <c r="JNT22" s="198"/>
      <c r="JNU22" s="198"/>
      <c r="JNV22" s="198"/>
      <c r="JNW22" s="198"/>
      <c r="JNX22" s="198"/>
      <c r="JNY22" s="198"/>
      <c r="JNZ22" s="198"/>
      <c r="JOA22" s="198"/>
      <c r="JOB22" s="198"/>
      <c r="JOC22" s="198"/>
      <c r="JOD22" s="198"/>
      <c r="JOE22" s="198"/>
      <c r="JOF22" s="198"/>
      <c r="JOG22" s="198"/>
      <c r="JOH22" s="198"/>
      <c r="JOI22" s="198"/>
      <c r="JOJ22" s="198"/>
      <c r="JOK22" s="198"/>
      <c r="JOL22" s="198"/>
      <c r="JOM22" s="198"/>
      <c r="JON22" s="198"/>
      <c r="JOO22" s="198"/>
      <c r="JOP22" s="198"/>
      <c r="JOQ22" s="198"/>
      <c r="JOR22" s="198"/>
      <c r="JOS22" s="198"/>
      <c r="JOT22" s="198"/>
      <c r="JOU22" s="198"/>
      <c r="JOV22" s="198"/>
      <c r="JOW22" s="198"/>
      <c r="JOX22" s="198"/>
      <c r="JOY22" s="198"/>
      <c r="JOZ22" s="198"/>
      <c r="JPA22" s="198"/>
      <c r="JPB22" s="198"/>
      <c r="JPC22" s="198"/>
      <c r="JPD22" s="198"/>
      <c r="JPE22" s="198"/>
      <c r="JPF22" s="198"/>
      <c r="JPG22" s="198"/>
      <c r="JPH22" s="198"/>
      <c r="JPI22" s="198"/>
      <c r="JPJ22" s="198"/>
      <c r="JPK22" s="198"/>
      <c r="JPL22" s="198"/>
      <c r="JPM22" s="198"/>
      <c r="JPN22" s="198"/>
      <c r="JPO22" s="198"/>
      <c r="JPP22" s="198"/>
      <c r="JPQ22" s="198"/>
      <c r="JPR22" s="198"/>
      <c r="JPS22" s="198"/>
      <c r="JPT22" s="198"/>
      <c r="JPU22" s="198"/>
      <c r="JPV22" s="198"/>
      <c r="JPW22" s="198"/>
      <c r="JPX22" s="198"/>
      <c r="JPY22" s="198"/>
      <c r="JPZ22" s="198"/>
      <c r="JQA22" s="198"/>
      <c r="JQB22" s="198"/>
      <c r="JQC22" s="198"/>
      <c r="JQD22" s="198"/>
      <c r="JQE22" s="198"/>
      <c r="JQF22" s="198"/>
      <c r="JQG22" s="198"/>
      <c r="JQH22" s="198"/>
      <c r="JQI22" s="198"/>
      <c r="JQJ22" s="198"/>
      <c r="JQK22" s="198"/>
      <c r="JQL22" s="198"/>
      <c r="JQM22" s="198"/>
      <c r="JQN22" s="198"/>
      <c r="JQO22" s="198"/>
      <c r="JQP22" s="198"/>
      <c r="JQQ22" s="198"/>
      <c r="JQR22" s="198"/>
      <c r="JQS22" s="198"/>
      <c r="JQT22" s="198"/>
      <c r="JQU22" s="198"/>
      <c r="JQV22" s="198"/>
      <c r="JQW22" s="198"/>
      <c r="JQX22" s="198"/>
      <c r="JQY22" s="198"/>
      <c r="JQZ22" s="198"/>
      <c r="JRA22" s="198"/>
      <c r="JRB22" s="198"/>
      <c r="JRC22" s="198"/>
      <c r="JRD22" s="198"/>
      <c r="JRE22" s="198"/>
      <c r="JRF22" s="198"/>
      <c r="JRG22" s="198"/>
      <c r="JRH22" s="198"/>
      <c r="JRI22" s="198"/>
      <c r="JRJ22" s="198"/>
      <c r="JRK22" s="198"/>
      <c r="JRL22" s="198"/>
      <c r="JRM22" s="198"/>
      <c r="JRN22" s="198"/>
      <c r="JRO22" s="198"/>
      <c r="JRP22" s="198"/>
      <c r="JRQ22" s="198"/>
      <c r="JRR22" s="198"/>
      <c r="JRS22" s="198"/>
      <c r="JRT22" s="198"/>
      <c r="JRU22" s="198"/>
      <c r="JRV22" s="198"/>
      <c r="JRW22" s="198"/>
      <c r="JRX22" s="198"/>
      <c r="JRY22" s="198"/>
      <c r="JRZ22" s="198"/>
      <c r="JSA22" s="198"/>
      <c r="JSB22" s="198"/>
      <c r="JSC22" s="198"/>
      <c r="JSD22" s="198"/>
      <c r="JSE22" s="198"/>
      <c r="JSF22" s="198"/>
      <c r="JSG22" s="198"/>
      <c r="JSH22" s="198"/>
      <c r="JSI22" s="198"/>
      <c r="JSJ22" s="198"/>
      <c r="JSK22" s="198"/>
      <c r="JSL22" s="198"/>
      <c r="JSM22" s="198"/>
      <c r="JSN22" s="198"/>
      <c r="JSO22" s="198"/>
      <c r="JSP22" s="198"/>
      <c r="JSQ22" s="198"/>
      <c r="JSR22" s="198"/>
      <c r="JSS22" s="198"/>
      <c r="JST22" s="198"/>
      <c r="JSU22" s="198"/>
      <c r="JSV22" s="198"/>
      <c r="JSW22" s="198"/>
      <c r="JSX22" s="198"/>
      <c r="JSY22" s="198"/>
      <c r="JSZ22" s="198"/>
      <c r="JTA22" s="198"/>
      <c r="JTB22" s="198"/>
      <c r="JTC22" s="198"/>
      <c r="JTD22" s="198"/>
      <c r="JTE22" s="198"/>
      <c r="JTF22" s="198"/>
      <c r="JTG22" s="198"/>
      <c r="JTH22" s="198"/>
      <c r="JTI22" s="198"/>
      <c r="JTJ22" s="198"/>
      <c r="JTK22" s="198"/>
      <c r="JTL22" s="198"/>
      <c r="JTM22" s="198"/>
      <c r="JTN22" s="198"/>
      <c r="JTO22" s="198"/>
      <c r="JTP22" s="198"/>
      <c r="JTQ22" s="198"/>
      <c r="JTR22" s="198"/>
      <c r="JTS22" s="198"/>
      <c r="JTT22" s="198"/>
      <c r="JTU22" s="198"/>
      <c r="JTV22" s="198"/>
      <c r="JTW22" s="198"/>
      <c r="JTX22" s="198"/>
      <c r="JTY22" s="198"/>
      <c r="JTZ22" s="198"/>
      <c r="JUA22" s="198"/>
      <c r="JUB22" s="198"/>
      <c r="JUC22" s="198"/>
      <c r="JUD22" s="198"/>
      <c r="JUE22" s="198"/>
      <c r="JUF22" s="198"/>
      <c r="JUG22" s="198"/>
      <c r="JUH22" s="198"/>
      <c r="JUI22" s="198"/>
      <c r="JUJ22" s="198"/>
      <c r="JUK22" s="198"/>
      <c r="JUL22" s="198"/>
      <c r="JUM22" s="198"/>
      <c r="JUN22" s="198"/>
      <c r="JUO22" s="198"/>
      <c r="JUP22" s="198"/>
      <c r="JUQ22" s="198"/>
      <c r="JUR22" s="198"/>
      <c r="JUS22" s="198"/>
      <c r="JUT22" s="198"/>
      <c r="JUU22" s="198"/>
      <c r="JUV22" s="198"/>
      <c r="JUW22" s="198"/>
      <c r="JUX22" s="198"/>
      <c r="JUY22" s="198"/>
      <c r="JUZ22" s="198"/>
      <c r="JVA22" s="198"/>
      <c r="JVB22" s="198"/>
      <c r="JVC22" s="198"/>
      <c r="JVD22" s="198"/>
      <c r="JVE22" s="198"/>
      <c r="JVF22" s="198"/>
      <c r="JVG22" s="198"/>
      <c r="JVH22" s="198"/>
      <c r="JVI22" s="198"/>
      <c r="JVJ22" s="198"/>
      <c r="JVK22" s="198"/>
      <c r="JVL22" s="198"/>
      <c r="JVM22" s="198"/>
      <c r="JVN22" s="198"/>
      <c r="JVO22" s="198"/>
      <c r="JVP22" s="198"/>
      <c r="JVQ22" s="198"/>
      <c r="JVR22" s="198"/>
      <c r="JVS22" s="198"/>
      <c r="JVT22" s="198"/>
      <c r="JVU22" s="198"/>
      <c r="JVV22" s="198"/>
      <c r="JVW22" s="198"/>
      <c r="JVX22" s="198"/>
      <c r="JVY22" s="198"/>
      <c r="JVZ22" s="198"/>
      <c r="JWA22" s="198"/>
      <c r="JWB22" s="198"/>
      <c r="JWC22" s="198"/>
      <c r="JWD22" s="198"/>
      <c r="JWE22" s="198"/>
      <c r="JWF22" s="198"/>
      <c r="JWG22" s="198"/>
      <c r="JWH22" s="198"/>
      <c r="JWI22" s="198"/>
      <c r="JWJ22" s="198"/>
      <c r="JWK22" s="198"/>
      <c r="JWL22" s="198"/>
      <c r="JWM22" s="198"/>
      <c r="JWN22" s="198"/>
      <c r="JWO22" s="198"/>
      <c r="JWP22" s="198"/>
      <c r="JWQ22" s="198"/>
      <c r="JWR22" s="198"/>
      <c r="JWS22" s="198"/>
      <c r="JWT22" s="198"/>
      <c r="JWU22" s="198"/>
      <c r="JWV22" s="198"/>
      <c r="JWW22" s="198"/>
      <c r="JWX22" s="198"/>
      <c r="JWY22" s="198"/>
      <c r="JWZ22" s="198"/>
      <c r="JXA22" s="198"/>
      <c r="JXB22" s="198"/>
      <c r="JXC22" s="198"/>
      <c r="JXD22" s="198"/>
      <c r="JXE22" s="198"/>
      <c r="JXF22" s="198"/>
      <c r="JXG22" s="198"/>
      <c r="JXH22" s="198"/>
      <c r="JXI22" s="198"/>
      <c r="JXJ22" s="198"/>
      <c r="JXK22" s="198"/>
      <c r="JXL22" s="198"/>
      <c r="JXM22" s="198"/>
      <c r="JXN22" s="198"/>
      <c r="JXO22" s="198"/>
      <c r="JXP22" s="198"/>
      <c r="JXQ22" s="198"/>
      <c r="JXR22" s="198"/>
      <c r="JXS22" s="198"/>
      <c r="JXT22" s="198"/>
      <c r="JXU22" s="198"/>
      <c r="JXV22" s="198"/>
      <c r="JXW22" s="198"/>
      <c r="JXX22" s="198"/>
      <c r="JXY22" s="198"/>
      <c r="JXZ22" s="198"/>
      <c r="JYA22" s="198"/>
      <c r="JYB22" s="198"/>
      <c r="JYC22" s="198"/>
      <c r="JYD22" s="198"/>
      <c r="JYE22" s="198"/>
      <c r="JYF22" s="198"/>
      <c r="JYG22" s="198"/>
      <c r="JYH22" s="198"/>
      <c r="JYI22" s="198"/>
      <c r="JYJ22" s="198"/>
      <c r="JYK22" s="198"/>
      <c r="JYL22" s="198"/>
      <c r="JYM22" s="198"/>
      <c r="JYN22" s="198"/>
      <c r="JYO22" s="198"/>
      <c r="JYP22" s="198"/>
      <c r="JYQ22" s="198"/>
      <c r="JYR22" s="198"/>
      <c r="JYS22" s="198"/>
      <c r="JYT22" s="198"/>
      <c r="JYU22" s="198"/>
      <c r="JYV22" s="198"/>
      <c r="JYW22" s="198"/>
      <c r="JYX22" s="198"/>
      <c r="JYY22" s="198"/>
      <c r="JYZ22" s="198"/>
      <c r="JZA22" s="198"/>
      <c r="JZB22" s="198"/>
      <c r="JZC22" s="198"/>
      <c r="JZD22" s="198"/>
      <c r="JZE22" s="198"/>
      <c r="JZF22" s="198"/>
      <c r="JZG22" s="198"/>
      <c r="JZH22" s="198"/>
      <c r="JZI22" s="198"/>
      <c r="JZJ22" s="198"/>
      <c r="JZK22" s="198"/>
      <c r="JZL22" s="198"/>
      <c r="JZM22" s="198"/>
      <c r="JZN22" s="198"/>
      <c r="JZO22" s="198"/>
      <c r="JZP22" s="198"/>
      <c r="JZQ22" s="198"/>
      <c r="JZR22" s="198"/>
      <c r="JZS22" s="198"/>
      <c r="JZT22" s="198"/>
      <c r="JZU22" s="198"/>
      <c r="JZV22" s="198"/>
      <c r="JZW22" s="198"/>
      <c r="JZX22" s="198"/>
      <c r="JZY22" s="198"/>
      <c r="JZZ22" s="198"/>
      <c r="KAA22" s="198"/>
      <c r="KAB22" s="198"/>
      <c r="KAC22" s="198"/>
      <c r="KAD22" s="198"/>
      <c r="KAE22" s="198"/>
      <c r="KAF22" s="198"/>
      <c r="KAG22" s="198"/>
      <c r="KAH22" s="198"/>
      <c r="KAI22" s="198"/>
      <c r="KAJ22" s="198"/>
      <c r="KAK22" s="198"/>
      <c r="KAL22" s="198"/>
      <c r="KAM22" s="198"/>
      <c r="KAN22" s="198"/>
      <c r="KAO22" s="198"/>
      <c r="KAP22" s="198"/>
      <c r="KAQ22" s="198"/>
      <c r="KAR22" s="198"/>
      <c r="KAS22" s="198"/>
      <c r="KAT22" s="198"/>
      <c r="KAU22" s="198"/>
      <c r="KAV22" s="198"/>
      <c r="KAW22" s="198"/>
      <c r="KAX22" s="198"/>
      <c r="KAY22" s="198"/>
      <c r="KAZ22" s="198"/>
      <c r="KBA22" s="198"/>
      <c r="KBB22" s="198"/>
      <c r="KBC22" s="198"/>
      <c r="KBD22" s="198"/>
      <c r="KBE22" s="198"/>
      <c r="KBF22" s="198"/>
      <c r="KBG22" s="198"/>
      <c r="KBH22" s="198"/>
      <c r="KBI22" s="198"/>
      <c r="KBJ22" s="198"/>
      <c r="KBK22" s="198"/>
      <c r="KBL22" s="198"/>
      <c r="KBM22" s="198"/>
      <c r="KBN22" s="198"/>
      <c r="KBO22" s="198"/>
      <c r="KBP22" s="198"/>
      <c r="KBQ22" s="198"/>
      <c r="KBR22" s="198"/>
      <c r="KBS22" s="198"/>
      <c r="KBT22" s="198"/>
      <c r="KBU22" s="198"/>
      <c r="KBV22" s="198"/>
      <c r="KBW22" s="198"/>
      <c r="KBX22" s="198"/>
      <c r="KBY22" s="198"/>
      <c r="KBZ22" s="198"/>
      <c r="KCA22" s="198"/>
      <c r="KCB22" s="198"/>
      <c r="KCC22" s="198"/>
      <c r="KCD22" s="198"/>
      <c r="KCE22" s="198"/>
      <c r="KCF22" s="198"/>
      <c r="KCG22" s="198"/>
      <c r="KCH22" s="198"/>
      <c r="KCI22" s="198"/>
      <c r="KCJ22" s="198"/>
      <c r="KCK22" s="198"/>
      <c r="KCL22" s="198"/>
      <c r="KCM22" s="198"/>
      <c r="KCN22" s="198"/>
      <c r="KCO22" s="198"/>
      <c r="KCP22" s="198"/>
      <c r="KCQ22" s="198"/>
      <c r="KCR22" s="198"/>
      <c r="KCS22" s="198"/>
      <c r="KCT22" s="198"/>
      <c r="KCU22" s="198"/>
      <c r="KCV22" s="198"/>
      <c r="KCW22" s="198"/>
      <c r="KCX22" s="198"/>
      <c r="KCY22" s="198"/>
      <c r="KCZ22" s="198"/>
      <c r="KDA22" s="198"/>
      <c r="KDB22" s="198"/>
      <c r="KDC22" s="198"/>
      <c r="KDD22" s="198"/>
      <c r="KDE22" s="198"/>
      <c r="KDF22" s="198"/>
      <c r="KDG22" s="198"/>
      <c r="KDH22" s="198"/>
      <c r="KDI22" s="198"/>
      <c r="KDJ22" s="198"/>
      <c r="KDK22" s="198"/>
      <c r="KDL22" s="198"/>
      <c r="KDM22" s="198"/>
      <c r="KDN22" s="198"/>
      <c r="KDO22" s="198"/>
      <c r="KDP22" s="198"/>
      <c r="KDQ22" s="198"/>
      <c r="KDR22" s="198"/>
      <c r="KDS22" s="198"/>
      <c r="KDT22" s="198"/>
      <c r="KDU22" s="198"/>
      <c r="KDV22" s="198"/>
      <c r="KDW22" s="198"/>
      <c r="KDX22" s="198"/>
      <c r="KDY22" s="198"/>
      <c r="KDZ22" s="198"/>
      <c r="KEA22" s="198"/>
      <c r="KEB22" s="198"/>
      <c r="KEC22" s="198"/>
      <c r="KED22" s="198"/>
      <c r="KEE22" s="198"/>
      <c r="KEF22" s="198"/>
      <c r="KEG22" s="198"/>
      <c r="KEH22" s="198"/>
      <c r="KEI22" s="198"/>
      <c r="KEJ22" s="198"/>
      <c r="KEK22" s="198"/>
      <c r="KEL22" s="198"/>
      <c r="KEM22" s="198"/>
      <c r="KEN22" s="198"/>
      <c r="KEO22" s="198"/>
      <c r="KEP22" s="198"/>
      <c r="KEQ22" s="198"/>
      <c r="KER22" s="198"/>
      <c r="KES22" s="198"/>
      <c r="KET22" s="198"/>
      <c r="KEU22" s="198"/>
      <c r="KEV22" s="198"/>
      <c r="KEW22" s="198"/>
      <c r="KEX22" s="198"/>
      <c r="KEY22" s="198"/>
      <c r="KEZ22" s="198"/>
      <c r="KFA22" s="198"/>
      <c r="KFB22" s="198"/>
      <c r="KFC22" s="198"/>
      <c r="KFD22" s="198"/>
      <c r="KFE22" s="198"/>
      <c r="KFF22" s="198"/>
      <c r="KFG22" s="198"/>
      <c r="KFH22" s="198"/>
      <c r="KFI22" s="198"/>
      <c r="KFJ22" s="198"/>
      <c r="KFK22" s="198"/>
      <c r="KFL22" s="198"/>
      <c r="KFM22" s="198"/>
      <c r="KFN22" s="198"/>
      <c r="KFO22" s="198"/>
      <c r="KFP22" s="198"/>
      <c r="KFQ22" s="198"/>
      <c r="KFR22" s="198"/>
      <c r="KFS22" s="198"/>
      <c r="KFT22" s="198"/>
      <c r="KFU22" s="198"/>
      <c r="KFV22" s="198"/>
      <c r="KFW22" s="198"/>
      <c r="KFX22" s="198"/>
      <c r="KFY22" s="198"/>
      <c r="KFZ22" s="198"/>
      <c r="KGA22" s="198"/>
      <c r="KGB22" s="198"/>
      <c r="KGC22" s="198"/>
      <c r="KGD22" s="198"/>
      <c r="KGE22" s="198"/>
      <c r="KGF22" s="198"/>
      <c r="KGG22" s="198"/>
      <c r="KGH22" s="198"/>
      <c r="KGI22" s="198"/>
      <c r="KGJ22" s="198"/>
      <c r="KGK22" s="198"/>
      <c r="KGL22" s="198"/>
      <c r="KGM22" s="198"/>
      <c r="KGN22" s="198"/>
      <c r="KGO22" s="198"/>
      <c r="KGP22" s="198"/>
      <c r="KGQ22" s="198"/>
      <c r="KGR22" s="198"/>
      <c r="KGS22" s="198"/>
      <c r="KGT22" s="198"/>
      <c r="KGU22" s="198"/>
      <c r="KGV22" s="198"/>
      <c r="KGW22" s="198"/>
      <c r="KGX22" s="198"/>
      <c r="KGY22" s="198"/>
      <c r="KGZ22" s="198"/>
      <c r="KHA22" s="198"/>
      <c r="KHB22" s="198"/>
      <c r="KHC22" s="198"/>
      <c r="KHD22" s="198"/>
      <c r="KHE22" s="198"/>
      <c r="KHF22" s="198"/>
      <c r="KHG22" s="198"/>
      <c r="KHH22" s="198"/>
      <c r="KHI22" s="198"/>
      <c r="KHJ22" s="198"/>
      <c r="KHK22" s="198"/>
      <c r="KHL22" s="198"/>
      <c r="KHM22" s="198"/>
      <c r="KHN22" s="198"/>
      <c r="KHO22" s="198"/>
      <c r="KHP22" s="198"/>
      <c r="KHQ22" s="198"/>
      <c r="KHR22" s="198"/>
      <c r="KHS22" s="198"/>
      <c r="KHT22" s="198"/>
      <c r="KHU22" s="198"/>
      <c r="KHV22" s="198"/>
      <c r="KHW22" s="198"/>
      <c r="KHX22" s="198"/>
      <c r="KHY22" s="198"/>
      <c r="KHZ22" s="198"/>
      <c r="KIA22" s="198"/>
      <c r="KIB22" s="198"/>
      <c r="KIC22" s="198"/>
      <c r="KID22" s="198"/>
      <c r="KIE22" s="198"/>
      <c r="KIF22" s="198"/>
      <c r="KIG22" s="198"/>
      <c r="KIH22" s="198"/>
      <c r="KII22" s="198"/>
      <c r="KIJ22" s="198"/>
      <c r="KIK22" s="198"/>
      <c r="KIL22" s="198"/>
      <c r="KIM22" s="198"/>
      <c r="KIN22" s="198"/>
      <c r="KIO22" s="198"/>
      <c r="KIP22" s="198"/>
      <c r="KIQ22" s="198"/>
      <c r="KIR22" s="198"/>
      <c r="KIS22" s="198"/>
      <c r="KIT22" s="198"/>
      <c r="KIU22" s="198"/>
      <c r="KIV22" s="198"/>
      <c r="KIW22" s="198"/>
      <c r="KIX22" s="198"/>
      <c r="KIY22" s="198"/>
      <c r="KIZ22" s="198"/>
      <c r="KJA22" s="198"/>
      <c r="KJB22" s="198"/>
      <c r="KJC22" s="198"/>
      <c r="KJD22" s="198"/>
      <c r="KJE22" s="198"/>
      <c r="KJF22" s="198"/>
      <c r="KJG22" s="198"/>
      <c r="KJH22" s="198"/>
      <c r="KJI22" s="198"/>
      <c r="KJJ22" s="198"/>
      <c r="KJK22" s="198"/>
      <c r="KJL22" s="198"/>
      <c r="KJM22" s="198"/>
      <c r="KJN22" s="198"/>
      <c r="KJO22" s="198"/>
      <c r="KJP22" s="198"/>
      <c r="KJQ22" s="198"/>
      <c r="KJR22" s="198"/>
      <c r="KJS22" s="198"/>
      <c r="KJT22" s="198"/>
      <c r="KJU22" s="198"/>
      <c r="KJV22" s="198"/>
      <c r="KJW22" s="198"/>
      <c r="KJX22" s="198"/>
      <c r="KJY22" s="198"/>
      <c r="KJZ22" s="198"/>
      <c r="KKA22" s="198"/>
      <c r="KKB22" s="198"/>
      <c r="KKC22" s="198"/>
      <c r="KKD22" s="198"/>
      <c r="KKE22" s="198"/>
      <c r="KKF22" s="198"/>
      <c r="KKG22" s="198"/>
      <c r="KKH22" s="198"/>
      <c r="KKI22" s="198"/>
      <c r="KKJ22" s="198"/>
      <c r="KKK22" s="198"/>
      <c r="KKL22" s="198"/>
      <c r="KKM22" s="198"/>
      <c r="KKN22" s="198"/>
      <c r="KKO22" s="198"/>
      <c r="KKP22" s="198"/>
      <c r="KKQ22" s="198"/>
      <c r="KKR22" s="198"/>
      <c r="KKS22" s="198"/>
      <c r="KKT22" s="198"/>
      <c r="KKU22" s="198"/>
      <c r="KKV22" s="198"/>
      <c r="KKW22" s="198"/>
      <c r="KKX22" s="198"/>
      <c r="KKY22" s="198"/>
      <c r="KKZ22" s="198"/>
      <c r="KLA22" s="198"/>
      <c r="KLB22" s="198"/>
      <c r="KLC22" s="198"/>
      <c r="KLD22" s="198"/>
      <c r="KLE22" s="198"/>
      <c r="KLF22" s="198"/>
      <c r="KLG22" s="198"/>
      <c r="KLH22" s="198"/>
      <c r="KLI22" s="198"/>
      <c r="KLJ22" s="198"/>
      <c r="KLK22" s="198"/>
      <c r="KLL22" s="198"/>
      <c r="KLM22" s="198"/>
      <c r="KLN22" s="198"/>
      <c r="KLO22" s="198"/>
      <c r="KLP22" s="198"/>
      <c r="KLQ22" s="198"/>
      <c r="KLR22" s="198"/>
      <c r="KLS22" s="198"/>
      <c r="KLT22" s="198"/>
      <c r="KLU22" s="198"/>
      <c r="KLV22" s="198"/>
      <c r="KLW22" s="198"/>
      <c r="KLX22" s="198"/>
      <c r="KLY22" s="198"/>
      <c r="KLZ22" s="198"/>
      <c r="KMA22" s="198"/>
      <c r="KMB22" s="198"/>
      <c r="KMC22" s="198"/>
      <c r="KMD22" s="198"/>
      <c r="KME22" s="198"/>
      <c r="KMF22" s="198"/>
      <c r="KMG22" s="198"/>
      <c r="KMH22" s="198"/>
      <c r="KMI22" s="198"/>
      <c r="KMJ22" s="198"/>
      <c r="KMK22" s="198"/>
      <c r="KML22" s="198"/>
      <c r="KMM22" s="198"/>
      <c r="KMN22" s="198"/>
      <c r="KMO22" s="198"/>
      <c r="KMP22" s="198"/>
      <c r="KMQ22" s="198"/>
      <c r="KMR22" s="198"/>
      <c r="KMS22" s="198"/>
      <c r="KMT22" s="198"/>
      <c r="KMU22" s="198"/>
      <c r="KMV22" s="198"/>
      <c r="KMW22" s="198"/>
      <c r="KMX22" s="198"/>
      <c r="KMY22" s="198"/>
      <c r="KMZ22" s="198"/>
      <c r="KNA22" s="198"/>
      <c r="KNB22" s="198"/>
      <c r="KNC22" s="198"/>
      <c r="KND22" s="198"/>
      <c r="KNE22" s="198"/>
      <c r="KNF22" s="198"/>
      <c r="KNG22" s="198"/>
      <c r="KNH22" s="198"/>
      <c r="KNI22" s="198"/>
      <c r="KNJ22" s="198"/>
      <c r="KNK22" s="198"/>
      <c r="KNL22" s="198"/>
      <c r="KNM22" s="198"/>
      <c r="KNN22" s="198"/>
      <c r="KNO22" s="198"/>
      <c r="KNP22" s="198"/>
      <c r="KNQ22" s="198"/>
      <c r="KNR22" s="198"/>
      <c r="KNS22" s="198"/>
      <c r="KNT22" s="198"/>
      <c r="KNU22" s="198"/>
      <c r="KNV22" s="198"/>
      <c r="KNW22" s="198"/>
      <c r="KNX22" s="198"/>
      <c r="KNY22" s="198"/>
      <c r="KNZ22" s="198"/>
      <c r="KOA22" s="198"/>
      <c r="KOB22" s="198"/>
      <c r="KOC22" s="198"/>
      <c r="KOD22" s="198"/>
      <c r="KOE22" s="198"/>
      <c r="KOF22" s="198"/>
      <c r="KOG22" s="198"/>
      <c r="KOH22" s="198"/>
      <c r="KOI22" s="198"/>
      <c r="KOJ22" s="198"/>
      <c r="KOK22" s="198"/>
      <c r="KOL22" s="198"/>
      <c r="KOM22" s="198"/>
      <c r="KON22" s="198"/>
      <c r="KOO22" s="198"/>
      <c r="KOP22" s="198"/>
      <c r="KOQ22" s="198"/>
      <c r="KOR22" s="198"/>
      <c r="KOS22" s="198"/>
      <c r="KOT22" s="198"/>
      <c r="KOU22" s="198"/>
      <c r="KOV22" s="198"/>
      <c r="KOW22" s="198"/>
      <c r="KOX22" s="198"/>
      <c r="KOY22" s="198"/>
      <c r="KOZ22" s="198"/>
      <c r="KPA22" s="198"/>
      <c r="KPB22" s="198"/>
      <c r="KPC22" s="198"/>
      <c r="KPD22" s="198"/>
      <c r="KPE22" s="198"/>
      <c r="KPF22" s="198"/>
      <c r="KPG22" s="198"/>
      <c r="KPH22" s="198"/>
      <c r="KPI22" s="198"/>
      <c r="KPJ22" s="198"/>
      <c r="KPK22" s="198"/>
      <c r="KPL22" s="198"/>
      <c r="KPM22" s="198"/>
      <c r="KPN22" s="198"/>
      <c r="KPO22" s="198"/>
      <c r="KPP22" s="198"/>
      <c r="KPQ22" s="198"/>
      <c r="KPR22" s="198"/>
      <c r="KPS22" s="198"/>
      <c r="KPT22" s="198"/>
      <c r="KPU22" s="198"/>
      <c r="KPV22" s="198"/>
      <c r="KPW22" s="198"/>
      <c r="KPX22" s="198"/>
      <c r="KPY22" s="198"/>
      <c r="KPZ22" s="198"/>
      <c r="KQA22" s="198"/>
      <c r="KQB22" s="198"/>
      <c r="KQC22" s="198"/>
      <c r="KQD22" s="198"/>
      <c r="KQE22" s="198"/>
      <c r="KQF22" s="198"/>
      <c r="KQG22" s="198"/>
      <c r="KQH22" s="198"/>
      <c r="KQI22" s="198"/>
      <c r="KQJ22" s="198"/>
      <c r="KQK22" s="198"/>
      <c r="KQL22" s="198"/>
      <c r="KQM22" s="198"/>
      <c r="KQN22" s="198"/>
      <c r="KQO22" s="198"/>
      <c r="KQP22" s="198"/>
      <c r="KQQ22" s="198"/>
      <c r="KQR22" s="198"/>
      <c r="KQS22" s="198"/>
      <c r="KQT22" s="198"/>
      <c r="KQU22" s="198"/>
      <c r="KQV22" s="198"/>
      <c r="KQW22" s="198"/>
      <c r="KQX22" s="198"/>
      <c r="KQY22" s="198"/>
      <c r="KQZ22" s="198"/>
      <c r="KRA22" s="198"/>
      <c r="KRB22" s="198"/>
      <c r="KRC22" s="198"/>
      <c r="KRD22" s="198"/>
      <c r="KRE22" s="198"/>
      <c r="KRF22" s="198"/>
      <c r="KRG22" s="198"/>
      <c r="KRH22" s="198"/>
      <c r="KRI22" s="198"/>
      <c r="KRJ22" s="198"/>
      <c r="KRK22" s="198"/>
      <c r="KRL22" s="198"/>
      <c r="KRM22" s="198"/>
      <c r="KRN22" s="198"/>
      <c r="KRO22" s="198"/>
      <c r="KRP22" s="198"/>
      <c r="KRQ22" s="198"/>
      <c r="KRR22" s="198"/>
      <c r="KRS22" s="198"/>
      <c r="KRT22" s="198"/>
      <c r="KRU22" s="198"/>
      <c r="KRV22" s="198"/>
      <c r="KRW22" s="198"/>
      <c r="KRX22" s="198"/>
      <c r="KRY22" s="198"/>
      <c r="KRZ22" s="198"/>
      <c r="KSA22" s="198"/>
      <c r="KSB22" s="198"/>
      <c r="KSC22" s="198"/>
      <c r="KSD22" s="198"/>
      <c r="KSE22" s="198"/>
      <c r="KSF22" s="198"/>
      <c r="KSG22" s="198"/>
      <c r="KSH22" s="198"/>
      <c r="KSI22" s="198"/>
      <c r="KSJ22" s="198"/>
      <c r="KSK22" s="198"/>
      <c r="KSL22" s="198"/>
      <c r="KSM22" s="198"/>
      <c r="KSN22" s="198"/>
      <c r="KSO22" s="198"/>
      <c r="KSP22" s="198"/>
      <c r="KSQ22" s="198"/>
      <c r="KSR22" s="198"/>
      <c r="KSS22" s="198"/>
      <c r="KST22" s="198"/>
      <c r="KSU22" s="198"/>
      <c r="KSV22" s="198"/>
      <c r="KSW22" s="198"/>
      <c r="KSX22" s="198"/>
      <c r="KSY22" s="198"/>
      <c r="KSZ22" s="198"/>
      <c r="KTA22" s="198"/>
      <c r="KTB22" s="198"/>
      <c r="KTC22" s="198"/>
      <c r="KTD22" s="198"/>
      <c r="KTE22" s="198"/>
      <c r="KTF22" s="198"/>
      <c r="KTG22" s="198"/>
      <c r="KTH22" s="198"/>
      <c r="KTI22" s="198"/>
      <c r="KTJ22" s="198"/>
      <c r="KTK22" s="198"/>
      <c r="KTL22" s="198"/>
      <c r="KTM22" s="198"/>
      <c r="KTN22" s="198"/>
      <c r="KTO22" s="198"/>
      <c r="KTP22" s="198"/>
      <c r="KTQ22" s="198"/>
      <c r="KTR22" s="198"/>
      <c r="KTS22" s="198"/>
      <c r="KTT22" s="198"/>
      <c r="KTU22" s="198"/>
      <c r="KTV22" s="198"/>
      <c r="KTW22" s="198"/>
      <c r="KTX22" s="198"/>
      <c r="KTY22" s="198"/>
      <c r="KTZ22" s="198"/>
      <c r="KUA22" s="198"/>
      <c r="KUB22" s="198"/>
      <c r="KUC22" s="198"/>
      <c r="KUD22" s="198"/>
      <c r="KUE22" s="198"/>
      <c r="KUF22" s="198"/>
      <c r="KUG22" s="198"/>
      <c r="KUH22" s="198"/>
      <c r="KUI22" s="198"/>
      <c r="KUJ22" s="198"/>
      <c r="KUK22" s="198"/>
      <c r="KUL22" s="198"/>
      <c r="KUM22" s="198"/>
      <c r="KUN22" s="198"/>
      <c r="KUO22" s="198"/>
      <c r="KUP22" s="198"/>
      <c r="KUQ22" s="198"/>
      <c r="KUR22" s="198"/>
      <c r="KUS22" s="198"/>
      <c r="KUT22" s="198"/>
      <c r="KUU22" s="198"/>
      <c r="KUV22" s="198"/>
      <c r="KUW22" s="198"/>
      <c r="KUX22" s="198"/>
      <c r="KUY22" s="198"/>
      <c r="KUZ22" s="198"/>
      <c r="KVA22" s="198"/>
      <c r="KVB22" s="198"/>
      <c r="KVC22" s="198"/>
      <c r="KVD22" s="198"/>
      <c r="KVE22" s="198"/>
      <c r="KVF22" s="198"/>
      <c r="KVG22" s="198"/>
      <c r="KVH22" s="198"/>
      <c r="KVI22" s="198"/>
      <c r="KVJ22" s="198"/>
      <c r="KVK22" s="198"/>
      <c r="KVL22" s="198"/>
      <c r="KVM22" s="198"/>
      <c r="KVN22" s="198"/>
      <c r="KVO22" s="198"/>
      <c r="KVP22" s="198"/>
      <c r="KVQ22" s="198"/>
      <c r="KVR22" s="198"/>
      <c r="KVS22" s="198"/>
      <c r="KVT22" s="198"/>
      <c r="KVU22" s="198"/>
      <c r="KVV22" s="198"/>
      <c r="KVW22" s="198"/>
      <c r="KVX22" s="198"/>
      <c r="KVY22" s="198"/>
      <c r="KVZ22" s="198"/>
      <c r="KWA22" s="198"/>
      <c r="KWB22" s="198"/>
      <c r="KWC22" s="198"/>
      <c r="KWD22" s="198"/>
      <c r="KWE22" s="198"/>
      <c r="KWF22" s="198"/>
      <c r="KWG22" s="198"/>
      <c r="KWH22" s="198"/>
      <c r="KWI22" s="198"/>
      <c r="KWJ22" s="198"/>
      <c r="KWK22" s="198"/>
      <c r="KWL22" s="198"/>
      <c r="KWM22" s="198"/>
      <c r="KWN22" s="198"/>
      <c r="KWO22" s="198"/>
      <c r="KWP22" s="198"/>
      <c r="KWQ22" s="198"/>
      <c r="KWR22" s="198"/>
      <c r="KWS22" s="198"/>
      <c r="KWT22" s="198"/>
      <c r="KWU22" s="198"/>
      <c r="KWV22" s="198"/>
      <c r="KWW22" s="198"/>
      <c r="KWX22" s="198"/>
      <c r="KWY22" s="198"/>
      <c r="KWZ22" s="198"/>
      <c r="KXA22" s="198"/>
      <c r="KXB22" s="198"/>
      <c r="KXC22" s="198"/>
      <c r="KXD22" s="198"/>
      <c r="KXE22" s="198"/>
      <c r="KXF22" s="198"/>
      <c r="KXG22" s="198"/>
      <c r="KXH22" s="198"/>
      <c r="KXI22" s="198"/>
      <c r="KXJ22" s="198"/>
      <c r="KXK22" s="198"/>
      <c r="KXL22" s="198"/>
      <c r="KXM22" s="198"/>
      <c r="KXN22" s="198"/>
      <c r="KXO22" s="198"/>
      <c r="KXP22" s="198"/>
      <c r="KXQ22" s="198"/>
      <c r="KXR22" s="198"/>
      <c r="KXS22" s="198"/>
      <c r="KXT22" s="198"/>
      <c r="KXU22" s="198"/>
      <c r="KXV22" s="198"/>
      <c r="KXW22" s="198"/>
      <c r="KXX22" s="198"/>
      <c r="KXY22" s="198"/>
      <c r="KXZ22" s="198"/>
      <c r="KYA22" s="198"/>
      <c r="KYB22" s="198"/>
      <c r="KYC22" s="198"/>
      <c r="KYD22" s="198"/>
      <c r="KYE22" s="198"/>
      <c r="KYF22" s="198"/>
      <c r="KYG22" s="198"/>
      <c r="KYH22" s="198"/>
      <c r="KYI22" s="198"/>
      <c r="KYJ22" s="198"/>
      <c r="KYK22" s="198"/>
      <c r="KYL22" s="198"/>
      <c r="KYM22" s="198"/>
      <c r="KYN22" s="198"/>
      <c r="KYO22" s="198"/>
      <c r="KYP22" s="198"/>
      <c r="KYQ22" s="198"/>
      <c r="KYR22" s="198"/>
      <c r="KYS22" s="198"/>
      <c r="KYT22" s="198"/>
      <c r="KYU22" s="198"/>
      <c r="KYV22" s="198"/>
      <c r="KYW22" s="198"/>
      <c r="KYX22" s="198"/>
      <c r="KYY22" s="198"/>
      <c r="KYZ22" s="198"/>
      <c r="KZA22" s="198"/>
      <c r="KZB22" s="198"/>
      <c r="KZC22" s="198"/>
      <c r="KZD22" s="198"/>
      <c r="KZE22" s="198"/>
      <c r="KZF22" s="198"/>
      <c r="KZG22" s="198"/>
      <c r="KZH22" s="198"/>
      <c r="KZI22" s="198"/>
      <c r="KZJ22" s="198"/>
      <c r="KZK22" s="198"/>
      <c r="KZL22" s="198"/>
      <c r="KZM22" s="198"/>
      <c r="KZN22" s="198"/>
      <c r="KZO22" s="198"/>
      <c r="KZP22" s="198"/>
      <c r="KZQ22" s="198"/>
      <c r="KZR22" s="198"/>
      <c r="KZS22" s="198"/>
      <c r="KZT22" s="198"/>
      <c r="KZU22" s="198"/>
      <c r="KZV22" s="198"/>
      <c r="KZW22" s="198"/>
      <c r="KZX22" s="198"/>
      <c r="KZY22" s="198"/>
      <c r="KZZ22" s="198"/>
      <c r="LAA22" s="198"/>
      <c r="LAB22" s="198"/>
      <c r="LAC22" s="198"/>
      <c r="LAD22" s="198"/>
      <c r="LAE22" s="198"/>
      <c r="LAF22" s="198"/>
      <c r="LAG22" s="198"/>
      <c r="LAH22" s="198"/>
      <c r="LAI22" s="198"/>
      <c r="LAJ22" s="198"/>
      <c r="LAK22" s="198"/>
      <c r="LAL22" s="198"/>
      <c r="LAM22" s="198"/>
      <c r="LAN22" s="198"/>
      <c r="LAO22" s="198"/>
      <c r="LAP22" s="198"/>
      <c r="LAQ22" s="198"/>
      <c r="LAR22" s="198"/>
      <c r="LAS22" s="198"/>
      <c r="LAT22" s="198"/>
      <c r="LAU22" s="198"/>
      <c r="LAV22" s="198"/>
      <c r="LAW22" s="198"/>
      <c r="LAX22" s="198"/>
      <c r="LAY22" s="198"/>
      <c r="LAZ22" s="198"/>
      <c r="LBA22" s="198"/>
      <c r="LBB22" s="198"/>
      <c r="LBC22" s="198"/>
      <c r="LBD22" s="198"/>
      <c r="LBE22" s="198"/>
      <c r="LBF22" s="198"/>
      <c r="LBG22" s="198"/>
      <c r="LBH22" s="198"/>
      <c r="LBI22" s="198"/>
      <c r="LBJ22" s="198"/>
      <c r="LBK22" s="198"/>
      <c r="LBL22" s="198"/>
      <c r="LBM22" s="198"/>
      <c r="LBN22" s="198"/>
      <c r="LBO22" s="198"/>
      <c r="LBP22" s="198"/>
      <c r="LBQ22" s="198"/>
      <c r="LBR22" s="198"/>
      <c r="LBS22" s="198"/>
      <c r="LBT22" s="198"/>
      <c r="LBU22" s="198"/>
      <c r="LBV22" s="198"/>
      <c r="LBW22" s="198"/>
      <c r="LBX22" s="198"/>
      <c r="LBY22" s="198"/>
      <c r="LBZ22" s="198"/>
      <c r="LCA22" s="198"/>
      <c r="LCB22" s="198"/>
      <c r="LCC22" s="198"/>
      <c r="LCD22" s="198"/>
      <c r="LCE22" s="198"/>
      <c r="LCF22" s="198"/>
      <c r="LCG22" s="198"/>
      <c r="LCH22" s="198"/>
      <c r="LCI22" s="198"/>
      <c r="LCJ22" s="198"/>
      <c r="LCK22" s="198"/>
      <c r="LCL22" s="198"/>
      <c r="LCM22" s="198"/>
      <c r="LCN22" s="198"/>
      <c r="LCO22" s="198"/>
      <c r="LCP22" s="198"/>
      <c r="LCQ22" s="198"/>
      <c r="LCR22" s="198"/>
      <c r="LCS22" s="198"/>
      <c r="LCT22" s="198"/>
      <c r="LCU22" s="198"/>
      <c r="LCV22" s="198"/>
      <c r="LCW22" s="198"/>
      <c r="LCX22" s="198"/>
      <c r="LCY22" s="198"/>
      <c r="LCZ22" s="198"/>
      <c r="LDA22" s="198"/>
      <c r="LDB22" s="198"/>
      <c r="LDC22" s="198"/>
      <c r="LDD22" s="198"/>
      <c r="LDE22" s="198"/>
      <c r="LDF22" s="198"/>
      <c r="LDG22" s="198"/>
      <c r="LDH22" s="198"/>
      <c r="LDI22" s="198"/>
      <c r="LDJ22" s="198"/>
      <c r="LDK22" s="198"/>
      <c r="LDL22" s="198"/>
      <c r="LDM22" s="198"/>
      <c r="LDN22" s="198"/>
      <c r="LDO22" s="198"/>
      <c r="LDP22" s="198"/>
      <c r="LDQ22" s="198"/>
      <c r="LDR22" s="198"/>
      <c r="LDS22" s="198"/>
      <c r="LDT22" s="198"/>
      <c r="LDU22" s="198"/>
      <c r="LDV22" s="198"/>
      <c r="LDW22" s="198"/>
      <c r="LDX22" s="198"/>
      <c r="LDY22" s="198"/>
      <c r="LDZ22" s="198"/>
      <c r="LEA22" s="198"/>
      <c r="LEB22" s="198"/>
      <c r="LEC22" s="198"/>
      <c r="LED22" s="198"/>
      <c r="LEE22" s="198"/>
      <c r="LEF22" s="198"/>
      <c r="LEG22" s="198"/>
      <c r="LEH22" s="198"/>
      <c r="LEI22" s="198"/>
      <c r="LEJ22" s="198"/>
      <c r="LEK22" s="198"/>
      <c r="LEL22" s="198"/>
      <c r="LEM22" s="198"/>
      <c r="LEN22" s="198"/>
      <c r="LEO22" s="198"/>
      <c r="LEP22" s="198"/>
      <c r="LEQ22" s="198"/>
      <c r="LER22" s="198"/>
      <c r="LES22" s="198"/>
      <c r="LET22" s="198"/>
      <c r="LEU22" s="198"/>
      <c r="LEV22" s="198"/>
      <c r="LEW22" s="198"/>
      <c r="LEX22" s="198"/>
      <c r="LEY22" s="198"/>
      <c r="LEZ22" s="198"/>
      <c r="LFA22" s="198"/>
      <c r="LFB22" s="198"/>
      <c r="LFC22" s="198"/>
      <c r="LFD22" s="198"/>
      <c r="LFE22" s="198"/>
      <c r="LFF22" s="198"/>
      <c r="LFG22" s="198"/>
      <c r="LFH22" s="198"/>
      <c r="LFI22" s="198"/>
      <c r="LFJ22" s="198"/>
      <c r="LFK22" s="198"/>
      <c r="LFL22" s="198"/>
      <c r="LFM22" s="198"/>
      <c r="LFN22" s="198"/>
      <c r="LFO22" s="198"/>
      <c r="LFP22" s="198"/>
      <c r="LFQ22" s="198"/>
      <c r="LFR22" s="198"/>
      <c r="LFS22" s="198"/>
      <c r="LFT22" s="198"/>
      <c r="LFU22" s="198"/>
      <c r="LFV22" s="198"/>
      <c r="LFW22" s="198"/>
      <c r="LFX22" s="198"/>
      <c r="LFY22" s="198"/>
      <c r="LFZ22" s="198"/>
      <c r="LGA22" s="198"/>
      <c r="LGB22" s="198"/>
      <c r="LGC22" s="198"/>
      <c r="LGD22" s="198"/>
      <c r="LGE22" s="198"/>
      <c r="LGF22" s="198"/>
      <c r="LGG22" s="198"/>
      <c r="LGH22" s="198"/>
      <c r="LGI22" s="198"/>
      <c r="LGJ22" s="198"/>
      <c r="LGK22" s="198"/>
      <c r="LGL22" s="198"/>
      <c r="LGM22" s="198"/>
      <c r="LGN22" s="198"/>
      <c r="LGO22" s="198"/>
      <c r="LGP22" s="198"/>
      <c r="LGQ22" s="198"/>
      <c r="LGR22" s="198"/>
      <c r="LGS22" s="198"/>
      <c r="LGT22" s="198"/>
      <c r="LGU22" s="198"/>
      <c r="LGV22" s="198"/>
      <c r="LGW22" s="198"/>
      <c r="LGX22" s="198"/>
      <c r="LGY22" s="198"/>
      <c r="LGZ22" s="198"/>
      <c r="LHA22" s="198"/>
      <c r="LHB22" s="198"/>
      <c r="LHC22" s="198"/>
      <c r="LHD22" s="198"/>
      <c r="LHE22" s="198"/>
      <c r="LHF22" s="198"/>
      <c r="LHG22" s="198"/>
      <c r="LHH22" s="198"/>
      <c r="LHI22" s="198"/>
      <c r="LHJ22" s="198"/>
      <c r="LHK22" s="198"/>
      <c r="LHL22" s="198"/>
      <c r="LHM22" s="198"/>
      <c r="LHN22" s="198"/>
      <c r="LHO22" s="198"/>
      <c r="LHP22" s="198"/>
      <c r="LHQ22" s="198"/>
      <c r="LHR22" s="198"/>
      <c r="LHS22" s="198"/>
      <c r="LHT22" s="198"/>
      <c r="LHU22" s="198"/>
      <c r="LHV22" s="198"/>
      <c r="LHW22" s="198"/>
      <c r="LHX22" s="198"/>
      <c r="LHY22" s="198"/>
      <c r="LHZ22" s="198"/>
      <c r="LIA22" s="198"/>
      <c r="LIB22" s="198"/>
      <c r="LIC22" s="198"/>
      <c r="LID22" s="198"/>
      <c r="LIE22" s="198"/>
      <c r="LIF22" s="198"/>
      <c r="LIG22" s="198"/>
      <c r="LIH22" s="198"/>
      <c r="LII22" s="198"/>
      <c r="LIJ22" s="198"/>
      <c r="LIK22" s="198"/>
      <c r="LIL22" s="198"/>
      <c r="LIM22" s="198"/>
      <c r="LIN22" s="198"/>
      <c r="LIO22" s="198"/>
      <c r="LIP22" s="198"/>
      <c r="LIQ22" s="198"/>
      <c r="LIR22" s="198"/>
      <c r="LIS22" s="198"/>
      <c r="LIT22" s="198"/>
      <c r="LIU22" s="198"/>
      <c r="LIV22" s="198"/>
      <c r="LIW22" s="198"/>
      <c r="LIX22" s="198"/>
      <c r="LIY22" s="198"/>
      <c r="LIZ22" s="198"/>
      <c r="LJA22" s="198"/>
      <c r="LJB22" s="198"/>
      <c r="LJC22" s="198"/>
      <c r="LJD22" s="198"/>
      <c r="LJE22" s="198"/>
      <c r="LJF22" s="198"/>
      <c r="LJG22" s="198"/>
      <c r="LJH22" s="198"/>
      <c r="LJI22" s="198"/>
      <c r="LJJ22" s="198"/>
      <c r="LJK22" s="198"/>
      <c r="LJL22" s="198"/>
      <c r="LJM22" s="198"/>
      <c r="LJN22" s="198"/>
      <c r="LJO22" s="198"/>
      <c r="LJP22" s="198"/>
      <c r="LJQ22" s="198"/>
      <c r="LJR22" s="198"/>
      <c r="LJS22" s="198"/>
      <c r="LJT22" s="198"/>
      <c r="LJU22" s="198"/>
      <c r="LJV22" s="198"/>
      <c r="LJW22" s="198"/>
      <c r="LJX22" s="198"/>
      <c r="LJY22" s="198"/>
      <c r="LJZ22" s="198"/>
      <c r="LKA22" s="198"/>
      <c r="LKB22" s="198"/>
      <c r="LKC22" s="198"/>
      <c r="LKD22" s="198"/>
      <c r="LKE22" s="198"/>
      <c r="LKF22" s="198"/>
      <c r="LKG22" s="198"/>
      <c r="LKH22" s="198"/>
      <c r="LKI22" s="198"/>
      <c r="LKJ22" s="198"/>
      <c r="LKK22" s="198"/>
      <c r="LKL22" s="198"/>
      <c r="LKM22" s="198"/>
      <c r="LKN22" s="198"/>
      <c r="LKO22" s="198"/>
      <c r="LKP22" s="198"/>
      <c r="LKQ22" s="198"/>
      <c r="LKR22" s="198"/>
      <c r="LKS22" s="198"/>
      <c r="LKT22" s="198"/>
      <c r="LKU22" s="198"/>
      <c r="LKV22" s="198"/>
      <c r="LKW22" s="198"/>
      <c r="LKX22" s="198"/>
      <c r="LKY22" s="198"/>
      <c r="LKZ22" s="198"/>
      <c r="LLA22" s="198"/>
      <c r="LLB22" s="198"/>
      <c r="LLC22" s="198"/>
      <c r="LLD22" s="198"/>
      <c r="LLE22" s="198"/>
      <c r="LLF22" s="198"/>
      <c r="LLG22" s="198"/>
      <c r="LLH22" s="198"/>
      <c r="LLI22" s="198"/>
      <c r="LLJ22" s="198"/>
      <c r="LLK22" s="198"/>
      <c r="LLL22" s="198"/>
      <c r="LLM22" s="198"/>
      <c r="LLN22" s="198"/>
      <c r="LLO22" s="198"/>
      <c r="LLP22" s="198"/>
      <c r="LLQ22" s="198"/>
      <c r="LLR22" s="198"/>
      <c r="LLS22" s="198"/>
      <c r="LLT22" s="198"/>
      <c r="LLU22" s="198"/>
      <c r="LLV22" s="198"/>
      <c r="LLW22" s="198"/>
      <c r="LLX22" s="198"/>
      <c r="LLY22" s="198"/>
      <c r="LLZ22" s="198"/>
      <c r="LMA22" s="198"/>
      <c r="LMB22" s="198"/>
      <c r="LMC22" s="198"/>
      <c r="LMD22" s="198"/>
      <c r="LME22" s="198"/>
      <c r="LMF22" s="198"/>
      <c r="LMG22" s="198"/>
      <c r="LMH22" s="198"/>
      <c r="LMI22" s="198"/>
      <c r="LMJ22" s="198"/>
      <c r="LMK22" s="198"/>
      <c r="LML22" s="198"/>
      <c r="LMM22" s="198"/>
      <c r="LMN22" s="198"/>
      <c r="LMO22" s="198"/>
      <c r="LMP22" s="198"/>
      <c r="LMQ22" s="198"/>
      <c r="LMR22" s="198"/>
      <c r="LMS22" s="198"/>
      <c r="LMT22" s="198"/>
      <c r="LMU22" s="198"/>
      <c r="LMV22" s="198"/>
      <c r="LMW22" s="198"/>
      <c r="LMX22" s="198"/>
      <c r="LMY22" s="198"/>
      <c r="LMZ22" s="198"/>
      <c r="LNA22" s="198"/>
      <c r="LNB22" s="198"/>
      <c r="LNC22" s="198"/>
      <c r="LND22" s="198"/>
      <c r="LNE22" s="198"/>
      <c r="LNF22" s="198"/>
      <c r="LNG22" s="198"/>
      <c r="LNH22" s="198"/>
      <c r="LNI22" s="198"/>
      <c r="LNJ22" s="198"/>
      <c r="LNK22" s="198"/>
      <c r="LNL22" s="198"/>
      <c r="LNM22" s="198"/>
      <c r="LNN22" s="198"/>
      <c r="LNO22" s="198"/>
      <c r="LNP22" s="198"/>
      <c r="LNQ22" s="198"/>
      <c r="LNR22" s="198"/>
      <c r="LNS22" s="198"/>
      <c r="LNT22" s="198"/>
      <c r="LNU22" s="198"/>
      <c r="LNV22" s="198"/>
      <c r="LNW22" s="198"/>
      <c r="LNX22" s="198"/>
      <c r="LNY22" s="198"/>
      <c r="LNZ22" s="198"/>
      <c r="LOA22" s="198"/>
      <c r="LOB22" s="198"/>
      <c r="LOC22" s="198"/>
      <c r="LOD22" s="198"/>
      <c r="LOE22" s="198"/>
      <c r="LOF22" s="198"/>
      <c r="LOG22" s="198"/>
      <c r="LOH22" s="198"/>
      <c r="LOI22" s="198"/>
      <c r="LOJ22" s="198"/>
      <c r="LOK22" s="198"/>
      <c r="LOL22" s="198"/>
      <c r="LOM22" s="198"/>
      <c r="LON22" s="198"/>
      <c r="LOO22" s="198"/>
      <c r="LOP22" s="198"/>
      <c r="LOQ22" s="198"/>
      <c r="LOR22" s="198"/>
      <c r="LOS22" s="198"/>
      <c r="LOT22" s="198"/>
      <c r="LOU22" s="198"/>
      <c r="LOV22" s="198"/>
      <c r="LOW22" s="198"/>
      <c r="LOX22" s="198"/>
      <c r="LOY22" s="198"/>
      <c r="LOZ22" s="198"/>
      <c r="LPA22" s="198"/>
      <c r="LPB22" s="198"/>
      <c r="LPC22" s="198"/>
      <c r="LPD22" s="198"/>
      <c r="LPE22" s="198"/>
      <c r="LPF22" s="198"/>
      <c r="LPG22" s="198"/>
      <c r="LPH22" s="198"/>
      <c r="LPI22" s="198"/>
      <c r="LPJ22" s="198"/>
      <c r="LPK22" s="198"/>
      <c r="LPL22" s="198"/>
      <c r="LPM22" s="198"/>
      <c r="LPN22" s="198"/>
      <c r="LPO22" s="198"/>
      <c r="LPP22" s="198"/>
      <c r="LPQ22" s="198"/>
      <c r="LPR22" s="198"/>
      <c r="LPS22" s="198"/>
      <c r="LPT22" s="198"/>
      <c r="LPU22" s="198"/>
      <c r="LPV22" s="198"/>
      <c r="LPW22" s="198"/>
      <c r="LPX22" s="198"/>
      <c r="LPY22" s="198"/>
      <c r="LPZ22" s="198"/>
      <c r="LQA22" s="198"/>
      <c r="LQB22" s="198"/>
      <c r="LQC22" s="198"/>
      <c r="LQD22" s="198"/>
      <c r="LQE22" s="198"/>
      <c r="LQF22" s="198"/>
      <c r="LQG22" s="198"/>
      <c r="LQH22" s="198"/>
      <c r="LQI22" s="198"/>
      <c r="LQJ22" s="198"/>
      <c r="LQK22" s="198"/>
      <c r="LQL22" s="198"/>
      <c r="LQM22" s="198"/>
      <c r="LQN22" s="198"/>
      <c r="LQO22" s="198"/>
      <c r="LQP22" s="198"/>
      <c r="LQQ22" s="198"/>
      <c r="LQR22" s="198"/>
      <c r="LQS22" s="198"/>
      <c r="LQT22" s="198"/>
      <c r="LQU22" s="198"/>
      <c r="LQV22" s="198"/>
      <c r="LQW22" s="198"/>
      <c r="LQX22" s="198"/>
      <c r="LQY22" s="198"/>
      <c r="LQZ22" s="198"/>
      <c r="LRA22" s="198"/>
      <c r="LRB22" s="198"/>
      <c r="LRC22" s="198"/>
      <c r="LRD22" s="198"/>
      <c r="LRE22" s="198"/>
      <c r="LRF22" s="198"/>
      <c r="LRG22" s="198"/>
      <c r="LRH22" s="198"/>
      <c r="LRI22" s="198"/>
      <c r="LRJ22" s="198"/>
      <c r="LRK22" s="198"/>
      <c r="LRL22" s="198"/>
      <c r="LRM22" s="198"/>
      <c r="LRN22" s="198"/>
      <c r="LRO22" s="198"/>
      <c r="LRP22" s="198"/>
      <c r="LRQ22" s="198"/>
      <c r="LRR22" s="198"/>
      <c r="LRS22" s="198"/>
      <c r="LRT22" s="198"/>
      <c r="LRU22" s="198"/>
      <c r="LRV22" s="198"/>
      <c r="LRW22" s="198"/>
      <c r="LRX22" s="198"/>
      <c r="LRY22" s="198"/>
      <c r="LRZ22" s="198"/>
      <c r="LSA22" s="198"/>
      <c r="LSB22" s="198"/>
      <c r="LSC22" s="198"/>
      <c r="LSD22" s="198"/>
      <c r="LSE22" s="198"/>
      <c r="LSF22" s="198"/>
      <c r="LSG22" s="198"/>
      <c r="LSH22" s="198"/>
      <c r="LSI22" s="198"/>
      <c r="LSJ22" s="198"/>
      <c r="LSK22" s="198"/>
      <c r="LSL22" s="198"/>
      <c r="LSM22" s="198"/>
      <c r="LSN22" s="198"/>
      <c r="LSO22" s="198"/>
      <c r="LSP22" s="198"/>
      <c r="LSQ22" s="198"/>
      <c r="LSR22" s="198"/>
      <c r="LSS22" s="198"/>
      <c r="LST22" s="198"/>
      <c r="LSU22" s="198"/>
      <c r="LSV22" s="198"/>
      <c r="LSW22" s="198"/>
      <c r="LSX22" s="198"/>
      <c r="LSY22" s="198"/>
      <c r="LSZ22" s="198"/>
      <c r="LTA22" s="198"/>
      <c r="LTB22" s="198"/>
      <c r="LTC22" s="198"/>
      <c r="LTD22" s="198"/>
      <c r="LTE22" s="198"/>
      <c r="LTF22" s="198"/>
      <c r="LTG22" s="198"/>
      <c r="LTH22" s="198"/>
      <c r="LTI22" s="198"/>
      <c r="LTJ22" s="198"/>
      <c r="LTK22" s="198"/>
      <c r="LTL22" s="198"/>
      <c r="LTM22" s="198"/>
      <c r="LTN22" s="198"/>
      <c r="LTO22" s="198"/>
      <c r="LTP22" s="198"/>
      <c r="LTQ22" s="198"/>
      <c r="LTR22" s="198"/>
      <c r="LTS22" s="198"/>
      <c r="LTT22" s="198"/>
      <c r="LTU22" s="198"/>
      <c r="LTV22" s="198"/>
      <c r="LTW22" s="198"/>
      <c r="LTX22" s="198"/>
      <c r="LTY22" s="198"/>
      <c r="LTZ22" s="198"/>
      <c r="LUA22" s="198"/>
      <c r="LUB22" s="198"/>
      <c r="LUC22" s="198"/>
      <c r="LUD22" s="198"/>
      <c r="LUE22" s="198"/>
      <c r="LUF22" s="198"/>
      <c r="LUG22" s="198"/>
      <c r="LUH22" s="198"/>
      <c r="LUI22" s="198"/>
      <c r="LUJ22" s="198"/>
      <c r="LUK22" s="198"/>
      <c r="LUL22" s="198"/>
      <c r="LUM22" s="198"/>
      <c r="LUN22" s="198"/>
      <c r="LUO22" s="198"/>
      <c r="LUP22" s="198"/>
      <c r="LUQ22" s="198"/>
      <c r="LUR22" s="198"/>
      <c r="LUS22" s="198"/>
      <c r="LUT22" s="198"/>
      <c r="LUU22" s="198"/>
      <c r="LUV22" s="198"/>
      <c r="LUW22" s="198"/>
      <c r="LUX22" s="198"/>
      <c r="LUY22" s="198"/>
      <c r="LUZ22" s="198"/>
      <c r="LVA22" s="198"/>
      <c r="LVB22" s="198"/>
      <c r="LVC22" s="198"/>
      <c r="LVD22" s="198"/>
      <c r="LVE22" s="198"/>
      <c r="LVF22" s="198"/>
      <c r="LVG22" s="198"/>
      <c r="LVH22" s="198"/>
      <c r="LVI22" s="198"/>
      <c r="LVJ22" s="198"/>
      <c r="LVK22" s="198"/>
      <c r="LVL22" s="198"/>
      <c r="LVM22" s="198"/>
      <c r="LVN22" s="198"/>
      <c r="LVO22" s="198"/>
      <c r="LVP22" s="198"/>
      <c r="LVQ22" s="198"/>
      <c r="LVR22" s="198"/>
      <c r="LVS22" s="198"/>
      <c r="LVT22" s="198"/>
      <c r="LVU22" s="198"/>
      <c r="LVV22" s="198"/>
      <c r="LVW22" s="198"/>
      <c r="LVX22" s="198"/>
      <c r="LVY22" s="198"/>
      <c r="LVZ22" s="198"/>
      <c r="LWA22" s="198"/>
      <c r="LWB22" s="198"/>
      <c r="LWC22" s="198"/>
      <c r="LWD22" s="198"/>
      <c r="LWE22" s="198"/>
      <c r="LWF22" s="198"/>
      <c r="LWG22" s="198"/>
      <c r="LWH22" s="198"/>
      <c r="LWI22" s="198"/>
      <c r="LWJ22" s="198"/>
      <c r="LWK22" s="198"/>
      <c r="LWL22" s="198"/>
      <c r="LWM22" s="198"/>
      <c r="LWN22" s="198"/>
      <c r="LWO22" s="198"/>
      <c r="LWP22" s="198"/>
      <c r="LWQ22" s="198"/>
      <c r="LWR22" s="198"/>
      <c r="LWS22" s="198"/>
      <c r="LWT22" s="198"/>
      <c r="LWU22" s="198"/>
      <c r="LWV22" s="198"/>
      <c r="LWW22" s="198"/>
      <c r="LWX22" s="198"/>
      <c r="LWY22" s="198"/>
      <c r="LWZ22" s="198"/>
      <c r="LXA22" s="198"/>
      <c r="LXB22" s="198"/>
      <c r="LXC22" s="198"/>
      <c r="LXD22" s="198"/>
      <c r="LXE22" s="198"/>
      <c r="LXF22" s="198"/>
      <c r="LXG22" s="198"/>
      <c r="LXH22" s="198"/>
      <c r="LXI22" s="198"/>
      <c r="LXJ22" s="198"/>
      <c r="LXK22" s="198"/>
      <c r="LXL22" s="198"/>
      <c r="LXM22" s="198"/>
      <c r="LXN22" s="198"/>
      <c r="LXO22" s="198"/>
      <c r="LXP22" s="198"/>
      <c r="LXQ22" s="198"/>
      <c r="LXR22" s="198"/>
      <c r="LXS22" s="198"/>
      <c r="LXT22" s="198"/>
      <c r="LXU22" s="198"/>
      <c r="LXV22" s="198"/>
      <c r="LXW22" s="198"/>
      <c r="LXX22" s="198"/>
      <c r="LXY22" s="198"/>
      <c r="LXZ22" s="198"/>
      <c r="LYA22" s="198"/>
      <c r="LYB22" s="198"/>
      <c r="LYC22" s="198"/>
      <c r="LYD22" s="198"/>
      <c r="LYE22" s="198"/>
      <c r="LYF22" s="198"/>
      <c r="LYG22" s="198"/>
      <c r="LYH22" s="198"/>
      <c r="LYI22" s="198"/>
      <c r="LYJ22" s="198"/>
      <c r="LYK22" s="198"/>
      <c r="LYL22" s="198"/>
      <c r="LYM22" s="198"/>
      <c r="LYN22" s="198"/>
      <c r="LYO22" s="198"/>
      <c r="LYP22" s="198"/>
      <c r="LYQ22" s="198"/>
      <c r="LYR22" s="198"/>
      <c r="LYS22" s="198"/>
      <c r="LYT22" s="198"/>
      <c r="LYU22" s="198"/>
      <c r="LYV22" s="198"/>
      <c r="LYW22" s="198"/>
      <c r="LYX22" s="198"/>
      <c r="LYY22" s="198"/>
      <c r="LYZ22" s="198"/>
      <c r="LZA22" s="198"/>
      <c r="LZB22" s="198"/>
      <c r="LZC22" s="198"/>
      <c r="LZD22" s="198"/>
      <c r="LZE22" s="198"/>
      <c r="LZF22" s="198"/>
      <c r="LZG22" s="198"/>
      <c r="LZH22" s="198"/>
      <c r="LZI22" s="198"/>
      <c r="LZJ22" s="198"/>
      <c r="LZK22" s="198"/>
      <c r="LZL22" s="198"/>
      <c r="LZM22" s="198"/>
      <c r="LZN22" s="198"/>
      <c r="LZO22" s="198"/>
      <c r="LZP22" s="198"/>
      <c r="LZQ22" s="198"/>
      <c r="LZR22" s="198"/>
      <c r="LZS22" s="198"/>
      <c r="LZT22" s="198"/>
      <c r="LZU22" s="198"/>
      <c r="LZV22" s="198"/>
      <c r="LZW22" s="198"/>
      <c r="LZX22" s="198"/>
      <c r="LZY22" s="198"/>
      <c r="LZZ22" s="198"/>
      <c r="MAA22" s="198"/>
      <c r="MAB22" s="198"/>
      <c r="MAC22" s="198"/>
      <c r="MAD22" s="198"/>
      <c r="MAE22" s="198"/>
      <c r="MAF22" s="198"/>
      <c r="MAG22" s="198"/>
      <c r="MAH22" s="198"/>
      <c r="MAI22" s="198"/>
      <c r="MAJ22" s="198"/>
      <c r="MAK22" s="198"/>
      <c r="MAL22" s="198"/>
      <c r="MAM22" s="198"/>
      <c r="MAN22" s="198"/>
      <c r="MAO22" s="198"/>
      <c r="MAP22" s="198"/>
      <c r="MAQ22" s="198"/>
      <c r="MAR22" s="198"/>
      <c r="MAS22" s="198"/>
      <c r="MAT22" s="198"/>
      <c r="MAU22" s="198"/>
      <c r="MAV22" s="198"/>
      <c r="MAW22" s="198"/>
      <c r="MAX22" s="198"/>
      <c r="MAY22" s="198"/>
      <c r="MAZ22" s="198"/>
      <c r="MBA22" s="198"/>
      <c r="MBB22" s="198"/>
      <c r="MBC22" s="198"/>
      <c r="MBD22" s="198"/>
      <c r="MBE22" s="198"/>
      <c r="MBF22" s="198"/>
      <c r="MBG22" s="198"/>
      <c r="MBH22" s="198"/>
      <c r="MBI22" s="198"/>
      <c r="MBJ22" s="198"/>
      <c r="MBK22" s="198"/>
      <c r="MBL22" s="198"/>
      <c r="MBM22" s="198"/>
      <c r="MBN22" s="198"/>
      <c r="MBO22" s="198"/>
      <c r="MBP22" s="198"/>
      <c r="MBQ22" s="198"/>
      <c r="MBR22" s="198"/>
      <c r="MBS22" s="198"/>
      <c r="MBT22" s="198"/>
      <c r="MBU22" s="198"/>
      <c r="MBV22" s="198"/>
      <c r="MBW22" s="198"/>
      <c r="MBX22" s="198"/>
      <c r="MBY22" s="198"/>
      <c r="MBZ22" s="198"/>
      <c r="MCA22" s="198"/>
      <c r="MCB22" s="198"/>
      <c r="MCC22" s="198"/>
      <c r="MCD22" s="198"/>
      <c r="MCE22" s="198"/>
      <c r="MCF22" s="198"/>
      <c r="MCG22" s="198"/>
      <c r="MCH22" s="198"/>
      <c r="MCI22" s="198"/>
      <c r="MCJ22" s="198"/>
      <c r="MCK22" s="198"/>
      <c r="MCL22" s="198"/>
      <c r="MCM22" s="198"/>
      <c r="MCN22" s="198"/>
      <c r="MCO22" s="198"/>
      <c r="MCP22" s="198"/>
      <c r="MCQ22" s="198"/>
      <c r="MCR22" s="198"/>
      <c r="MCS22" s="198"/>
      <c r="MCT22" s="198"/>
      <c r="MCU22" s="198"/>
      <c r="MCV22" s="198"/>
      <c r="MCW22" s="198"/>
      <c r="MCX22" s="198"/>
      <c r="MCY22" s="198"/>
      <c r="MCZ22" s="198"/>
      <c r="MDA22" s="198"/>
      <c r="MDB22" s="198"/>
      <c r="MDC22" s="198"/>
      <c r="MDD22" s="198"/>
      <c r="MDE22" s="198"/>
      <c r="MDF22" s="198"/>
      <c r="MDG22" s="198"/>
      <c r="MDH22" s="198"/>
      <c r="MDI22" s="198"/>
      <c r="MDJ22" s="198"/>
      <c r="MDK22" s="198"/>
      <c r="MDL22" s="198"/>
      <c r="MDM22" s="198"/>
      <c r="MDN22" s="198"/>
      <c r="MDO22" s="198"/>
      <c r="MDP22" s="198"/>
      <c r="MDQ22" s="198"/>
      <c r="MDR22" s="198"/>
      <c r="MDS22" s="198"/>
      <c r="MDT22" s="198"/>
      <c r="MDU22" s="198"/>
      <c r="MDV22" s="198"/>
      <c r="MDW22" s="198"/>
      <c r="MDX22" s="198"/>
      <c r="MDY22" s="198"/>
      <c r="MDZ22" s="198"/>
      <c r="MEA22" s="198"/>
      <c r="MEB22" s="198"/>
      <c r="MEC22" s="198"/>
      <c r="MED22" s="198"/>
      <c r="MEE22" s="198"/>
      <c r="MEF22" s="198"/>
      <c r="MEG22" s="198"/>
      <c r="MEH22" s="198"/>
      <c r="MEI22" s="198"/>
      <c r="MEJ22" s="198"/>
      <c r="MEK22" s="198"/>
      <c r="MEL22" s="198"/>
      <c r="MEM22" s="198"/>
      <c r="MEN22" s="198"/>
      <c r="MEO22" s="198"/>
      <c r="MEP22" s="198"/>
      <c r="MEQ22" s="198"/>
      <c r="MER22" s="198"/>
      <c r="MES22" s="198"/>
      <c r="MET22" s="198"/>
      <c r="MEU22" s="198"/>
      <c r="MEV22" s="198"/>
      <c r="MEW22" s="198"/>
      <c r="MEX22" s="198"/>
      <c r="MEY22" s="198"/>
      <c r="MEZ22" s="198"/>
      <c r="MFA22" s="198"/>
      <c r="MFB22" s="198"/>
      <c r="MFC22" s="198"/>
      <c r="MFD22" s="198"/>
      <c r="MFE22" s="198"/>
      <c r="MFF22" s="198"/>
      <c r="MFG22" s="198"/>
      <c r="MFH22" s="198"/>
      <c r="MFI22" s="198"/>
      <c r="MFJ22" s="198"/>
      <c r="MFK22" s="198"/>
      <c r="MFL22" s="198"/>
      <c r="MFM22" s="198"/>
      <c r="MFN22" s="198"/>
      <c r="MFO22" s="198"/>
      <c r="MFP22" s="198"/>
      <c r="MFQ22" s="198"/>
      <c r="MFR22" s="198"/>
      <c r="MFS22" s="198"/>
      <c r="MFT22" s="198"/>
      <c r="MFU22" s="198"/>
      <c r="MFV22" s="198"/>
      <c r="MFW22" s="198"/>
      <c r="MFX22" s="198"/>
      <c r="MFY22" s="198"/>
      <c r="MFZ22" s="198"/>
      <c r="MGA22" s="198"/>
      <c r="MGB22" s="198"/>
      <c r="MGC22" s="198"/>
      <c r="MGD22" s="198"/>
      <c r="MGE22" s="198"/>
      <c r="MGF22" s="198"/>
      <c r="MGG22" s="198"/>
      <c r="MGH22" s="198"/>
      <c r="MGI22" s="198"/>
      <c r="MGJ22" s="198"/>
      <c r="MGK22" s="198"/>
      <c r="MGL22" s="198"/>
      <c r="MGM22" s="198"/>
      <c r="MGN22" s="198"/>
      <c r="MGO22" s="198"/>
      <c r="MGP22" s="198"/>
      <c r="MGQ22" s="198"/>
      <c r="MGR22" s="198"/>
      <c r="MGS22" s="198"/>
      <c r="MGT22" s="198"/>
      <c r="MGU22" s="198"/>
      <c r="MGV22" s="198"/>
      <c r="MGW22" s="198"/>
      <c r="MGX22" s="198"/>
      <c r="MGY22" s="198"/>
      <c r="MGZ22" s="198"/>
      <c r="MHA22" s="198"/>
      <c r="MHB22" s="198"/>
      <c r="MHC22" s="198"/>
      <c r="MHD22" s="198"/>
      <c r="MHE22" s="198"/>
      <c r="MHF22" s="198"/>
      <c r="MHG22" s="198"/>
      <c r="MHH22" s="198"/>
      <c r="MHI22" s="198"/>
      <c r="MHJ22" s="198"/>
      <c r="MHK22" s="198"/>
      <c r="MHL22" s="198"/>
      <c r="MHM22" s="198"/>
      <c r="MHN22" s="198"/>
      <c r="MHO22" s="198"/>
      <c r="MHP22" s="198"/>
      <c r="MHQ22" s="198"/>
      <c r="MHR22" s="198"/>
      <c r="MHS22" s="198"/>
      <c r="MHT22" s="198"/>
      <c r="MHU22" s="198"/>
      <c r="MHV22" s="198"/>
      <c r="MHW22" s="198"/>
      <c r="MHX22" s="198"/>
      <c r="MHY22" s="198"/>
      <c r="MHZ22" s="198"/>
      <c r="MIA22" s="198"/>
      <c r="MIB22" s="198"/>
      <c r="MIC22" s="198"/>
      <c r="MID22" s="198"/>
      <c r="MIE22" s="198"/>
      <c r="MIF22" s="198"/>
      <c r="MIG22" s="198"/>
      <c r="MIH22" s="198"/>
      <c r="MII22" s="198"/>
      <c r="MIJ22" s="198"/>
      <c r="MIK22" s="198"/>
      <c r="MIL22" s="198"/>
      <c r="MIM22" s="198"/>
      <c r="MIN22" s="198"/>
      <c r="MIO22" s="198"/>
      <c r="MIP22" s="198"/>
      <c r="MIQ22" s="198"/>
      <c r="MIR22" s="198"/>
      <c r="MIS22" s="198"/>
      <c r="MIT22" s="198"/>
      <c r="MIU22" s="198"/>
      <c r="MIV22" s="198"/>
      <c r="MIW22" s="198"/>
      <c r="MIX22" s="198"/>
      <c r="MIY22" s="198"/>
      <c r="MIZ22" s="198"/>
      <c r="MJA22" s="198"/>
      <c r="MJB22" s="198"/>
      <c r="MJC22" s="198"/>
      <c r="MJD22" s="198"/>
      <c r="MJE22" s="198"/>
      <c r="MJF22" s="198"/>
      <c r="MJG22" s="198"/>
      <c r="MJH22" s="198"/>
      <c r="MJI22" s="198"/>
      <c r="MJJ22" s="198"/>
      <c r="MJK22" s="198"/>
      <c r="MJL22" s="198"/>
      <c r="MJM22" s="198"/>
      <c r="MJN22" s="198"/>
      <c r="MJO22" s="198"/>
      <c r="MJP22" s="198"/>
      <c r="MJQ22" s="198"/>
      <c r="MJR22" s="198"/>
      <c r="MJS22" s="198"/>
      <c r="MJT22" s="198"/>
      <c r="MJU22" s="198"/>
      <c r="MJV22" s="198"/>
      <c r="MJW22" s="198"/>
      <c r="MJX22" s="198"/>
      <c r="MJY22" s="198"/>
      <c r="MJZ22" s="198"/>
      <c r="MKA22" s="198"/>
      <c r="MKB22" s="198"/>
      <c r="MKC22" s="198"/>
      <c r="MKD22" s="198"/>
      <c r="MKE22" s="198"/>
      <c r="MKF22" s="198"/>
      <c r="MKG22" s="198"/>
      <c r="MKH22" s="198"/>
      <c r="MKI22" s="198"/>
      <c r="MKJ22" s="198"/>
      <c r="MKK22" s="198"/>
      <c r="MKL22" s="198"/>
      <c r="MKM22" s="198"/>
      <c r="MKN22" s="198"/>
      <c r="MKO22" s="198"/>
      <c r="MKP22" s="198"/>
      <c r="MKQ22" s="198"/>
      <c r="MKR22" s="198"/>
      <c r="MKS22" s="198"/>
      <c r="MKT22" s="198"/>
      <c r="MKU22" s="198"/>
      <c r="MKV22" s="198"/>
      <c r="MKW22" s="198"/>
      <c r="MKX22" s="198"/>
      <c r="MKY22" s="198"/>
      <c r="MKZ22" s="198"/>
      <c r="MLA22" s="198"/>
      <c r="MLB22" s="198"/>
      <c r="MLC22" s="198"/>
      <c r="MLD22" s="198"/>
      <c r="MLE22" s="198"/>
      <c r="MLF22" s="198"/>
      <c r="MLG22" s="198"/>
      <c r="MLH22" s="198"/>
      <c r="MLI22" s="198"/>
      <c r="MLJ22" s="198"/>
      <c r="MLK22" s="198"/>
      <c r="MLL22" s="198"/>
      <c r="MLM22" s="198"/>
      <c r="MLN22" s="198"/>
      <c r="MLO22" s="198"/>
      <c r="MLP22" s="198"/>
      <c r="MLQ22" s="198"/>
      <c r="MLR22" s="198"/>
      <c r="MLS22" s="198"/>
      <c r="MLT22" s="198"/>
      <c r="MLU22" s="198"/>
      <c r="MLV22" s="198"/>
      <c r="MLW22" s="198"/>
      <c r="MLX22" s="198"/>
      <c r="MLY22" s="198"/>
      <c r="MLZ22" s="198"/>
      <c r="MMA22" s="198"/>
      <c r="MMB22" s="198"/>
      <c r="MMC22" s="198"/>
      <c r="MMD22" s="198"/>
      <c r="MME22" s="198"/>
      <c r="MMF22" s="198"/>
      <c r="MMG22" s="198"/>
      <c r="MMH22" s="198"/>
      <c r="MMI22" s="198"/>
      <c r="MMJ22" s="198"/>
      <c r="MMK22" s="198"/>
      <c r="MML22" s="198"/>
      <c r="MMM22" s="198"/>
      <c r="MMN22" s="198"/>
      <c r="MMO22" s="198"/>
      <c r="MMP22" s="198"/>
      <c r="MMQ22" s="198"/>
      <c r="MMR22" s="198"/>
      <c r="MMS22" s="198"/>
      <c r="MMT22" s="198"/>
      <c r="MMU22" s="198"/>
      <c r="MMV22" s="198"/>
      <c r="MMW22" s="198"/>
      <c r="MMX22" s="198"/>
      <c r="MMY22" s="198"/>
      <c r="MMZ22" s="198"/>
      <c r="MNA22" s="198"/>
      <c r="MNB22" s="198"/>
      <c r="MNC22" s="198"/>
      <c r="MND22" s="198"/>
      <c r="MNE22" s="198"/>
      <c r="MNF22" s="198"/>
      <c r="MNG22" s="198"/>
      <c r="MNH22" s="198"/>
      <c r="MNI22" s="198"/>
      <c r="MNJ22" s="198"/>
      <c r="MNK22" s="198"/>
      <c r="MNL22" s="198"/>
      <c r="MNM22" s="198"/>
      <c r="MNN22" s="198"/>
      <c r="MNO22" s="198"/>
      <c r="MNP22" s="198"/>
      <c r="MNQ22" s="198"/>
      <c r="MNR22" s="198"/>
      <c r="MNS22" s="198"/>
      <c r="MNT22" s="198"/>
      <c r="MNU22" s="198"/>
      <c r="MNV22" s="198"/>
      <c r="MNW22" s="198"/>
      <c r="MNX22" s="198"/>
      <c r="MNY22" s="198"/>
      <c r="MNZ22" s="198"/>
      <c r="MOA22" s="198"/>
      <c r="MOB22" s="198"/>
      <c r="MOC22" s="198"/>
      <c r="MOD22" s="198"/>
      <c r="MOE22" s="198"/>
      <c r="MOF22" s="198"/>
      <c r="MOG22" s="198"/>
      <c r="MOH22" s="198"/>
      <c r="MOI22" s="198"/>
      <c r="MOJ22" s="198"/>
      <c r="MOK22" s="198"/>
      <c r="MOL22" s="198"/>
      <c r="MOM22" s="198"/>
      <c r="MON22" s="198"/>
      <c r="MOO22" s="198"/>
      <c r="MOP22" s="198"/>
      <c r="MOQ22" s="198"/>
      <c r="MOR22" s="198"/>
      <c r="MOS22" s="198"/>
      <c r="MOT22" s="198"/>
      <c r="MOU22" s="198"/>
      <c r="MOV22" s="198"/>
      <c r="MOW22" s="198"/>
      <c r="MOX22" s="198"/>
      <c r="MOY22" s="198"/>
      <c r="MOZ22" s="198"/>
      <c r="MPA22" s="198"/>
      <c r="MPB22" s="198"/>
      <c r="MPC22" s="198"/>
      <c r="MPD22" s="198"/>
      <c r="MPE22" s="198"/>
      <c r="MPF22" s="198"/>
      <c r="MPG22" s="198"/>
      <c r="MPH22" s="198"/>
      <c r="MPI22" s="198"/>
      <c r="MPJ22" s="198"/>
      <c r="MPK22" s="198"/>
      <c r="MPL22" s="198"/>
      <c r="MPM22" s="198"/>
      <c r="MPN22" s="198"/>
      <c r="MPO22" s="198"/>
      <c r="MPP22" s="198"/>
      <c r="MPQ22" s="198"/>
      <c r="MPR22" s="198"/>
      <c r="MPS22" s="198"/>
      <c r="MPT22" s="198"/>
      <c r="MPU22" s="198"/>
      <c r="MPV22" s="198"/>
      <c r="MPW22" s="198"/>
      <c r="MPX22" s="198"/>
      <c r="MPY22" s="198"/>
      <c r="MPZ22" s="198"/>
      <c r="MQA22" s="198"/>
      <c r="MQB22" s="198"/>
      <c r="MQC22" s="198"/>
      <c r="MQD22" s="198"/>
      <c r="MQE22" s="198"/>
      <c r="MQF22" s="198"/>
      <c r="MQG22" s="198"/>
      <c r="MQH22" s="198"/>
      <c r="MQI22" s="198"/>
      <c r="MQJ22" s="198"/>
      <c r="MQK22" s="198"/>
      <c r="MQL22" s="198"/>
      <c r="MQM22" s="198"/>
      <c r="MQN22" s="198"/>
      <c r="MQO22" s="198"/>
      <c r="MQP22" s="198"/>
      <c r="MQQ22" s="198"/>
      <c r="MQR22" s="198"/>
      <c r="MQS22" s="198"/>
      <c r="MQT22" s="198"/>
      <c r="MQU22" s="198"/>
      <c r="MQV22" s="198"/>
      <c r="MQW22" s="198"/>
      <c r="MQX22" s="198"/>
      <c r="MQY22" s="198"/>
      <c r="MQZ22" s="198"/>
      <c r="MRA22" s="198"/>
      <c r="MRB22" s="198"/>
      <c r="MRC22" s="198"/>
      <c r="MRD22" s="198"/>
      <c r="MRE22" s="198"/>
      <c r="MRF22" s="198"/>
      <c r="MRG22" s="198"/>
      <c r="MRH22" s="198"/>
      <c r="MRI22" s="198"/>
      <c r="MRJ22" s="198"/>
      <c r="MRK22" s="198"/>
      <c r="MRL22" s="198"/>
      <c r="MRM22" s="198"/>
      <c r="MRN22" s="198"/>
      <c r="MRO22" s="198"/>
      <c r="MRP22" s="198"/>
      <c r="MRQ22" s="198"/>
      <c r="MRR22" s="198"/>
      <c r="MRS22" s="198"/>
      <c r="MRT22" s="198"/>
      <c r="MRU22" s="198"/>
      <c r="MRV22" s="198"/>
      <c r="MRW22" s="198"/>
      <c r="MRX22" s="198"/>
      <c r="MRY22" s="198"/>
      <c r="MRZ22" s="198"/>
      <c r="MSA22" s="198"/>
      <c r="MSB22" s="198"/>
      <c r="MSC22" s="198"/>
      <c r="MSD22" s="198"/>
      <c r="MSE22" s="198"/>
      <c r="MSF22" s="198"/>
      <c r="MSG22" s="198"/>
      <c r="MSH22" s="198"/>
      <c r="MSI22" s="198"/>
      <c r="MSJ22" s="198"/>
      <c r="MSK22" s="198"/>
      <c r="MSL22" s="198"/>
      <c r="MSM22" s="198"/>
      <c r="MSN22" s="198"/>
      <c r="MSO22" s="198"/>
      <c r="MSP22" s="198"/>
      <c r="MSQ22" s="198"/>
      <c r="MSR22" s="198"/>
      <c r="MSS22" s="198"/>
      <c r="MST22" s="198"/>
      <c r="MSU22" s="198"/>
      <c r="MSV22" s="198"/>
      <c r="MSW22" s="198"/>
      <c r="MSX22" s="198"/>
      <c r="MSY22" s="198"/>
      <c r="MSZ22" s="198"/>
      <c r="MTA22" s="198"/>
      <c r="MTB22" s="198"/>
      <c r="MTC22" s="198"/>
      <c r="MTD22" s="198"/>
      <c r="MTE22" s="198"/>
      <c r="MTF22" s="198"/>
      <c r="MTG22" s="198"/>
      <c r="MTH22" s="198"/>
      <c r="MTI22" s="198"/>
      <c r="MTJ22" s="198"/>
      <c r="MTK22" s="198"/>
      <c r="MTL22" s="198"/>
      <c r="MTM22" s="198"/>
      <c r="MTN22" s="198"/>
      <c r="MTO22" s="198"/>
      <c r="MTP22" s="198"/>
      <c r="MTQ22" s="198"/>
      <c r="MTR22" s="198"/>
      <c r="MTS22" s="198"/>
      <c r="MTT22" s="198"/>
      <c r="MTU22" s="198"/>
      <c r="MTV22" s="198"/>
      <c r="MTW22" s="198"/>
      <c r="MTX22" s="198"/>
      <c r="MTY22" s="198"/>
      <c r="MTZ22" s="198"/>
      <c r="MUA22" s="198"/>
      <c r="MUB22" s="198"/>
      <c r="MUC22" s="198"/>
      <c r="MUD22" s="198"/>
      <c r="MUE22" s="198"/>
      <c r="MUF22" s="198"/>
      <c r="MUG22" s="198"/>
      <c r="MUH22" s="198"/>
      <c r="MUI22" s="198"/>
      <c r="MUJ22" s="198"/>
      <c r="MUK22" s="198"/>
      <c r="MUL22" s="198"/>
      <c r="MUM22" s="198"/>
      <c r="MUN22" s="198"/>
      <c r="MUO22" s="198"/>
      <c r="MUP22" s="198"/>
      <c r="MUQ22" s="198"/>
      <c r="MUR22" s="198"/>
      <c r="MUS22" s="198"/>
      <c r="MUT22" s="198"/>
      <c r="MUU22" s="198"/>
      <c r="MUV22" s="198"/>
      <c r="MUW22" s="198"/>
      <c r="MUX22" s="198"/>
      <c r="MUY22" s="198"/>
      <c r="MUZ22" s="198"/>
      <c r="MVA22" s="198"/>
      <c r="MVB22" s="198"/>
      <c r="MVC22" s="198"/>
      <c r="MVD22" s="198"/>
      <c r="MVE22" s="198"/>
      <c r="MVF22" s="198"/>
      <c r="MVG22" s="198"/>
      <c r="MVH22" s="198"/>
      <c r="MVI22" s="198"/>
      <c r="MVJ22" s="198"/>
      <c r="MVK22" s="198"/>
      <c r="MVL22" s="198"/>
      <c r="MVM22" s="198"/>
      <c r="MVN22" s="198"/>
      <c r="MVO22" s="198"/>
      <c r="MVP22" s="198"/>
      <c r="MVQ22" s="198"/>
      <c r="MVR22" s="198"/>
      <c r="MVS22" s="198"/>
      <c r="MVT22" s="198"/>
      <c r="MVU22" s="198"/>
      <c r="MVV22" s="198"/>
      <c r="MVW22" s="198"/>
      <c r="MVX22" s="198"/>
      <c r="MVY22" s="198"/>
      <c r="MVZ22" s="198"/>
      <c r="MWA22" s="198"/>
      <c r="MWB22" s="198"/>
      <c r="MWC22" s="198"/>
      <c r="MWD22" s="198"/>
      <c r="MWE22" s="198"/>
      <c r="MWF22" s="198"/>
      <c r="MWG22" s="198"/>
      <c r="MWH22" s="198"/>
      <c r="MWI22" s="198"/>
      <c r="MWJ22" s="198"/>
      <c r="MWK22" s="198"/>
      <c r="MWL22" s="198"/>
      <c r="MWM22" s="198"/>
      <c r="MWN22" s="198"/>
      <c r="MWO22" s="198"/>
      <c r="MWP22" s="198"/>
      <c r="MWQ22" s="198"/>
      <c r="MWR22" s="198"/>
      <c r="MWS22" s="198"/>
      <c r="MWT22" s="198"/>
      <c r="MWU22" s="198"/>
      <c r="MWV22" s="198"/>
      <c r="MWW22" s="198"/>
      <c r="MWX22" s="198"/>
      <c r="MWY22" s="198"/>
      <c r="MWZ22" s="198"/>
      <c r="MXA22" s="198"/>
      <c r="MXB22" s="198"/>
      <c r="MXC22" s="198"/>
      <c r="MXD22" s="198"/>
      <c r="MXE22" s="198"/>
      <c r="MXF22" s="198"/>
      <c r="MXG22" s="198"/>
      <c r="MXH22" s="198"/>
      <c r="MXI22" s="198"/>
      <c r="MXJ22" s="198"/>
      <c r="MXK22" s="198"/>
      <c r="MXL22" s="198"/>
      <c r="MXM22" s="198"/>
      <c r="MXN22" s="198"/>
      <c r="MXO22" s="198"/>
      <c r="MXP22" s="198"/>
      <c r="MXQ22" s="198"/>
      <c r="MXR22" s="198"/>
      <c r="MXS22" s="198"/>
      <c r="MXT22" s="198"/>
      <c r="MXU22" s="198"/>
      <c r="MXV22" s="198"/>
      <c r="MXW22" s="198"/>
      <c r="MXX22" s="198"/>
      <c r="MXY22" s="198"/>
      <c r="MXZ22" s="198"/>
      <c r="MYA22" s="198"/>
      <c r="MYB22" s="198"/>
      <c r="MYC22" s="198"/>
      <c r="MYD22" s="198"/>
      <c r="MYE22" s="198"/>
      <c r="MYF22" s="198"/>
      <c r="MYG22" s="198"/>
      <c r="MYH22" s="198"/>
      <c r="MYI22" s="198"/>
      <c r="MYJ22" s="198"/>
      <c r="MYK22" s="198"/>
      <c r="MYL22" s="198"/>
      <c r="MYM22" s="198"/>
      <c r="MYN22" s="198"/>
      <c r="MYO22" s="198"/>
      <c r="MYP22" s="198"/>
      <c r="MYQ22" s="198"/>
      <c r="MYR22" s="198"/>
      <c r="MYS22" s="198"/>
      <c r="MYT22" s="198"/>
      <c r="MYU22" s="198"/>
      <c r="MYV22" s="198"/>
      <c r="MYW22" s="198"/>
      <c r="MYX22" s="198"/>
      <c r="MYY22" s="198"/>
      <c r="MYZ22" s="198"/>
      <c r="MZA22" s="198"/>
      <c r="MZB22" s="198"/>
      <c r="MZC22" s="198"/>
      <c r="MZD22" s="198"/>
      <c r="MZE22" s="198"/>
      <c r="MZF22" s="198"/>
      <c r="MZG22" s="198"/>
      <c r="MZH22" s="198"/>
      <c r="MZI22" s="198"/>
      <c r="MZJ22" s="198"/>
      <c r="MZK22" s="198"/>
      <c r="MZL22" s="198"/>
      <c r="MZM22" s="198"/>
      <c r="MZN22" s="198"/>
      <c r="MZO22" s="198"/>
      <c r="MZP22" s="198"/>
      <c r="MZQ22" s="198"/>
      <c r="MZR22" s="198"/>
      <c r="MZS22" s="198"/>
      <c r="MZT22" s="198"/>
      <c r="MZU22" s="198"/>
      <c r="MZV22" s="198"/>
      <c r="MZW22" s="198"/>
      <c r="MZX22" s="198"/>
      <c r="MZY22" s="198"/>
      <c r="MZZ22" s="198"/>
      <c r="NAA22" s="198"/>
      <c r="NAB22" s="198"/>
      <c r="NAC22" s="198"/>
      <c r="NAD22" s="198"/>
      <c r="NAE22" s="198"/>
      <c r="NAF22" s="198"/>
      <c r="NAG22" s="198"/>
      <c r="NAH22" s="198"/>
      <c r="NAI22" s="198"/>
      <c r="NAJ22" s="198"/>
      <c r="NAK22" s="198"/>
      <c r="NAL22" s="198"/>
      <c r="NAM22" s="198"/>
      <c r="NAN22" s="198"/>
      <c r="NAO22" s="198"/>
      <c r="NAP22" s="198"/>
      <c r="NAQ22" s="198"/>
      <c r="NAR22" s="198"/>
      <c r="NAS22" s="198"/>
      <c r="NAT22" s="198"/>
      <c r="NAU22" s="198"/>
      <c r="NAV22" s="198"/>
      <c r="NAW22" s="198"/>
      <c r="NAX22" s="198"/>
      <c r="NAY22" s="198"/>
      <c r="NAZ22" s="198"/>
      <c r="NBA22" s="198"/>
      <c r="NBB22" s="198"/>
      <c r="NBC22" s="198"/>
      <c r="NBD22" s="198"/>
      <c r="NBE22" s="198"/>
      <c r="NBF22" s="198"/>
      <c r="NBG22" s="198"/>
      <c r="NBH22" s="198"/>
      <c r="NBI22" s="198"/>
      <c r="NBJ22" s="198"/>
      <c r="NBK22" s="198"/>
      <c r="NBL22" s="198"/>
      <c r="NBM22" s="198"/>
      <c r="NBN22" s="198"/>
      <c r="NBO22" s="198"/>
      <c r="NBP22" s="198"/>
      <c r="NBQ22" s="198"/>
      <c r="NBR22" s="198"/>
      <c r="NBS22" s="198"/>
      <c r="NBT22" s="198"/>
      <c r="NBU22" s="198"/>
      <c r="NBV22" s="198"/>
      <c r="NBW22" s="198"/>
      <c r="NBX22" s="198"/>
      <c r="NBY22" s="198"/>
      <c r="NBZ22" s="198"/>
      <c r="NCA22" s="198"/>
      <c r="NCB22" s="198"/>
      <c r="NCC22" s="198"/>
      <c r="NCD22" s="198"/>
      <c r="NCE22" s="198"/>
      <c r="NCF22" s="198"/>
      <c r="NCG22" s="198"/>
      <c r="NCH22" s="198"/>
      <c r="NCI22" s="198"/>
      <c r="NCJ22" s="198"/>
      <c r="NCK22" s="198"/>
      <c r="NCL22" s="198"/>
      <c r="NCM22" s="198"/>
      <c r="NCN22" s="198"/>
      <c r="NCO22" s="198"/>
      <c r="NCP22" s="198"/>
      <c r="NCQ22" s="198"/>
      <c r="NCR22" s="198"/>
      <c r="NCS22" s="198"/>
      <c r="NCT22" s="198"/>
      <c r="NCU22" s="198"/>
      <c r="NCV22" s="198"/>
      <c r="NCW22" s="198"/>
      <c r="NCX22" s="198"/>
      <c r="NCY22" s="198"/>
      <c r="NCZ22" s="198"/>
      <c r="NDA22" s="198"/>
      <c r="NDB22" s="198"/>
      <c r="NDC22" s="198"/>
      <c r="NDD22" s="198"/>
      <c r="NDE22" s="198"/>
      <c r="NDF22" s="198"/>
      <c r="NDG22" s="198"/>
      <c r="NDH22" s="198"/>
      <c r="NDI22" s="198"/>
      <c r="NDJ22" s="198"/>
      <c r="NDK22" s="198"/>
      <c r="NDL22" s="198"/>
      <c r="NDM22" s="198"/>
      <c r="NDN22" s="198"/>
      <c r="NDO22" s="198"/>
      <c r="NDP22" s="198"/>
      <c r="NDQ22" s="198"/>
      <c r="NDR22" s="198"/>
      <c r="NDS22" s="198"/>
      <c r="NDT22" s="198"/>
      <c r="NDU22" s="198"/>
      <c r="NDV22" s="198"/>
      <c r="NDW22" s="198"/>
      <c r="NDX22" s="198"/>
      <c r="NDY22" s="198"/>
      <c r="NDZ22" s="198"/>
      <c r="NEA22" s="198"/>
      <c r="NEB22" s="198"/>
      <c r="NEC22" s="198"/>
      <c r="NED22" s="198"/>
      <c r="NEE22" s="198"/>
      <c r="NEF22" s="198"/>
      <c r="NEG22" s="198"/>
      <c r="NEH22" s="198"/>
      <c r="NEI22" s="198"/>
      <c r="NEJ22" s="198"/>
      <c r="NEK22" s="198"/>
      <c r="NEL22" s="198"/>
      <c r="NEM22" s="198"/>
      <c r="NEN22" s="198"/>
      <c r="NEO22" s="198"/>
      <c r="NEP22" s="198"/>
      <c r="NEQ22" s="198"/>
      <c r="NER22" s="198"/>
      <c r="NES22" s="198"/>
      <c r="NET22" s="198"/>
      <c r="NEU22" s="198"/>
      <c r="NEV22" s="198"/>
      <c r="NEW22" s="198"/>
      <c r="NEX22" s="198"/>
      <c r="NEY22" s="198"/>
      <c r="NEZ22" s="198"/>
      <c r="NFA22" s="198"/>
      <c r="NFB22" s="198"/>
      <c r="NFC22" s="198"/>
      <c r="NFD22" s="198"/>
      <c r="NFE22" s="198"/>
      <c r="NFF22" s="198"/>
      <c r="NFG22" s="198"/>
      <c r="NFH22" s="198"/>
      <c r="NFI22" s="198"/>
      <c r="NFJ22" s="198"/>
      <c r="NFK22" s="198"/>
      <c r="NFL22" s="198"/>
      <c r="NFM22" s="198"/>
      <c r="NFN22" s="198"/>
      <c r="NFO22" s="198"/>
      <c r="NFP22" s="198"/>
      <c r="NFQ22" s="198"/>
      <c r="NFR22" s="198"/>
      <c r="NFS22" s="198"/>
      <c r="NFT22" s="198"/>
      <c r="NFU22" s="198"/>
      <c r="NFV22" s="198"/>
      <c r="NFW22" s="198"/>
      <c r="NFX22" s="198"/>
      <c r="NFY22" s="198"/>
      <c r="NFZ22" s="198"/>
      <c r="NGA22" s="198"/>
      <c r="NGB22" s="198"/>
      <c r="NGC22" s="198"/>
      <c r="NGD22" s="198"/>
      <c r="NGE22" s="198"/>
      <c r="NGF22" s="198"/>
      <c r="NGG22" s="198"/>
      <c r="NGH22" s="198"/>
      <c r="NGI22" s="198"/>
      <c r="NGJ22" s="198"/>
      <c r="NGK22" s="198"/>
      <c r="NGL22" s="198"/>
      <c r="NGM22" s="198"/>
      <c r="NGN22" s="198"/>
      <c r="NGO22" s="198"/>
      <c r="NGP22" s="198"/>
      <c r="NGQ22" s="198"/>
      <c r="NGR22" s="198"/>
      <c r="NGS22" s="198"/>
      <c r="NGT22" s="198"/>
      <c r="NGU22" s="198"/>
      <c r="NGV22" s="198"/>
      <c r="NGW22" s="198"/>
      <c r="NGX22" s="198"/>
      <c r="NGY22" s="198"/>
      <c r="NGZ22" s="198"/>
      <c r="NHA22" s="198"/>
      <c r="NHB22" s="198"/>
      <c r="NHC22" s="198"/>
      <c r="NHD22" s="198"/>
      <c r="NHE22" s="198"/>
      <c r="NHF22" s="198"/>
      <c r="NHG22" s="198"/>
      <c r="NHH22" s="198"/>
      <c r="NHI22" s="198"/>
      <c r="NHJ22" s="198"/>
      <c r="NHK22" s="198"/>
      <c r="NHL22" s="198"/>
      <c r="NHM22" s="198"/>
      <c r="NHN22" s="198"/>
      <c r="NHO22" s="198"/>
      <c r="NHP22" s="198"/>
      <c r="NHQ22" s="198"/>
      <c r="NHR22" s="198"/>
      <c r="NHS22" s="198"/>
      <c r="NHT22" s="198"/>
      <c r="NHU22" s="198"/>
      <c r="NHV22" s="198"/>
      <c r="NHW22" s="198"/>
      <c r="NHX22" s="198"/>
      <c r="NHY22" s="198"/>
      <c r="NHZ22" s="198"/>
      <c r="NIA22" s="198"/>
      <c r="NIB22" s="198"/>
      <c r="NIC22" s="198"/>
      <c r="NID22" s="198"/>
      <c r="NIE22" s="198"/>
      <c r="NIF22" s="198"/>
      <c r="NIG22" s="198"/>
      <c r="NIH22" s="198"/>
      <c r="NII22" s="198"/>
      <c r="NIJ22" s="198"/>
      <c r="NIK22" s="198"/>
      <c r="NIL22" s="198"/>
      <c r="NIM22" s="198"/>
      <c r="NIN22" s="198"/>
      <c r="NIO22" s="198"/>
      <c r="NIP22" s="198"/>
      <c r="NIQ22" s="198"/>
      <c r="NIR22" s="198"/>
      <c r="NIS22" s="198"/>
      <c r="NIT22" s="198"/>
      <c r="NIU22" s="198"/>
      <c r="NIV22" s="198"/>
      <c r="NIW22" s="198"/>
      <c r="NIX22" s="198"/>
      <c r="NIY22" s="198"/>
      <c r="NIZ22" s="198"/>
      <c r="NJA22" s="198"/>
      <c r="NJB22" s="198"/>
      <c r="NJC22" s="198"/>
      <c r="NJD22" s="198"/>
      <c r="NJE22" s="198"/>
      <c r="NJF22" s="198"/>
      <c r="NJG22" s="198"/>
      <c r="NJH22" s="198"/>
      <c r="NJI22" s="198"/>
      <c r="NJJ22" s="198"/>
      <c r="NJK22" s="198"/>
      <c r="NJL22" s="198"/>
      <c r="NJM22" s="198"/>
      <c r="NJN22" s="198"/>
      <c r="NJO22" s="198"/>
      <c r="NJP22" s="198"/>
      <c r="NJQ22" s="198"/>
      <c r="NJR22" s="198"/>
      <c r="NJS22" s="198"/>
      <c r="NJT22" s="198"/>
      <c r="NJU22" s="198"/>
      <c r="NJV22" s="198"/>
      <c r="NJW22" s="198"/>
      <c r="NJX22" s="198"/>
      <c r="NJY22" s="198"/>
      <c r="NJZ22" s="198"/>
      <c r="NKA22" s="198"/>
      <c r="NKB22" s="198"/>
      <c r="NKC22" s="198"/>
      <c r="NKD22" s="198"/>
      <c r="NKE22" s="198"/>
      <c r="NKF22" s="198"/>
      <c r="NKG22" s="198"/>
      <c r="NKH22" s="198"/>
      <c r="NKI22" s="198"/>
      <c r="NKJ22" s="198"/>
      <c r="NKK22" s="198"/>
      <c r="NKL22" s="198"/>
      <c r="NKM22" s="198"/>
      <c r="NKN22" s="198"/>
      <c r="NKO22" s="198"/>
      <c r="NKP22" s="198"/>
      <c r="NKQ22" s="198"/>
      <c r="NKR22" s="198"/>
      <c r="NKS22" s="198"/>
      <c r="NKT22" s="198"/>
      <c r="NKU22" s="198"/>
      <c r="NKV22" s="198"/>
      <c r="NKW22" s="198"/>
      <c r="NKX22" s="198"/>
      <c r="NKY22" s="198"/>
      <c r="NKZ22" s="198"/>
      <c r="NLA22" s="198"/>
      <c r="NLB22" s="198"/>
      <c r="NLC22" s="198"/>
      <c r="NLD22" s="198"/>
      <c r="NLE22" s="198"/>
      <c r="NLF22" s="198"/>
      <c r="NLG22" s="198"/>
      <c r="NLH22" s="198"/>
      <c r="NLI22" s="198"/>
      <c r="NLJ22" s="198"/>
      <c r="NLK22" s="198"/>
      <c r="NLL22" s="198"/>
      <c r="NLM22" s="198"/>
      <c r="NLN22" s="198"/>
      <c r="NLO22" s="198"/>
      <c r="NLP22" s="198"/>
      <c r="NLQ22" s="198"/>
      <c r="NLR22" s="198"/>
      <c r="NLS22" s="198"/>
      <c r="NLT22" s="198"/>
      <c r="NLU22" s="198"/>
      <c r="NLV22" s="198"/>
      <c r="NLW22" s="198"/>
      <c r="NLX22" s="198"/>
      <c r="NLY22" s="198"/>
      <c r="NLZ22" s="198"/>
      <c r="NMA22" s="198"/>
      <c r="NMB22" s="198"/>
      <c r="NMC22" s="198"/>
      <c r="NMD22" s="198"/>
      <c r="NME22" s="198"/>
      <c r="NMF22" s="198"/>
      <c r="NMG22" s="198"/>
      <c r="NMH22" s="198"/>
      <c r="NMI22" s="198"/>
      <c r="NMJ22" s="198"/>
      <c r="NMK22" s="198"/>
      <c r="NML22" s="198"/>
      <c r="NMM22" s="198"/>
      <c r="NMN22" s="198"/>
      <c r="NMO22" s="198"/>
      <c r="NMP22" s="198"/>
      <c r="NMQ22" s="198"/>
      <c r="NMR22" s="198"/>
      <c r="NMS22" s="198"/>
      <c r="NMT22" s="198"/>
      <c r="NMU22" s="198"/>
      <c r="NMV22" s="198"/>
      <c r="NMW22" s="198"/>
      <c r="NMX22" s="198"/>
      <c r="NMY22" s="198"/>
      <c r="NMZ22" s="198"/>
      <c r="NNA22" s="198"/>
      <c r="NNB22" s="198"/>
      <c r="NNC22" s="198"/>
      <c r="NND22" s="198"/>
      <c r="NNE22" s="198"/>
      <c r="NNF22" s="198"/>
      <c r="NNG22" s="198"/>
      <c r="NNH22" s="198"/>
      <c r="NNI22" s="198"/>
      <c r="NNJ22" s="198"/>
      <c r="NNK22" s="198"/>
      <c r="NNL22" s="198"/>
      <c r="NNM22" s="198"/>
      <c r="NNN22" s="198"/>
      <c r="NNO22" s="198"/>
      <c r="NNP22" s="198"/>
      <c r="NNQ22" s="198"/>
      <c r="NNR22" s="198"/>
      <c r="NNS22" s="198"/>
      <c r="NNT22" s="198"/>
      <c r="NNU22" s="198"/>
      <c r="NNV22" s="198"/>
      <c r="NNW22" s="198"/>
      <c r="NNX22" s="198"/>
      <c r="NNY22" s="198"/>
      <c r="NNZ22" s="198"/>
      <c r="NOA22" s="198"/>
      <c r="NOB22" s="198"/>
      <c r="NOC22" s="198"/>
      <c r="NOD22" s="198"/>
      <c r="NOE22" s="198"/>
      <c r="NOF22" s="198"/>
      <c r="NOG22" s="198"/>
      <c r="NOH22" s="198"/>
      <c r="NOI22" s="198"/>
      <c r="NOJ22" s="198"/>
      <c r="NOK22" s="198"/>
      <c r="NOL22" s="198"/>
      <c r="NOM22" s="198"/>
      <c r="NON22" s="198"/>
      <c r="NOO22" s="198"/>
      <c r="NOP22" s="198"/>
      <c r="NOQ22" s="198"/>
      <c r="NOR22" s="198"/>
      <c r="NOS22" s="198"/>
      <c r="NOT22" s="198"/>
      <c r="NOU22" s="198"/>
      <c r="NOV22" s="198"/>
      <c r="NOW22" s="198"/>
      <c r="NOX22" s="198"/>
      <c r="NOY22" s="198"/>
      <c r="NOZ22" s="198"/>
      <c r="NPA22" s="198"/>
      <c r="NPB22" s="198"/>
      <c r="NPC22" s="198"/>
      <c r="NPD22" s="198"/>
      <c r="NPE22" s="198"/>
      <c r="NPF22" s="198"/>
      <c r="NPG22" s="198"/>
      <c r="NPH22" s="198"/>
      <c r="NPI22" s="198"/>
      <c r="NPJ22" s="198"/>
      <c r="NPK22" s="198"/>
      <c r="NPL22" s="198"/>
      <c r="NPM22" s="198"/>
      <c r="NPN22" s="198"/>
      <c r="NPO22" s="198"/>
      <c r="NPP22" s="198"/>
      <c r="NPQ22" s="198"/>
      <c r="NPR22" s="198"/>
      <c r="NPS22" s="198"/>
      <c r="NPT22" s="198"/>
      <c r="NPU22" s="198"/>
      <c r="NPV22" s="198"/>
      <c r="NPW22" s="198"/>
      <c r="NPX22" s="198"/>
      <c r="NPY22" s="198"/>
      <c r="NPZ22" s="198"/>
      <c r="NQA22" s="198"/>
      <c r="NQB22" s="198"/>
      <c r="NQC22" s="198"/>
      <c r="NQD22" s="198"/>
      <c r="NQE22" s="198"/>
      <c r="NQF22" s="198"/>
      <c r="NQG22" s="198"/>
      <c r="NQH22" s="198"/>
      <c r="NQI22" s="198"/>
      <c r="NQJ22" s="198"/>
      <c r="NQK22" s="198"/>
      <c r="NQL22" s="198"/>
      <c r="NQM22" s="198"/>
      <c r="NQN22" s="198"/>
      <c r="NQO22" s="198"/>
      <c r="NQP22" s="198"/>
      <c r="NQQ22" s="198"/>
      <c r="NQR22" s="198"/>
      <c r="NQS22" s="198"/>
      <c r="NQT22" s="198"/>
      <c r="NQU22" s="198"/>
      <c r="NQV22" s="198"/>
      <c r="NQW22" s="198"/>
      <c r="NQX22" s="198"/>
      <c r="NQY22" s="198"/>
      <c r="NQZ22" s="198"/>
      <c r="NRA22" s="198"/>
      <c r="NRB22" s="198"/>
      <c r="NRC22" s="198"/>
      <c r="NRD22" s="198"/>
      <c r="NRE22" s="198"/>
      <c r="NRF22" s="198"/>
      <c r="NRG22" s="198"/>
      <c r="NRH22" s="198"/>
      <c r="NRI22" s="198"/>
      <c r="NRJ22" s="198"/>
      <c r="NRK22" s="198"/>
      <c r="NRL22" s="198"/>
      <c r="NRM22" s="198"/>
      <c r="NRN22" s="198"/>
      <c r="NRO22" s="198"/>
      <c r="NRP22" s="198"/>
      <c r="NRQ22" s="198"/>
      <c r="NRR22" s="198"/>
      <c r="NRS22" s="198"/>
      <c r="NRT22" s="198"/>
      <c r="NRU22" s="198"/>
      <c r="NRV22" s="198"/>
      <c r="NRW22" s="198"/>
      <c r="NRX22" s="198"/>
      <c r="NRY22" s="198"/>
      <c r="NRZ22" s="198"/>
      <c r="NSA22" s="198"/>
      <c r="NSB22" s="198"/>
      <c r="NSC22" s="198"/>
      <c r="NSD22" s="198"/>
      <c r="NSE22" s="198"/>
      <c r="NSF22" s="198"/>
      <c r="NSG22" s="198"/>
      <c r="NSH22" s="198"/>
      <c r="NSI22" s="198"/>
      <c r="NSJ22" s="198"/>
      <c r="NSK22" s="198"/>
      <c r="NSL22" s="198"/>
      <c r="NSM22" s="198"/>
      <c r="NSN22" s="198"/>
      <c r="NSO22" s="198"/>
      <c r="NSP22" s="198"/>
      <c r="NSQ22" s="198"/>
      <c r="NSR22" s="198"/>
      <c r="NSS22" s="198"/>
      <c r="NST22" s="198"/>
      <c r="NSU22" s="198"/>
      <c r="NSV22" s="198"/>
      <c r="NSW22" s="198"/>
      <c r="NSX22" s="198"/>
      <c r="NSY22" s="198"/>
      <c r="NSZ22" s="198"/>
      <c r="NTA22" s="198"/>
      <c r="NTB22" s="198"/>
      <c r="NTC22" s="198"/>
      <c r="NTD22" s="198"/>
      <c r="NTE22" s="198"/>
      <c r="NTF22" s="198"/>
      <c r="NTG22" s="198"/>
      <c r="NTH22" s="198"/>
      <c r="NTI22" s="198"/>
      <c r="NTJ22" s="198"/>
      <c r="NTK22" s="198"/>
      <c r="NTL22" s="198"/>
      <c r="NTM22" s="198"/>
      <c r="NTN22" s="198"/>
      <c r="NTO22" s="198"/>
      <c r="NTP22" s="198"/>
      <c r="NTQ22" s="198"/>
      <c r="NTR22" s="198"/>
      <c r="NTS22" s="198"/>
      <c r="NTT22" s="198"/>
      <c r="NTU22" s="198"/>
      <c r="NTV22" s="198"/>
      <c r="NTW22" s="198"/>
      <c r="NTX22" s="198"/>
      <c r="NTY22" s="198"/>
      <c r="NTZ22" s="198"/>
      <c r="NUA22" s="198"/>
      <c r="NUB22" s="198"/>
      <c r="NUC22" s="198"/>
      <c r="NUD22" s="198"/>
      <c r="NUE22" s="198"/>
      <c r="NUF22" s="198"/>
      <c r="NUG22" s="198"/>
      <c r="NUH22" s="198"/>
      <c r="NUI22" s="198"/>
      <c r="NUJ22" s="198"/>
      <c r="NUK22" s="198"/>
      <c r="NUL22" s="198"/>
      <c r="NUM22" s="198"/>
      <c r="NUN22" s="198"/>
      <c r="NUO22" s="198"/>
      <c r="NUP22" s="198"/>
      <c r="NUQ22" s="198"/>
      <c r="NUR22" s="198"/>
      <c r="NUS22" s="198"/>
      <c r="NUT22" s="198"/>
      <c r="NUU22" s="198"/>
      <c r="NUV22" s="198"/>
      <c r="NUW22" s="198"/>
      <c r="NUX22" s="198"/>
      <c r="NUY22" s="198"/>
      <c r="NUZ22" s="198"/>
      <c r="NVA22" s="198"/>
      <c r="NVB22" s="198"/>
      <c r="NVC22" s="198"/>
      <c r="NVD22" s="198"/>
      <c r="NVE22" s="198"/>
      <c r="NVF22" s="198"/>
      <c r="NVG22" s="198"/>
      <c r="NVH22" s="198"/>
      <c r="NVI22" s="198"/>
      <c r="NVJ22" s="198"/>
      <c r="NVK22" s="198"/>
      <c r="NVL22" s="198"/>
      <c r="NVM22" s="198"/>
      <c r="NVN22" s="198"/>
      <c r="NVO22" s="198"/>
      <c r="NVP22" s="198"/>
      <c r="NVQ22" s="198"/>
      <c r="NVR22" s="198"/>
      <c r="NVS22" s="198"/>
      <c r="NVT22" s="198"/>
      <c r="NVU22" s="198"/>
      <c r="NVV22" s="198"/>
      <c r="NVW22" s="198"/>
      <c r="NVX22" s="198"/>
      <c r="NVY22" s="198"/>
      <c r="NVZ22" s="198"/>
      <c r="NWA22" s="198"/>
      <c r="NWB22" s="198"/>
      <c r="NWC22" s="198"/>
      <c r="NWD22" s="198"/>
      <c r="NWE22" s="198"/>
      <c r="NWF22" s="198"/>
      <c r="NWG22" s="198"/>
      <c r="NWH22" s="198"/>
      <c r="NWI22" s="198"/>
      <c r="NWJ22" s="198"/>
      <c r="NWK22" s="198"/>
      <c r="NWL22" s="198"/>
      <c r="NWM22" s="198"/>
      <c r="NWN22" s="198"/>
      <c r="NWO22" s="198"/>
      <c r="NWP22" s="198"/>
      <c r="NWQ22" s="198"/>
      <c r="NWR22" s="198"/>
      <c r="NWS22" s="198"/>
      <c r="NWT22" s="198"/>
      <c r="NWU22" s="198"/>
      <c r="NWV22" s="198"/>
      <c r="NWW22" s="198"/>
      <c r="NWX22" s="198"/>
      <c r="NWY22" s="198"/>
      <c r="NWZ22" s="198"/>
      <c r="NXA22" s="198"/>
      <c r="NXB22" s="198"/>
      <c r="NXC22" s="198"/>
      <c r="NXD22" s="198"/>
      <c r="NXE22" s="198"/>
      <c r="NXF22" s="198"/>
      <c r="NXG22" s="198"/>
      <c r="NXH22" s="198"/>
      <c r="NXI22" s="198"/>
      <c r="NXJ22" s="198"/>
      <c r="NXK22" s="198"/>
      <c r="NXL22" s="198"/>
      <c r="NXM22" s="198"/>
      <c r="NXN22" s="198"/>
      <c r="NXO22" s="198"/>
      <c r="NXP22" s="198"/>
      <c r="NXQ22" s="198"/>
      <c r="NXR22" s="198"/>
      <c r="NXS22" s="198"/>
      <c r="NXT22" s="198"/>
      <c r="NXU22" s="198"/>
      <c r="NXV22" s="198"/>
      <c r="NXW22" s="198"/>
      <c r="NXX22" s="198"/>
      <c r="NXY22" s="198"/>
      <c r="NXZ22" s="198"/>
      <c r="NYA22" s="198"/>
      <c r="NYB22" s="198"/>
      <c r="NYC22" s="198"/>
      <c r="NYD22" s="198"/>
      <c r="NYE22" s="198"/>
      <c r="NYF22" s="198"/>
      <c r="NYG22" s="198"/>
      <c r="NYH22" s="198"/>
      <c r="NYI22" s="198"/>
      <c r="NYJ22" s="198"/>
      <c r="NYK22" s="198"/>
      <c r="NYL22" s="198"/>
      <c r="NYM22" s="198"/>
      <c r="NYN22" s="198"/>
      <c r="NYO22" s="198"/>
      <c r="NYP22" s="198"/>
      <c r="NYQ22" s="198"/>
      <c r="NYR22" s="198"/>
      <c r="NYS22" s="198"/>
      <c r="NYT22" s="198"/>
      <c r="NYU22" s="198"/>
      <c r="NYV22" s="198"/>
      <c r="NYW22" s="198"/>
      <c r="NYX22" s="198"/>
      <c r="NYY22" s="198"/>
      <c r="NYZ22" s="198"/>
      <c r="NZA22" s="198"/>
      <c r="NZB22" s="198"/>
      <c r="NZC22" s="198"/>
      <c r="NZD22" s="198"/>
      <c r="NZE22" s="198"/>
      <c r="NZF22" s="198"/>
      <c r="NZG22" s="198"/>
      <c r="NZH22" s="198"/>
      <c r="NZI22" s="198"/>
      <c r="NZJ22" s="198"/>
      <c r="NZK22" s="198"/>
      <c r="NZL22" s="198"/>
      <c r="NZM22" s="198"/>
      <c r="NZN22" s="198"/>
      <c r="NZO22" s="198"/>
      <c r="NZP22" s="198"/>
      <c r="NZQ22" s="198"/>
      <c r="NZR22" s="198"/>
      <c r="NZS22" s="198"/>
      <c r="NZT22" s="198"/>
      <c r="NZU22" s="198"/>
      <c r="NZV22" s="198"/>
      <c r="NZW22" s="198"/>
      <c r="NZX22" s="198"/>
      <c r="NZY22" s="198"/>
      <c r="NZZ22" s="198"/>
      <c r="OAA22" s="198"/>
      <c r="OAB22" s="198"/>
      <c r="OAC22" s="198"/>
      <c r="OAD22" s="198"/>
      <c r="OAE22" s="198"/>
      <c r="OAF22" s="198"/>
      <c r="OAG22" s="198"/>
      <c r="OAH22" s="198"/>
      <c r="OAI22" s="198"/>
      <c r="OAJ22" s="198"/>
      <c r="OAK22" s="198"/>
      <c r="OAL22" s="198"/>
      <c r="OAM22" s="198"/>
      <c r="OAN22" s="198"/>
      <c r="OAO22" s="198"/>
      <c r="OAP22" s="198"/>
      <c r="OAQ22" s="198"/>
      <c r="OAR22" s="198"/>
      <c r="OAS22" s="198"/>
      <c r="OAT22" s="198"/>
      <c r="OAU22" s="198"/>
      <c r="OAV22" s="198"/>
      <c r="OAW22" s="198"/>
      <c r="OAX22" s="198"/>
      <c r="OAY22" s="198"/>
      <c r="OAZ22" s="198"/>
      <c r="OBA22" s="198"/>
      <c r="OBB22" s="198"/>
      <c r="OBC22" s="198"/>
      <c r="OBD22" s="198"/>
      <c r="OBE22" s="198"/>
      <c r="OBF22" s="198"/>
      <c r="OBG22" s="198"/>
      <c r="OBH22" s="198"/>
      <c r="OBI22" s="198"/>
      <c r="OBJ22" s="198"/>
      <c r="OBK22" s="198"/>
      <c r="OBL22" s="198"/>
      <c r="OBM22" s="198"/>
      <c r="OBN22" s="198"/>
      <c r="OBO22" s="198"/>
      <c r="OBP22" s="198"/>
      <c r="OBQ22" s="198"/>
      <c r="OBR22" s="198"/>
      <c r="OBS22" s="198"/>
      <c r="OBT22" s="198"/>
      <c r="OBU22" s="198"/>
      <c r="OBV22" s="198"/>
      <c r="OBW22" s="198"/>
      <c r="OBX22" s="198"/>
      <c r="OBY22" s="198"/>
      <c r="OBZ22" s="198"/>
      <c r="OCA22" s="198"/>
      <c r="OCB22" s="198"/>
      <c r="OCC22" s="198"/>
      <c r="OCD22" s="198"/>
      <c r="OCE22" s="198"/>
      <c r="OCF22" s="198"/>
      <c r="OCG22" s="198"/>
      <c r="OCH22" s="198"/>
      <c r="OCI22" s="198"/>
      <c r="OCJ22" s="198"/>
      <c r="OCK22" s="198"/>
      <c r="OCL22" s="198"/>
      <c r="OCM22" s="198"/>
      <c r="OCN22" s="198"/>
      <c r="OCO22" s="198"/>
      <c r="OCP22" s="198"/>
      <c r="OCQ22" s="198"/>
      <c r="OCR22" s="198"/>
      <c r="OCS22" s="198"/>
      <c r="OCT22" s="198"/>
      <c r="OCU22" s="198"/>
      <c r="OCV22" s="198"/>
      <c r="OCW22" s="198"/>
      <c r="OCX22" s="198"/>
      <c r="OCY22" s="198"/>
      <c r="OCZ22" s="198"/>
      <c r="ODA22" s="198"/>
      <c r="ODB22" s="198"/>
      <c r="ODC22" s="198"/>
      <c r="ODD22" s="198"/>
      <c r="ODE22" s="198"/>
      <c r="ODF22" s="198"/>
      <c r="ODG22" s="198"/>
      <c r="ODH22" s="198"/>
      <c r="ODI22" s="198"/>
      <c r="ODJ22" s="198"/>
      <c r="ODK22" s="198"/>
      <c r="ODL22" s="198"/>
      <c r="ODM22" s="198"/>
      <c r="ODN22" s="198"/>
      <c r="ODO22" s="198"/>
      <c r="ODP22" s="198"/>
      <c r="ODQ22" s="198"/>
      <c r="ODR22" s="198"/>
      <c r="ODS22" s="198"/>
      <c r="ODT22" s="198"/>
      <c r="ODU22" s="198"/>
      <c r="ODV22" s="198"/>
      <c r="ODW22" s="198"/>
      <c r="ODX22" s="198"/>
      <c r="ODY22" s="198"/>
      <c r="ODZ22" s="198"/>
      <c r="OEA22" s="198"/>
      <c r="OEB22" s="198"/>
      <c r="OEC22" s="198"/>
      <c r="OED22" s="198"/>
      <c r="OEE22" s="198"/>
      <c r="OEF22" s="198"/>
      <c r="OEG22" s="198"/>
      <c r="OEH22" s="198"/>
      <c r="OEI22" s="198"/>
      <c r="OEJ22" s="198"/>
      <c r="OEK22" s="198"/>
      <c r="OEL22" s="198"/>
      <c r="OEM22" s="198"/>
      <c r="OEN22" s="198"/>
      <c r="OEO22" s="198"/>
      <c r="OEP22" s="198"/>
      <c r="OEQ22" s="198"/>
      <c r="OER22" s="198"/>
      <c r="OES22" s="198"/>
      <c r="OET22" s="198"/>
      <c r="OEU22" s="198"/>
      <c r="OEV22" s="198"/>
      <c r="OEW22" s="198"/>
      <c r="OEX22" s="198"/>
      <c r="OEY22" s="198"/>
      <c r="OEZ22" s="198"/>
      <c r="OFA22" s="198"/>
      <c r="OFB22" s="198"/>
      <c r="OFC22" s="198"/>
      <c r="OFD22" s="198"/>
      <c r="OFE22" s="198"/>
      <c r="OFF22" s="198"/>
      <c r="OFG22" s="198"/>
      <c r="OFH22" s="198"/>
      <c r="OFI22" s="198"/>
      <c r="OFJ22" s="198"/>
      <c r="OFK22" s="198"/>
      <c r="OFL22" s="198"/>
      <c r="OFM22" s="198"/>
      <c r="OFN22" s="198"/>
      <c r="OFO22" s="198"/>
      <c r="OFP22" s="198"/>
      <c r="OFQ22" s="198"/>
      <c r="OFR22" s="198"/>
      <c r="OFS22" s="198"/>
      <c r="OFT22" s="198"/>
      <c r="OFU22" s="198"/>
      <c r="OFV22" s="198"/>
      <c r="OFW22" s="198"/>
      <c r="OFX22" s="198"/>
      <c r="OFY22" s="198"/>
      <c r="OFZ22" s="198"/>
      <c r="OGA22" s="198"/>
      <c r="OGB22" s="198"/>
      <c r="OGC22" s="198"/>
      <c r="OGD22" s="198"/>
      <c r="OGE22" s="198"/>
      <c r="OGF22" s="198"/>
      <c r="OGG22" s="198"/>
      <c r="OGH22" s="198"/>
      <c r="OGI22" s="198"/>
      <c r="OGJ22" s="198"/>
      <c r="OGK22" s="198"/>
      <c r="OGL22" s="198"/>
      <c r="OGM22" s="198"/>
      <c r="OGN22" s="198"/>
      <c r="OGO22" s="198"/>
      <c r="OGP22" s="198"/>
      <c r="OGQ22" s="198"/>
      <c r="OGR22" s="198"/>
      <c r="OGS22" s="198"/>
      <c r="OGT22" s="198"/>
      <c r="OGU22" s="198"/>
      <c r="OGV22" s="198"/>
      <c r="OGW22" s="198"/>
      <c r="OGX22" s="198"/>
      <c r="OGY22" s="198"/>
      <c r="OGZ22" s="198"/>
      <c r="OHA22" s="198"/>
      <c r="OHB22" s="198"/>
      <c r="OHC22" s="198"/>
      <c r="OHD22" s="198"/>
      <c r="OHE22" s="198"/>
      <c r="OHF22" s="198"/>
      <c r="OHG22" s="198"/>
      <c r="OHH22" s="198"/>
      <c r="OHI22" s="198"/>
      <c r="OHJ22" s="198"/>
      <c r="OHK22" s="198"/>
      <c r="OHL22" s="198"/>
      <c r="OHM22" s="198"/>
      <c r="OHN22" s="198"/>
      <c r="OHO22" s="198"/>
      <c r="OHP22" s="198"/>
      <c r="OHQ22" s="198"/>
      <c r="OHR22" s="198"/>
      <c r="OHS22" s="198"/>
      <c r="OHT22" s="198"/>
      <c r="OHU22" s="198"/>
      <c r="OHV22" s="198"/>
      <c r="OHW22" s="198"/>
      <c r="OHX22" s="198"/>
      <c r="OHY22" s="198"/>
      <c r="OHZ22" s="198"/>
      <c r="OIA22" s="198"/>
      <c r="OIB22" s="198"/>
      <c r="OIC22" s="198"/>
      <c r="OID22" s="198"/>
      <c r="OIE22" s="198"/>
      <c r="OIF22" s="198"/>
      <c r="OIG22" s="198"/>
      <c r="OIH22" s="198"/>
      <c r="OII22" s="198"/>
      <c r="OIJ22" s="198"/>
      <c r="OIK22" s="198"/>
      <c r="OIL22" s="198"/>
      <c r="OIM22" s="198"/>
      <c r="OIN22" s="198"/>
      <c r="OIO22" s="198"/>
      <c r="OIP22" s="198"/>
      <c r="OIQ22" s="198"/>
      <c r="OIR22" s="198"/>
      <c r="OIS22" s="198"/>
      <c r="OIT22" s="198"/>
      <c r="OIU22" s="198"/>
      <c r="OIV22" s="198"/>
      <c r="OIW22" s="198"/>
      <c r="OIX22" s="198"/>
      <c r="OIY22" s="198"/>
      <c r="OIZ22" s="198"/>
      <c r="OJA22" s="198"/>
      <c r="OJB22" s="198"/>
      <c r="OJC22" s="198"/>
      <c r="OJD22" s="198"/>
      <c r="OJE22" s="198"/>
      <c r="OJF22" s="198"/>
      <c r="OJG22" s="198"/>
      <c r="OJH22" s="198"/>
      <c r="OJI22" s="198"/>
      <c r="OJJ22" s="198"/>
      <c r="OJK22" s="198"/>
      <c r="OJL22" s="198"/>
      <c r="OJM22" s="198"/>
      <c r="OJN22" s="198"/>
      <c r="OJO22" s="198"/>
      <c r="OJP22" s="198"/>
      <c r="OJQ22" s="198"/>
      <c r="OJR22" s="198"/>
      <c r="OJS22" s="198"/>
      <c r="OJT22" s="198"/>
      <c r="OJU22" s="198"/>
      <c r="OJV22" s="198"/>
      <c r="OJW22" s="198"/>
      <c r="OJX22" s="198"/>
      <c r="OJY22" s="198"/>
      <c r="OJZ22" s="198"/>
      <c r="OKA22" s="198"/>
      <c r="OKB22" s="198"/>
      <c r="OKC22" s="198"/>
      <c r="OKD22" s="198"/>
      <c r="OKE22" s="198"/>
      <c r="OKF22" s="198"/>
      <c r="OKG22" s="198"/>
      <c r="OKH22" s="198"/>
      <c r="OKI22" s="198"/>
      <c r="OKJ22" s="198"/>
      <c r="OKK22" s="198"/>
      <c r="OKL22" s="198"/>
      <c r="OKM22" s="198"/>
      <c r="OKN22" s="198"/>
      <c r="OKO22" s="198"/>
      <c r="OKP22" s="198"/>
      <c r="OKQ22" s="198"/>
      <c r="OKR22" s="198"/>
      <c r="OKS22" s="198"/>
      <c r="OKT22" s="198"/>
      <c r="OKU22" s="198"/>
      <c r="OKV22" s="198"/>
      <c r="OKW22" s="198"/>
      <c r="OKX22" s="198"/>
      <c r="OKY22" s="198"/>
      <c r="OKZ22" s="198"/>
      <c r="OLA22" s="198"/>
      <c r="OLB22" s="198"/>
      <c r="OLC22" s="198"/>
      <c r="OLD22" s="198"/>
      <c r="OLE22" s="198"/>
      <c r="OLF22" s="198"/>
      <c r="OLG22" s="198"/>
      <c r="OLH22" s="198"/>
      <c r="OLI22" s="198"/>
      <c r="OLJ22" s="198"/>
      <c r="OLK22" s="198"/>
      <c r="OLL22" s="198"/>
      <c r="OLM22" s="198"/>
      <c r="OLN22" s="198"/>
      <c r="OLO22" s="198"/>
      <c r="OLP22" s="198"/>
      <c r="OLQ22" s="198"/>
      <c r="OLR22" s="198"/>
      <c r="OLS22" s="198"/>
      <c r="OLT22" s="198"/>
      <c r="OLU22" s="198"/>
      <c r="OLV22" s="198"/>
      <c r="OLW22" s="198"/>
      <c r="OLX22" s="198"/>
      <c r="OLY22" s="198"/>
      <c r="OLZ22" s="198"/>
      <c r="OMA22" s="198"/>
      <c r="OMB22" s="198"/>
      <c r="OMC22" s="198"/>
      <c r="OMD22" s="198"/>
      <c r="OME22" s="198"/>
      <c r="OMF22" s="198"/>
      <c r="OMG22" s="198"/>
      <c r="OMH22" s="198"/>
      <c r="OMI22" s="198"/>
      <c r="OMJ22" s="198"/>
      <c r="OMK22" s="198"/>
      <c r="OML22" s="198"/>
      <c r="OMM22" s="198"/>
      <c r="OMN22" s="198"/>
      <c r="OMO22" s="198"/>
      <c r="OMP22" s="198"/>
      <c r="OMQ22" s="198"/>
      <c r="OMR22" s="198"/>
      <c r="OMS22" s="198"/>
      <c r="OMT22" s="198"/>
      <c r="OMU22" s="198"/>
      <c r="OMV22" s="198"/>
      <c r="OMW22" s="198"/>
      <c r="OMX22" s="198"/>
      <c r="OMY22" s="198"/>
      <c r="OMZ22" s="198"/>
      <c r="ONA22" s="198"/>
      <c r="ONB22" s="198"/>
      <c r="ONC22" s="198"/>
      <c r="OND22" s="198"/>
      <c r="ONE22" s="198"/>
      <c r="ONF22" s="198"/>
      <c r="ONG22" s="198"/>
      <c r="ONH22" s="198"/>
      <c r="ONI22" s="198"/>
      <c r="ONJ22" s="198"/>
      <c r="ONK22" s="198"/>
      <c r="ONL22" s="198"/>
      <c r="ONM22" s="198"/>
      <c r="ONN22" s="198"/>
      <c r="ONO22" s="198"/>
      <c r="ONP22" s="198"/>
      <c r="ONQ22" s="198"/>
      <c r="ONR22" s="198"/>
      <c r="ONS22" s="198"/>
      <c r="ONT22" s="198"/>
      <c r="ONU22" s="198"/>
      <c r="ONV22" s="198"/>
      <c r="ONW22" s="198"/>
      <c r="ONX22" s="198"/>
      <c r="ONY22" s="198"/>
      <c r="ONZ22" s="198"/>
      <c r="OOA22" s="198"/>
      <c r="OOB22" s="198"/>
      <c r="OOC22" s="198"/>
      <c r="OOD22" s="198"/>
      <c r="OOE22" s="198"/>
      <c r="OOF22" s="198"/>
      <c r="OOG22" s="198"/>
      <c r="OOH22" s="198"/>
      <c r="OOI22" s="198"/>
      <c r="OOJ22" s="198"/>
      <c r="OOK22" s="198"/>
      <c r="OOL22" s="198"/>
      <c r="OOM22" s="198"/>
      <c r="OON22" s="198"/>
      <c r="OOO22" s="198"/>
      <c r="OOP22" s="198"/>
      <c r="OOQ22" s="198"/>
      <c r="OOR22" s="198"/>
      <c r="OOS22" s="198"/>
      <c r="OOT22" s="198"/>
      <c r="OOU22" s="198"/>
      <c r="OOV22" s="198"/>
      <c r="OOW22" s="198"/>
      <c r="OOX22" s="198"/>
      <c r="OOY22" s="198"/>
      <c r="OOZ22" s="198"/>
      <c r="OPA22" s="198"/>
      <c r="OPB22" s="198"/>
      <c r="OPC22" s="198"/>
      <c r="OPD22" s="198"/>
      <c r="OPE22" s="198"/>
      <c r="OPF22" s="198"/>
      <c r="OPG22" s="198"/>
      <c r="OPH22" s="198"/>
      <c r="OPI22" s="198"/>
      <c r="OPJ22" s="198"/>
      <c r="OPK22" s="198"/>
      <c r="OPL22" s="198"/>
      <c r="OPM22" s="198"/>
      <c r="OPN22" s="198"/>
      <c r="OPO22" s="198"/>
      <c r="OPP22" s="198"/>
      <c r="OPQ22" s="198"/>
      <c r="OPR22" s="198"/>
      <c r="OPS22" s="198"/>
      <c r="OPT22" s="198"/>
      <c r="OPU22" s="198"/>
      <c r="OPV22" s="198"/>
      <c r="OPW22" s="198"/>
      <c r="OPX22" s="198"/>
      <c r="OPY22" s="198"/>
      <c r="OPZ22" s="198"/>
      <c r="OQA22" s="198"/>
      <c r="OQB22" s="198"/>
      <c r="OQC22" s="198"/>
      <c r="OQD22" s="198"/>
      <c r="OQE22" s="198"/>
      <c r="OQF22" s="198"/>
      <c r="OQG22" s="198"/>
      <c r="OQH22" s="198"/>
      <c r="OQI22" s="198"/>
      <c r="OQJ22" s="198"/>
      <c r="OQK22" s="198"/>
      <c r="OQL22" s="198"/>
      <c r="OQM22" s="198"/>
      <c r="OQN22" s="198"/>
      <c r="OQO22" s="198"/>
      <c r="OQP22" s="198"/>
      <c r="OQQ22" s="198"/>
      <c r="OQR22" s="198"/>
      <c r="OQS22" s="198"/>
      <c r="OQT22" s="198"/>
      <c r="OQU22" s="198"/>
      <c r="OQV22" s="198"/>
      <c r="OQW22" s="198"/>
      <c r="OQX22" s="198"/>
      <c r="OQY22" s="198"/>
      <c r="OQZ22" s="198"/>
      <c r="ORA22" s="198"/>
      <c r="ORB22" s="198"/>
      <c r="ORC22" s="198"/>
      <c r="ORD22" s="198"/>
      <c r="ORE22" s="198"/>
      <c r="ORF22" s="198"/>
      <c r="ORG22" s="198"/>
      <c r="ORH22" s="198"/>
      <c r="ORI22" s="198"/>
      <c r="ORJ22" s="198"/>
      <c r="ORK22" s="198"/>
      <c r="ORL22" s="198"/>
      <c r="ORM22" s="198"/>
      <c r="ORN22" s="198"/>
      <c r="ORO22" s="198"/>
      <c r="ORP22" s="198"/>
      <c r="ORQ22" s="198"/>
      <c r="ORR22" s="198"/>
      <c r="ORS22" s="198"/>
      <c r="ORT22" s="198"/>
      <c r="ORU22" s="198"/>
      <c r="ORV22" s="198"/>
      <c r="ORW22" s="198"/>
      <c r="ORX22" s="198"/>
      <c r="ORY22" s="198"/>
      <c r="ORZ22" s="198"/>
      <c r="OSA22" s="198"/>
      <c r="OSB22" s="198"/>
      <c r="OSC22" s="198"/>
      <c r="OSD22" s="198"/>
      <c r="OSE22" s="198"/>
      <c r="OSF22" s="198"/>
      <c r="OSG22" s="198"/>
      <c r="OSH22" s="198"/>
      <c r="OSI22" s="198"/>
      <c r="OSJ22" s="198"/>
      <c r="OSK22" s="198"/>
      <c r="OSL22" s="198"/>
      <c r="OSM22" s="198"/>
      <c r="OSN22" s="198"/>
      <c r="OSO22" s="198"/>
      <c r="OSP22" s="198"/>
      <c r="OSQ22" s="198"/>
      <c r="OSR22" s="198"/>
      <c r="OSS22" s="198"/>
      <c r="OST22" s="198"/>
      <c r="OSU22" s="198"/>
      <c r="OSV22" s="198"/>
      <c r="OSW22" s="198"/>
      <c r="OSX22" s="198"/>
      <c r="OSY22" s="198"/>
      <c r="OSZ22" s="198"/>
      <c r="OTA22" s="198"/>
      <c r="OTB22" s="198"/>
      <c r="OTC22" s="198"/>
      <c r="OTD22" s="198"/>
      <c r="OTE22" s="198"/>
      <c r="OTF22" s="198"/>
      <c r="OTG22" s="198"/>
      <c r="OTH22" s="198"/>
      <c r="OTI22" s="198"/>
      <c r="OTJ22" s="198"/>
      <c r="OTK22" s="198"/>
      <c r="OTL22" s="198"/>
      <c r="OTM22" s="198"/>
      <c r="OTN22" s="198"/>
      <c r="OTO22" s="198"/>
      <c r="OTP22" s="198"/>
      <c r="OTQ22" s="198"/>
      <c r="OTR22" s="198"/>
      <c r="OTS22" s="198"/>
      <c r="OTT22" s="198"/>
      <c r="OTU22" s="198"/>
      <c r="OTV22" s="198"/>
      <c r="OTW22" s="198"/>
      <c r="OTX22" s="198"/>
      <c r="OTY22" s="198"/>
      <c r="OTZ22" s="198"/>
      <c r="OUA22" s="198"/>
      <c r="OUB22" s="198"/>
      <c r="OUC22" s="198"/>
      <c r="OUD22" s="198"/>
      <c r="OUE22" s="198"/>
      <c r="OUF22" s="198"/>
      <c r="OUG22" s="198"/>
      <c r="OUH22" s="198"/>
      <c r="OUI22" s="198"/>
      <c r="OUJ22" s="198"/>
      <c r="OUK22" s="198"/>
      <c r="OUL22" s="198"/>
      <c r="OUM22" s="198"/>
      <c r="OUN22" s="198"/>
      <c r="OUO22" s="198"/>
      <c r="OUP22" s="198"/>
      <c r="OUQ22" s="198"/>
      <c r="OUR22" s="198"/>
      <c r="OUS22" s="198"/>
      <c r="OUT22" s="198"/>
      <c r="OUU22" s="198"/>
      <c r="OUV22" s="198"/>
      <c r="OUW22" s="198"/>
      <c r="OUX22" s="198"/>
      <c r="OUY22" s="198"/>
      <c r="OUZ22" s="198"/>
      <c r="OVA22" s="198"/>
      <c r="OVB22" s="198"/>
      <c r="OVC22" s="198"/>
      <c r="OVD22" s="198"/>
      <c r="OVE22" s="198"/>
      <c r="OVF22" s="198"/>
      <c r="OVG22" s="198"/>
      <c r="OVH22" s="198"/>
      <c r="OVI22" s="198"/>
      <c r="OVJ22" s="198"/>
      <c r="OVK22" s="198"/>
      <c r="OVL22" s="198"/>
      <c r="OVM22" s="198"/>
      <c r="OVN22" s="198"/>
      <c r="OVO22" s="198"/>
      <c r="OVP22" s="198"/>
      <c r="OVQ22" s="198"/>
      <c r="OVR22" s="198"/>
      <c r="OVS22" s="198"/>
      <c r="OVT22" s="198"/>
      <c r="OVU22" s="198"/>
      <c r="OVV22" s="198"/>
      <c r="OVW22" s="198"/>
      <c r="OVX22" s="198"/>
      <c r="OVY22" s="198"/>
      <c r="OVZ22" s="198"/>
      <c r="OWA22" s="198"/>
      <c r="OWB22" s="198"/>
      <c r="OWC22" s="198"/>
      <c r="OWD22" s="198"/>
      <c r="OWE22" s="198"/>
      <c r="OWF22" s="198"/>
      <c r="OWG22" s="198"/>
      <c r="OWH22" s="198"/>
      <c r="OWI22" s="198"/>
      <c r="OWJ22" s="198"/>
      <c r="OWK22" s="198"/>
      <c r="OWL22" s="198"/>
      <c r="OWM22" s="198"/>
      <c r="OWN22" s="198"/>
      <c r="OWO22" s="198"/>
      <c r="OWP22" s="198"/>
      <c r="OWQ22" s="198"/>
      <c r="OWR22" s="198"/>
      <c r="OWS22" s="198"/>
      <c r="OWT22" s="198"/>
      <c r="OWU22" s="198"/>
      <c r="OWV22" s="198"/>
      <c r="OWW22" s="198"/>
      <c r="OWX22" s="198"/>
      <c r="OWY22" s="198"/>
      <c r="OWZ22" s="198"/>
      <c r="OXA22" s="198"/>
      <c r="OXB22" s="198"/>
      <c r="OXC22" s="198"/>
      <c r="OXD22" s="198"/>
      <c r="OXE22" s="198"/>
      <c r="OXF22" s="198"/>
      <c r="OXG22" s="198"/>
      <c r="OXH22" s="198"/>
      <c r="OXI22" s="198"/>
      <c r="OXJ22" s="198"/>
      <c r="OXK22" s="198"/>
      <c r="OXL22" s="198"/>
      <c r="OXM22" s="198"/>
      <c r="OXN22" s="198"/>
      <c r="OXO22" s="198"/>
      <c r="OXP22" s="198"/>
      <c r="OXQ22" s="198"/>
      <c r="OXR22" s="198"/>
      <c r="OXS22" s="198"/>
      <c r="OXT22" s="198"/>
      <c r="OXU22" s="198"/>
      <c r="OXV22" s="198"/>
      <c r="OXW22" s="198"/>
      <c r="OXX22" s="198"/>
      <c r="OXY22" s="198"/>
      <c r="OXZ22" s="198"/>
      <c r="OYA22" s="198"/>
      <c r="OYB22" s="198"/>
      <c r="OYC22" s="198"/>
      <c r="OYD22" s="198"/>
      <c r="OYE22" s="198"/>
      <c r="OYF22" s="198"/>
      <c r="OYG22" s="198"/>
      <c r="OYH22" s="198"/>
      <c r="OYI22" s="198"/>
      <c r="OYJ22" s="198"/>
      <c r="OYK22" s="198"/>
      <c r="OYL22" s="198"/>
      <c r="OYM22" s="198"/>
      <c r="OYN22" s="198"/>
      <c r="OYO22" s="198"/>
      <c r="OYP22" s="198"/>
      <c r="OYQ22" s="198"/>
      <c r="OYR22" s="198"/>
      <c r="OYS22" s="198"/>
      <c r="OYT22" s="198"/>
      <c r="OYU22" s="198"/>
      <c r="OYV22" s="198"/>
      <c r="OYW22" s="198"/>
      <c r="OYX22" s="198"/>
      <c r="OYY22" s="198"/>
      <c r="OYZ22" s="198"/>
      <c r="OZA22" s="198"/>
      <c r="OZB22" s="198"/>
      <c r="OZC22" s="198"/>
      <c r="OZD22" s="198"/>
      <c r="OZE22" s="198"/>
      <c r="OZF22" s="198"/>
      <c r="OZG22" s="198"/>
      <c r="OZH22" s="198"/>
      <c r="OZI22" s="198"/>
      <c r="OZJ22" s="198"/>
      <c r="OZK22" s="198"/>
      <c r="OZL22" s="198"/>
      <c r="OZM22" s="198"/>
      <c r="OZN22" s="198"/>
      <c r="OZO22" s="198"/>
      <c r="OZP22" s="198"/>
      <c r="OZQ22" s="198"/>
      <c r="OZR22" s="198"/>
      <c r="OZS22" s="198"/>
      <c r="OZT22" s="198"/>
      <c r="OZU22" s="198"/>
      <c r="OZV22" s="198"/>
      <c r="OZW22" s="198"/>
      <c r="OZX22" s="198"/>
      <c r="OZY22" s="198"/>
      <c r="OZZ22" s="198"/>
      <c r="PAA22" s="198"/>
      <c r="PAB22" s="198"/>
      <c r="PAC22" s="198"/>
      <c r="PAD22" s="198"/>
      <c r="PAE22" s="198"/>
      <c r="PAF22" s="198"/>
      <c r="PAG22" s="198"/>
      <c r="PAH22" s="198"/>
      <c r="PAI22" s="198"/>
      <c r="PAJ22" s="198"/>
      <c r="PAK22" s="198"/>
      <c r="PAL22" s="198"/>
      <c r="PAM22" s="198"/>
      <c r="PAN22" s="198"/>
      <c r="PAO22" s="198"/>
      <c r="PAP22" s="198"/>
      <c r="PAQ22" s="198"/>
      <c r="PAR22" s="198"/>
      <c r="PAS22" s="198"/>
      <c r="PAT22" s="198"/>
      <c r="PAU22" s="198"/>
      <c r="PAV22" s="198"/>
      <c r="PAW22" s="198"/>
      <c r="PAX22" s="198"/>
      <c r="PAY22" s="198"/>
      <c r="PAZ22" s="198"/>
      <c r="PBA22" s="198"/>
      <c r="PBB22" s="198"/>
      <c r="PBC22" s="198"/>
      <c r="PBD22" s="198"/>
      <c r="PBE22" s="198"/>
      <c r="PBF22" s="198"/>
      <c r="PBG22" s="198"/>
      <c r="PBH22" s="198"/>
      <c r="PBI22" s="198"/>
      <c r="PBJ22" s="198"/>
      <c r="PBK22" s="198"/>
      <c r="PBL22" s="198"/>
      <c r="PBM22" s="198"/>
      <c r="PBN22" s="198"/>
      <c r="PBO22" s="198"/>
      <c r="PBP22" s="198"/>
      <c r="PBQ22" s="198"/>
      <c r="PBR22" s="198"/>
      <c r="PBS22" s="198"/>
      <c r="PBT22" s="198"/>
      <c r="PBU22" s="198"/>
      <c r="PBV22" s="198"/>
      <c r="PBW22" s="198"/>
      <c r="PBX22" s="198"/>
      <c r="PBY22" s="198"/>
      <c r="PBZ22" s="198"/>
      <c r="PCA22" s="198"/>
      <c r="PCB22" s="198"/>
      <c r="PCC22" s="198"/>
      <c r="PCD22" s="198"/>
      <c r="PCE22" s="198"/>
      <c r="PCF22" s="198"/>
      <c r="PCG22" s="198"/>
      <c r="PCH22" s="198"/>
      <c r="PCI22" s="198"/>
      <c r="PCJ22" s="198"/>
      <c r="PCK22" s="198"/>
      <c r="PCL22" s="198"/>
      <c r="PCM22" s="198"/>
      <c r="PCN22" s="198"/>
      <c r="PCO22" s="198"/>
      <c r="PCP22" s="198"/>
      <c r="PCQ22" s="198"/>
      <c r="PCR22" s="198"/>
      <c r="PCS22" s="198"/>
      <c r="PCT22" s="198"/>
      <c r="PCU22" s="198"/>
      <c r="PCV22" s="198"/>
      <c r="PCW22" s="198"/>
      <c r="PCX22" s="198"/>
      <c r="PCY22" s="198"/>
      <c r="PCZ22" s="198"/>
      <c r="PDA22" s="198"/>
      <c r="PDB22" s="198"/>
      <c r="PDC22" s="198"/>
      <c r="PDD22" s="198"/>
      <c r="PDE22" s="198"/>
      <c r="PDF22" s="198"/>
      <c r="PDG22" s="198"/>
      <c r="PDH22" s="198"/>
      <c r="PDI22" s="198"/>
      <c r="PDJ22" s="198"/>
      <c r="PDK22" s="198"/>
      <c r="PDL22" s="198"/>
      <c r="PDM22" s="198"/>
      <c r="PDN22" s="198"/>
      <c r="PDO22" s="198"/>
      <c r="PDP22" s="198"/>
      <c r="PDQ22" s="198"/>
      <c r="PDR22" s="198"/>
      <c r="PDS22" s="198"/>
      <c r="PDT22" s="198"/>
      <c r="PDU22" s="198"/>
      <c r="PDV22" s="198"/>
      <c r="PDW22" s="198"/>
      <c r="PDX22" s="198"/>
      <c r="PDY22" s="198"/>
      <c r="PDZ22" s="198"/>
      <c r="PEA22" s="198"/>
      <c r="PEB22" s="198"/>
      <c r="PEC22" s="198"/>
      <c r="PED22" s="198"/>
      <c r="PEE22" s="198"/>
      <c r="PEF22" s="198"/>
      <c r="PEG22" s="198"/>
      <c r="PEH22" s="198"/>
      <c r="PEI22" s="198"/>
      <c r="PEJ22" s="198"/>
      <c r="PEK22" s="198"/>
      <c r="PEL22" s="198"/>
      <c r="PEM22" s="198"/>
      <c r="PEN22" s="198"/>
      <c r="PEO22" s="198"/>
      <c r="PEP22" s="198"/>
      <c r="PEQ22" s="198"/>
      <c r="PER22" s="198"/>
      <c r="PES22" s="198"/>
      <c r="PET22" s="198"/>
      <c r="PEU22" s="198"/>
      <c r="PEV22" s="198"/>
      <c r="PEW22" s="198"/>
      <c r="PEX22" s="198"/>
      <c r="PEY22" s="198"/>
      <c r="PEZ22" s="198"/>
      <c r="PFA22" s="198"/>
      <c r="PFB22" s="198"/>
      <c r="PFC22" s="198"/>
      <c r="PFD22" s="198"/>
      <c r="PFE22" s="198"/>
      <c r="PFF22" s="198"/>
      <c r="PFG22" s="198"/>
      <c r="PFH22" s="198"/>
      <c r="PFI22" s="198"/>
      <c r="PFJ22" s="198"/>
      <c r="PFK22" s="198"/>
      <c r="PFL22" s="198"/>
      <c r="PFM22" s="198"/>
      <c r="PFN22" s="198"/>
      <c r="PFO22" s="198"/>
      <c r="PFP22" s="198"/>
      <c r="PFQ22" s="198"/>
      <c r="PFR22" s="198"/>
      <c r="PFS22" s="198"/>
      <c r="PFT22" s="198"/>
      <c r="PFU22" s="198"/>
      <c r="PFV22" s="198"/>
      <c r="PFW22" s="198"/>
      <c r="PFX22" s="198"/>
      <c r="PFY22" s="198"/>
      <c r="PFZ22" s="198"/>
      <c r="PGA22" s="198"/>
      <c r="PGB22" s="198"/>
      <c r="PGC22" s="198"/>
      <c r="PGD22" s="198"/>
      <c r="PGE22" s="198"/>
      <c r="PGF22" s="198"/>
      <c r="PGG22" s="198"/>
      <c r="PGH22" s="198"/>
      <c r="PGI22" s="198"/>
      <c r="PGJ22" s="198"/>
      <c r="PGK22" s="198"/>
      <c r="PGL22" s="198"/>
      <c r="PGM22" s="198"/>
      <c r="PGN22" s="198"/>
      <c r="PGO22" s="198"/>
      <c r="PGP22" s="198"/>
      <c r="PGQ22" s="198"/>
      <c r="PGR22" s="198"/>
      <c r="PGS22" s="198"/>
      <c r="PGT22" s="198"/>
      <c r="PGU22" s="198"/>
      <c r="PGV22" s="198"/>
      <c r="PGW22" s="198"/>
      <c r="PGX22" s="198"/>
      <c r="PGY22" s="198"/>
      <c r="PGZ22" s="198"/>
      <c r="PHA22" s="198"/>
      <c r="PHB22" s="198"/>
      <c r="PHC22" s="198"/>
      <c r="PHD22" s="198"/>
      <c r="PHE22" s="198"/>
      <c r="PHF22" s="198"/>
      <c r="PHG22" s="198"/>
      <c r="PHH22" s="198"/>
      <c r="PHI22" s="198"/>
      <c r="PHJ22" s="198"/>
      <c r="PHK22" s="198"/>
      <c r="PHL22" s="198"/>
      <c r="PHM22" s="198"/>
      <c r="PHN22" s="198"/>
      <c r="PHO22" s="198"/>
      <c r="PHP22" s="198"/>
      <c r="PHQ22" s="198"/>
      <c r="PHR22" s="198"/>
      <c r="PHS22" s="198"/>
      <c r="PHT22" s="198"/>
      <c r="PHU22" s="198"/>
      <c r="PHV22" s="198"/>
      <c r="PHW22" s="198"/>
      <c r="PHX22" s="198"/>
      <c r="PHY22" s="198"/>
      <c r="PHZ22" s="198"/>
      <c r="PIA22" s="198"/>
      <c r="PIB22" s="198"/>
      <c r="PIC22" s="198"/>
      <c r="PID22" s="198"/>
      <c r="PIE22" s="198"/>
      <c r="PIF22" s="198"/>
      <c r="PIG22" s="198"/>
      <c r="PIH22" s="198"/>
      <c r="PII22" s="198"/>
      <c r="PIJ22" s="198"/>
      <c r="PIK22" s="198"/>
      <c r="PIL22" s="198"/>
      <c r="PIM22" s="198"/>
      <c r="PIN22" s="198"/>
      <c r="PIO22" s="198"/>
      <c r="PIP22" s="198"/>
      <c r="PIQ22" s="198"/>
      <c r="PIR22" s="198"/>
      <c r="PIS22" s="198"/>
      <c r="PIT22" s="198"/>
      <c r="PIU22" s="198"/>
      <c r="PIV22" s="198"/>
      <c r="PIW22" s="198"/>
      <c r="PIX22" s="198"/>
      <c r="PIY22" s="198"/>
      <c r="PIZ22" s="198"/>
      <c r="PJA22" s="198"/>
      <c r="PJB22" s="198"/>
      <c r="PJC22" s="198"/>
      <c r="PJD22" s="198"/>
      <c r="PJE22" s="198"/>
      <c r="PJF22" s="198"/>
      <c r="PJG22" s="198"/>
      <c r="PJH22" s="198"/>
      <c r="PJI22" s="198"/>
      <c r="PJJ22" s="198"/>
      <c r="PJK22" s="198"/>
      <c r="PJL22" s="198"/>
      <c r="PJM22" s="198"/>
      <c r="PJN22" s="198"/>
      <c r="PJO22" s="198"/>
      <c r="PJP22" s="198"/>
      <c r="PJQ22" s="198"/>
      <c r="PJR22" s="198"/>
      <c r="PJS22" s="198"/>
      <c r="PJT22" s="198"/>
      <c r="PJU22" s="198"/>
      <c r="PJV22" s="198"/>
      <c r="PJW22" s="198"/>
      <c r="PJX22" s="198"/>
      <c r="PJY22" s="198"/>
      <c r="PJZ22" s="198"/>
      <c r="PKA22" s="198"/>
      <c r="PKB22" s="198"/>
      <c r="PKC22" s="198"/>
      <c r="PKD22" s="198"/>
      <c r="PKE22" s="198"/>
      <c r="PKF22" s="198"/>
      <c r="PKG22" s="198"/>
      <c r="PKH22" s="198"/>
      <c r="PKI22" s="198"/>
      <c r="PKJ22" s="198"/>
      <c r="PKK22" s="198"/>
      <c r="PKL22" s="198"/>
      <c r="PKM22" s="198"/>
      <c r="PKN22" s="198"/>
      <c r="PKO22" s="198"/>
      <c r="PKP22" s="198"/>
      <c r="PKQ22" s="198"/>
      <c r="PKR22" s="198"/>
      <c r="PKS22" s="198"/>
      <c r="PKT22" s="198"/>
      <c r="PKU22" s="198"/>
      <c r="PKV22" s="198"/>
      <c r="PKW22" s="198"/>
      <c r="PKX22" s="198"/>
      <c r="PKY22" s="198"/>
      <c r="PKZ22" s="198"/>
      <c r="PLA22" s="198"/>
      <c r="PLB22" s="198"/>
      <c r="PLC22" s="198"/>
      <c r="PLD22" s="198"/>
      <c r="PLE22" s="198"/>
      <c r="PLF22" s="198"/>
      <c r="PLG22" s="198"/>
      <c r="PLH22" s="198"/>
      <c r="PLI22" s="198"/>
      <c r="PLJ22" s="198"/>
      <c r="PLK22" s="198"/>
      <c r="PLL22" s="198"/>
      <c r="PLM22" s="198"/>
      <c r="PLN22" s="198"/>
      <c r="PLO22" s="198"/>
      <c r="PLP22" s="198"/>
      <c r="PLQ22" s="198"/>
      <c r="PLR22" s="198"/>
      <c r="PLS22" s="198"/>
      <c r="PLT22" s="198"/>
      <c r="PLU22" s="198"/>
      <c r="PLV22" s="198"/>
      <c r="PLW22" s="198"/>
      <c r="PLX22" s="198"/>
      <c r="PLY22" s="198"/>
      <c r="PLZ22" s="198"/>
      <c r="PMA22" s="198"/>
      <c r="PMB22" s="198"/>
      <c r="PMC22" s="198"/>
      <c r="PMD22" s="198"/>
      <c r="PME22" s="198"/>
      <c r="PMF22" s="198"/>
      <c r="PMG22" s="198"/>
      <c r="PMH22" s="198"/>
      <c r="PMI22" s="198"/>
      <c r="PMJ22" s="198"/>
      <c r="PMK22" s="198"/>
      <c r="PML22" s="198"/>
      <c r="PMM22" s="198"/>
      <c r="PMN22" s="198"/>
      <c r="PMO22" s="198"/>
      <c r="PMP22" s="198"/>
      <c r="PMQ22" s="198"/>
      <c r="PMR22" s="198"/>
      <c r="PMS22" s="198"/>
      <c r="PMT22" s="198"/>
      <c r="PMU22" s="198"/>
      <c r="PMV22" s="198"/>
      <c r="PMW22" s="198"/>
      <c r="PMX22" s="198"/>
      <c r="PMY22" s="198"/>
      <c r="PMZ22" s="198"/>
      <c r="PNA22" s="198"/>
      <c r="PNB22" s="198"/>
      <c r="PNC22" s="198"/>
      <c r="PND22" s="198"/>
      <c r="PNE22" s="198"/>
      <c r="PNF22" s="198"/>
      <c r="PNG22" s="198"/>
      <c r="PNH22" s="198"/>
      <c r="PNI22" s="198"/>
      <c r="PNJ22" s="198"/>
      <c r="PNK22" s="198"/>
      <c r="PNL22" s="198"/>
      <c r="PNM22" s="198"/>
      <c r="PNN22" s="198"/>
      <c r="PNO22" s="198"/>
      <c r="PNP22" s="198"/>
      <c r="PNQ22" s="198"/>
      <c r="PNR22" s="198"/>
      <c r="PNS22" s="198"/>
      <c r="PNT22" s="198"/>
      <c r="PNU22" s="198"/>
      <c r="PNV22" s="198"/>
      <c r="PNW22" s="198"/>
      <c r="PNX22" s="198"/>
      <c r="PNY22" s="198"/>
      <c r="PNZ22" s="198"/>
      <c r="POA22" s="198"/>
      <c r="POB22" s="198"/>
      <c r="POC22" s="198"/>
      <c r="POD22" s="198"/>
      <c r="POE22" s="198"/>
      <c r="POF22" s="198"/>
      <c r="POG22" s="198"/>
      <c r="POH22" s="198"/>
      <c r="POI22" s="198"/>
      <c r="POJ22" s="198"/>
      <c r="POK22" s="198"/>
      <c r="POL22" s="198"/>
      <c r="POM22" s="198"/>
      <c r="PON22" s="198"/>
      <c r="POO22" s="198"/>
      <c r="POP22" s="198"/>
      <c r="POQ22" s="198"/>
      <c r="POR22" s="198"/>
      <c r="POS22" s="198"/>
      <c r="POT22" s="198"/>
      <c r="POU22" s="198"/>
      <c r="POV22" s="198"/>
      <c r="POW22" s="198"/>
      <c r="POX22" s="198"/>
      <c r="POY22" s="198"/>
      <c r="POZ22" s="198"/>
      <c r="PPA22" s="198"/>
      <c r="PPB22" s="198"/>
      <c r="PPC22" s="198"/>
      <c r="PPD22" s="198"/>
      <c r="PPE22" s="198"/>
      <c r="PPF22" s="198"/>
      <c r="PPG22" s="198"/>
      <c r="PPH22" s="198"/>
      <c r="PPI22" s="198"/>
      <c r="PPJ22" s="198"/>
      <c r="PPK22" s="198"/>
      <c r="PPL22" s="198"/>
      <c r="PPM22" s="198"/>
      <c r="PPN22" s="198"/>
      <c r="PPO22" s="198"/>
      <c r="PPP22" s="198"/>
      <c r="PPQ22" s="198"/>
      <c r="PPR22" s="198"/>
      <c r="PPS22" s="198"/>
      <c r="PPT22" s="198"/>
      <c r="PPU22" s="198"/>
      <c r="PPV22" s="198"/>
      <c r="PPW22" s="198"/>
      <c r="PPX22" s="198"/>
      <c r="PPY22" s="198"/>
      <c r="PPZ22" s="198"/>
      <c r="PQA22" s="198"/>
      <c r="PQB22" s="198"/>
      <c r="PQC22" s="198"/>
      <c r="PQD22" s="198"/>
      <c r="PQE22" s="198"/>
      <c r="PQF22" s="198"/>
      <c r="PQG22" s="198"/>
      <c r="PQH22" s="198"/>
      <c r="PQI22" s="198"/>
      <c r="PQJ22" s="198"/>
      <c r="PQK22" s="198"/>
      <c r="PQL22" s="198"/>
      <c r="PQM22" s="198"/>
      <c r="PQN22" s="198"/>
      <c r="PQO22" s="198"/>
      <c r="PQP22" s="198"/>
      <c r="PQQ22" s="198"/>
      <c r="PQR22" s="198"/>
      <c r="PQS22" s="198"/>
      <c r="PQT22" s="198"/>
      <c r="PQU22" s="198"/>
      <c r="PQV22" s="198"/>
      <c r="PQW22" s="198"/>
      <c r="PQX22" s="198"/>
      <c r="PQY22" s="198"/>
      <c r="PQZ22" s="198"/>
      <c r="PRA22" s="198"/>
      <c r="PRB22" s="198"/>
      <c r="PRC22" s="198"/>
      <c r="PRD22" s="198"/>
      <c r="PRE22" s="198"/>
      <c r="PRF22" s="198"/>
      <c r="PRG22" s="198"/>
      <c r="PRH22" s="198"/>
      <c r="PRI22" s="198"/>
      <c r="PRJ22" s="198"/>
      <c r="PRK22" s="198"/>
      <c r="PRL22" s="198"/>
      <c r="PRM22" s="198"/>
      <c r="PRN22" s="198"/>
      <c r="PRO22" s="198"/>
      <c r="PRP22" s="198"/>
      <c r="PRQ22" s="198"/>
      <c r="PRR22" s="198"/>
      <c r="PRS22" s="198"/>
      <c r="PRT22" s="198"/>
      <c r="PRU22" s="198"/>
      <c r="PRV22" s="198"/>
      <c r="PRW22" s="198"/>
      <c r="PRX22" s="198"/>
      <c r="PRY22" s="198"/>
      <c r="PRZ22" s="198"/>
      <c r="PSA22" s="198"/>
      <c r="PSB22" s="198"/>
      <c r="PSC22" s="198"/>
      <c r="PSD22" s="198"/>
      <c r="PSE22" s="198"/>
      <c r="PSF22" s="198"/>
      <c r="PSG22" s="198"/>
      <c r="PSH22" s="198"/>
      <c r="PSI22" s="198"/>
      <c r="PSJ22" s="198"/>
      <c r="PSK22" s="198"/>
      <c r="PSL22" s="198"/>
      <c r="PSM22" s="198"/>
      <c r="PSN22" s="198"/>
      <c r="PSO22" s="198"/>
      <c r="PSP22" s="198"/>
      <c r="PSQ22" s="198"/>
      <c r="PSR22" s="198"/>
      <c r="PSS22" s="198"/>
      <c r="PST22" s="198"/>
      <c r="PSU22" s="198"/>
      <c r="PSV22" s="198"/>
      <c r="PSW22" s="198"/>
      <c r="PSX22" s="198"/>
      <c r="PSY22" s="198"/>
      <c r="PSZ22" s="198"/>
      <c r="PTA22" s="198"/>
      <c r="PTB22" s="198"/>
      <c r="PTC22" s="198"/>
      <c r="PTD22" s="198"/>
      <c r="PTE22" s="198"/>
      <c r="PTF22" s="198"/>
      <c r="PTG22" s="198"/>
      <c r="PTH22" s="198"/>
      <c r="PTI22" s="198"/>
      <c r="PTJ22" s="198"/>
      <c r="PTK22" s="198"/>
      <c r="PTL22" s="198"/>
      <c r="PTM22" s="198"/>
      <c r="PTN22" s="198"/>
      <c r="PTO22" s="198"/>
      <c r="PTP22" s="198"/>
      <c r="PTQ22" s="198"/>
      <c r="PTR22" s="198"/>
      <c r="PTS22" s="198"/>
      <c r="PTT22" s="198"/>
      <c r="PTU22" s="198"/>
      <c r="PTV22" s="198"/>
      <c r="PTW22" s="198"/>
      <c r="PTX22" s="198"/>
      <c r="PTY22" s="198"/>
      <c r="PTZ22" s="198"/>
      <c r="PUA22" s="198"/>
      <c r="PUB22" s="198"/>
      <c r="PUC22" s="198"/>
      <c r="PUD22" s="198"/>
      <c r="PUE22" s="198"/>
      <c r="PUF22" s="198"/>
      <c r="PUG22" s="198"/>
      <c r="PUH22" s="198"/>
      <c r="PUI22" s="198"/>
      <c r="PUJ22" s="198"/>
      <c r="PUK22" s="198"/>
      <c r="PUL22" s="198"/>
      <c r="PUM22" s="198"/>
      <c r="PUN22" s="198"/>
      <c r="PUO22" s="198"/>
      <c r="PUP22" s="198"/>
      <c r="PUQ22" s="198"/>
      <c r="PUR22" s="198"/>
      <c r="PUS22" s="198"/>
      <c r="PUT22" s="198"/>
      <c r="PUU22" s="198"/>
      <c r="PUV22" s="198"/>
      <c r="PUW22" s="198"/>
      <c r="PUX22" s="198"/>
      <c r="PUY22" s="198"/>
      <c r="PUZ22" s="198"/>
      <c r="PVA22" s="198"/>
      <c r="PVB22" s="198"/>
      <c r="PVC22" s="198"/>
      <c r="PVD22" s="198"/>
      <c r="PVE22" s="198"/>
      <c r="PVF22" s="198"/>
      <c r="PVG22" s="198"/>
      <c r="PVH22" s="198"/>
      <c r="PVI22" s="198"/>
      <c r="PVJ22" s="198"/>
      <c r="PVK22" s="198"/>
      <c r="PVL22" s="198"/>
      <c r="PVM22" s="198"/>
      <c r="PVN22" s="198"/>
      <c r="PVO22" s="198"/>
      <c r="PVP22" s="198"/>
      <c r="PVQ22" s="198"/>
      <c r="PVR22" s="198"/>
      <c r="PVS22" s="198"/>
      <c r="PVT22" s="198"/>
      <c r="PVU22" s="198"/>
      <c r="PVV22" s="198"/>
      <c r="PVW22" s="198"/>
      <c r="PVX22" s="198"/>
      <c r="PVY22" s="198"/>
      <c r="PVZ22" s="198"/>
      <c r="PWA22" s="198"/>
      <c r="PWB22" s="198"/>
      <c r="PWC22" s="198"/>
      <c r="PWD22" s="198"/>
      <c r="PWE22" s="198"/>
      <c r="PWF22" s="198"/>
      <c r="PWG22" s="198"/>
      <c r="PWH22" s="198"/>
      <c r="PWI22" s="198"/>
      <c r="PWJ22" s="198"/>
      <c r="PWK22" s="198"/>
      <c r="PWL22" s="198"/>
      <c r="PWM22" s="198"/>
      <c r="PWN22" s="198"/>
      <c r="PWO22" s="198"/>
      <c r="PWP22" s="198"/>
      <c r="PWQ22" s="198"/>
      <c r="PWR22" s="198"/>
      <c r="PWS22" s="198"/>
      <c r="PWT22" s="198"/>
      <c r="PWU22" s="198"/>
      <c r="PWV22" s="198"/>
      <c r="PWW22" s="198"/>
      <c r="PWX22" s="198"/>
      <c r="PWY22" s="198"/>
      <c r="PWZ22" s="198"/>
      <c r="PXA22" s="198"/>
      <c r="PXB22" s="198"/>
      <c r="PXC22" s="198"/>
      <c r="PXD22" s="198"/>
      <c r="PXE22" s="198"/>
      <c r="PXF22" s="198"/>
      <c r="PXG22" s="198"/>
      <c r="PXH22" s="198"/>
      <c r="PXI22" s="198"/>
      <c r="PXJ22" s="198"/>
      <c r="PXK22" s="198"/>
      <c r="PXL22" s="198"/>
      <c r="PXM22" s="198"/>
      <c r="PXN22" s="198"/>
      <c r="PXO22" s="198"/>
      <c r="PXP22" s="198"/>
      <c r="PXQ22" s="198"/>
      <c r="PXR22" s="198"/>
      <c r="PXS22" s="198"/>
      <c r="PXT22" s="198"/>
      <c r="PXU22" s="198"/>
      <c r="PXV22" s="198"/>
      <c r="PXW22" s="198"/>
      <c r="PXX22" s="198"/>
      <c r="PXY22" s="198"/>
      <c r="PXZ22" s="198"/>
      <c r="PYA22" s="198"/>
      <c r="PYB22" s="198"/>
      <c r="PYC22" s="198"/>
      <c r="PYD22" s="198"/>
      <c r="PYE22" s="198"/>
      <c r="PYF22" s="198"/>
      <c r="PYG22" s="198"/>
      <c r="PYH22" s="198"/>
      <c r="PYI22" s="198"/>
      <c r="PYJ22" s="198"/>
      <c r="PYK22" s="198"/>
      <c r="PYL22" s="198"/>
      <c r="PYM22" s="198"/>
      <c r="PYN22" s="198"/>
      <c r="PYO22" s="198"/>
      <c r="PYP22" s="198"/>
      <c r="PYQ22" s="198"/>
      <c r="PYR22" s="198"/>
      <c r="PYS22" s="198"/>
      <c r="PYT22" s="198"/>
      <c r="PYU22" s="198"/>
      <c r="PYV22" s="198"/>
      <c r="PYW22" s="198"/>
      <c r="PYX22" s="198"/>
      <c r="PYY22" s="198"/>
      <c r="PYZ22" s="198"/>
      <c r="PZA22" s="198"/>
      <c r="PZB22" s="198"/>
      <c r="PZC22" s="198"/>
      <c r="PZD22" s="198"/>
      <c r="PZE22" s="198"/>
      <c r="PZF22" s="198"/>
      <c r="PZG22" s="198"/>
      <c r="PZH22" s="198"/>
      <c r="PZI22" s="198"/>
      <c r="PZJ22" s="198"/>
      <c r="PZK22" s="198"/>
      <c r="PZL22" s="198"/>
      <c r="PZM22" s="198"/>
      <c r="PZN22" s="198"/>
      <c r="PZO22" s="198"/>
      <c r="PZP22" s="198"/>
      <c r="PZQ22" s="198"/>
      <c r="PZR22" s="198"/>
      <c r="PZS22" s="198"/>
      <c r="PZT22" s="198"/>
      <c r="PZU22" s="198"/>
      <c r="PZV22" s="198"/>
      <c r="PZW22" s="198"/>
      <c r="PZX22" s="198"/>
      <c r="PZY22" s="198"/>
      <c r="PZZ22" s="198"/>
      <c r="QAA22" s="198"/>
      <c r="QAB22" s="198"/>
      <c r="QAC22" s="198"/>
      <c r="QAD22" s="198"/>
      <c r="QAE22" s="198"/>
      <c r="QAF22" s="198"/>
      <c r="QAG22" s="198"/>
      <c r="QAH22" s="198"/>
      <c r="QAI22" s="198"/>
      <c r="QAJ22" s="198"/>
      <c r="QAK22" s="198"/>
      <c r="QAL22" s="198"/>
      <c r="QAM22" s="198"/>
      <c r="QAN22" s="198"/>
      <c r="QAO22" s="198"/>
      <c r="QAP22" s="198"/>
      <c r="QAQ22" s="198"/>
      <c r="QAR22" s="198"/>
      <c r="QAS22" s="198"/>
      <c r="QAT22" s="198"/>
      <c r="QAU22" s="198"/>
      <c r="QAV22" s="198"/>
      <c r="QAW22" s="198"/>
      <c r="QAX22" s="198"/>
      <c r="QAY22" s="198"/>
      <c r="QAZ22" s="198"/>
      <c r="QBA22" s="198"/>
      <c r="QBB22" s="198"/>
      <c r="QBC22" s="198"/>
      <c r="QBD22" s="198"/>
      <c r="QBE22" s="198"/>
      <c r="QBF22" s="198"/>
      <c r="QBG22" s="198"/>
      <c r="QBH22" s="198"/>
      <c r="QBI22" s="198"/>
      <c r="QBJ22" s="198"/>
      <c r="QBK22" s="198"/>
      <c r="QBL22" s="198"/>
      <c r="QBM22" s="198"/>
      <c r="QBN22" s="198"/>
      <c r="QBO22" s="198"/>
      <c r="QBP22" s="198"/>
      <c r="QBQ22" s="198"/>
      <c r="QBR22" s="198"/>
      <c r="QBS22" s="198"/>
      <c r="QBT22" s="198"/>
      <c r="QBU22" s="198"/>
      <c r="QBV22" s="198"/>
      <c r="QBW22" s="198"/>
      <c r="QBX22" s="198"/>
      <c r="QBY22" s="198"/>
      <c r="QBZ22" s="198"/>
      <c r="QCA22" s="198"/>
      <c r="QCB22" s="198"/>
      <c r="QCC22" s="198"/>
      <c r="QCD22" s="198"/>
      <c r="QCE22" s="198"/>
      <c r="QCF22" s="198"/>
      <c r="QCG22" s="198"/>
      <c r="QCH22" s="198"/>
      <c r="QCI22" s="198"/>
      <c r="QCJ22" s="198"/>
      <c r="QCK22" s="198"/>
      <c r="QCL22" s="198"/>
      <c r="QCM22" s="198"/>
      <c r="QCN22" s="198"/>
      <c r="QCO22" s="198"/>
      <c r="QCP22" s="198"/>
      <c r="QCQ22" s="198"/>
      <c r="QCR22" s="198"/>
      <c r="QCS22" s="198"/>
      <c r="QCT22" s="198"/>
      <c r="QCU22" s="198"/>
      <c r="QCV22" s="198"/>
      <c r="QCW22" s="198"/>
      <c r="QCX22" s="198"/>
      <c r="QCY22" s="198"/>
      <c r="QCZ22" s="198"/>
      <c r="QDA22" s="198"/>
      <c r="QDB22" s="198"/>
      <c r="QDC22" s="198"/>
      <c r="QDD22" s="198"/>
      <c r="QDE22" s="198"/>
      <c r="QDF22" s="198"/>
      <c r="QDG22" s="198"/>
      <c r="QDH22" s="198"/>
      <c r="QDI22" s="198"/>
      <c r="QDJ22" s="198"/>
      <c r="QDK22" s="198"/>
      <c r="QDL22" s="198"/>
      <c r="QDM22" s="198"/>
      <c r="QDN22" s="198"/>
      <c r="QDO22" s="198"/>
      <c r="QDP22" s="198"/>
      <c r="QDQ22" s="198"/>
      <c r="QDR22" s="198"/>
      <c r="QDS22" s="198"/>
      <c r="QDT22" s="198"/>
      <c r="QDU22" s="198"/>
      <c r="QDV22" s="198"/>
      <c r="QDW22" s="198"/>
      <c r="QDX22" s="198"/>
      <c r="QDY22" s="198"/>
      <c r="QDZ22" s="198"/>
      <c r="QEA22" s="198"/>
      <c r="QEB22" s="198"/>
      <c r="QEC22" s="198"/>
      <c r="QED22" s="198"/>
      <c r="QEE22" s="198"/>
      <c r="QEF22" s="198"/>
      <c r="QEG22" s="198"/>
      <c r="QEH22" s="198"/>
      <c r="QEI22" s="198"/>
      <c r="QEJ22" s="198"/>
      <c r="QEK22" s="198"/>
      <c r="QEL22" s="198"/>
      <c r="QEM22" s="198"/>
      <c r="QEN22" s="198"/>
      <c r="QEO22" s="198"/>
      <c r="QEP22" s="198"/>
      <c r="QEQ22" s="198"/>
      <c r="QER22" s="198"/>
      <c r="QES22" s="198"/>
      <c r="QET22" s="198"/>
      <c r="QEU22" s="198"/>
      <c r="QEV22" s="198"/>
      <c r="QEW22" s="198"/>
      <c r="QEX22" s="198"/>
      <c r="QEY22" s="198"/>
      <c r="QEZ22" s="198"/>
      <c r="QFA22" s="198"/>
      <c r="QFB22" s="198"/>
      <c r="QFC22" s="198"/>
      <c r="QFD22" s="198"/>
      <c r="QFE22" s="198"/>
      <c r="QFF22" s="198"/>
      <c r="QFG22" s="198"/>
      <c r="QFH22" s="198"/>
      <c r="QFI22" s="198"/>
      <c r="QFJ22" s="198"/>
      <c r="QFK22" s="198"/>
      <c r="QFL22" s="198"/>
      <c r="QFM22" s="198"/>
      <c r="QFN22" s="198"/>
      <c r="QFO22" s="198"/>
      <c r="QFP22" s="198"/>
      <c r="QFQ22" s="198"/>
      <c r="QFR22" s="198"/>
      <c r="QFS22" s="198"/>
      <c r="QFT22" s="198"/>
      <c r="QFU22" s="198"/>
      <c r="QFV22" s="198"/>
      <c r="QFW22" s="198"/>
      <c r="QFX22" s="198"/>
      <c r="QFY22" s="198"/>
      <c r="QFZ22" s="198"/>
      <c r="QGA22" s="198"/>
      <c r="QGB22" s="198"/>
      <c r="QGC22" s="198"/>
      <c r="QGD22" s="198"/>
      <c r="QGE22" s="198"/>
      <c r="QGF22" s="198"/>
      <c r="QGG22" s="198"/>
      <c r="QGH22" s="198"/>
      <c r="QGI22" s="198"/>
      <c r="QGJ22" s="198"/>
      <c r="QGK22" s="198"/>
      <c r="QGL22" s="198"/>
      <c r="QGM22" s="198"/>
      <c r="QGN22" s="198"/>
      <c r="QGO22" s="198"/>
      <c r="QGP22" s="198"/>
      <c r="QGQ22" s="198"/>
      <c r="QGR22" s="198"/>
      <c r="QGS22" s="198"/>
      <c r="QGT22" s="198"/>
      <c r="QGU22" s="198"/>
      <c r="QGV22" s="198"/>
      <c r="QGW22" s="198"/>
      <c r="QGX22" s="198"/>
      <c r="QGY22" s="198"/>
      <c r="QGZ22" s="198"/>
      <c r="QHA22" s="198"/>
      <c r="QHB22" s="198"/>
      <c r="QHC22" s="198"/>
      <c r="QHD22" s="198"/>
      <c r="QHE22" s="198"/>
      <c r="QHF22" s="198"/>
      <c r="QHG22" s="198"/>
      <c r="QHH22" s="198"/>
      <c r="QHI22" s="198"/>
      <c r="QHJ22" s="198"/>
      <c r="QHK22" s="198"/>
      <c r="QHL22" s="198"/>
      <c r="QHM22" s="198"/>
      <c r="QHN22" s="198"/>
      <c r="QHO22" s="198"/>
      <c r="QHP22" s="198"/>
      <c r="QHQ22" s="198"/>
      <c r="QHR22" s="198"/>
      <c r="QHS22" s="198"/>
      <c r="QHT22" s="198"/>
      <c r="QHU22" s="198"/>
      <c r="QHV22" s="198"/>
      <c r="QHW22" s="198"/>
      <c r="QHX22" s="198"/>
      <c r="QHY22" s="198"/>
      <c r="QHZ22" s="198"/>
      <c r="QIA22" s="198"/>
      <c r="QIB22" s="198"/>
      <c r="QIC22" s="198"/>
      <c r="QID22" s="198"/>
      <c r="QIE22" s="198"/>
      <c r="QIF22" s="198"/>
      <c r="QIG22" s="198"/>
      <c r="QIH22" s="198"/>
      <c r="QII22" s="198"/>
      <c r="QIJ22" s="198"/>
      <c r="QIK22" s="198"/>
      <c r="QIL22" s="198"/>
      <c r="QIM22" s="198"/>
      <c r="QIN22" s="198"/>
      <c r="QIO22" s="198"/>
      <c r="QIP22" s="198"/>
      <c r="QIQ22" s="198"/>
      <c r="QIR22" s="198"/>
      <c r="QIS22" s="198"/>
      <c r="QIT22" s="198"/>
      <c r="QIU22" s="198"/>
      <c r="QIV22" s="198"/>
      <c r="QIW22" s="198"/>
      <c r="QIX22" s="198"/>
      <c r="QIY22" s="198"/>
      <c r="QIZ22" s="198"/>
      <c r="QJA22" s="198"/>
      <c r="QJB22" s="198"/>
      <c r="QJC22" s="198"/>
      <c r="QJD22" s="198"/>
      <c r="QJE22" s="198"/>
      <c r="QJF22" s="198"/>
      <c r="QJG22" s="198"/>
      <c r="QJH22" s="198"/>
      <c r="QJI22" s="198"/>
      <c r="QJJ22" s="198"/>
      <c r="QJK22" s="198"/>
      <c r="QJL22" s="198"/>
      <c r="QJM22" s="198"/>
      <c r="QJN22" s="198"/>
      <c r="QJO22" s="198"/>
      <c r="QJP22" s="198"/>
      <c r="QJQ22" s="198"/>
      <c r="QJR22" s="198"/>
      <c r="QJS22" s="198"/>
      <c r="QJT22" s="198"/>
      <c r="QJU22" s="198"/>
      <c r="QJV22" s="198"/>
      <c r="QJW22" s="198"/>
      <c r="QJX22" s="198"/>
      <c r="QJY22" s="198"/>
      <c r="QJZ22" s="198"/>
      <c r="QKA22" s="198"/>
      <c r="QKB22" s="198"/>
      <c r="QKC22" s="198"/>
      <c r="QKD22" s="198"/>
      <c r="QKE22" s="198"/>
      <c r="QKF22" s="198"/>
      <c r="QKG22" s="198"/>
      <c r="QKH22" s="198"/>
      <c r="QKI22" s="198"/>
      <c r="QKJ22" s="198"/>
      <c r="QKK22" s="198"/>
      <c r="QKL22" s="198"/>
      <c r="QKM22" s="198"/>
      <c r="QKN22" s="198"/>
      <c r="QKO22" s="198"/>
      <c r="QKP22" s="198"/>
      <c r="QKQ22" s="198"/>
      <c r="QKR22" s="198"/>
      <c r="QKS22" s="198"/>
      <c r="QKT22" s="198"/>
      <c r="QKU22" s="198"/>
      <c r="QKV22" s="198"/>
      <c r="QKW22" s="198"/>
      <c r="QKX22" s="198"/>
      <c r="QKY22" s="198"/>
      <c r="QKZ22" s="198"/>
      <c r="QLA22" s="198"/>
      <c r="QLB22" s="198"/>
      <c r="QLC22" s="198"/>
      <c r="QLD22" s="198"/>
      <c r="QLE22" s="198"/>
      <c r="QLF22" s="198"/>
      <c r="QLG22" s="198"/>
      <c r="QLH22" s="198"/>
      <c r="QLI22" s="198"/>
      <c r="QLJ22" s="198"/>
      <c r="QLK22" s="198"/>
      <c r="QLL22" s="198"/>
      <c r="QLM22" s="198"/>
      <c r="QLN22" s="198"/>
      <c r="QLO22" s="198"/>
      <c r="QLP22" s="198"/>
      <c r="QLQ22" s="198"/>
      <c r="QLR22" s="198"/>
      <c r="QLS22" s="198"/>
      <c r="QLT22" s="198"/>
      <c r="QLU22" s="198"/>
      <c r="QLV22" s="198"/>
      <c r="QLW22" s="198"/>
      <c r="QLX22" s="198"/>
      <c r="QLY22" s="198"/>
      <c r="QLZ22" s="198"/>
      <c r="QMA22" s="198"/>
      <c r="QMB22" s="198"/>
      <c r="QMC22" s="198"/>
      <c r="QMD22" s="198"/>
      <c r="QME22" s="198"/>
      <c r="QMF22" s="198"/>
      <c r="QMG22" s="198"/>
      <c r="QMH22" s="198"/>
      <c r="QMI22" s="198"/>
      <c r="QMJ22" s="198"/>
      <c r="QMK22" s="198"/>
      <c r="QML22" s="198"/>
      <c r="QMM22" s="198"/>
      <c r="QMN22" s="198"/>
      <c r="QMO22" s="198"/>
      <c r="QMP22" s="198"/>
      <c r="QMQ22" s="198"/>
      <c r="QMR22" s="198"/>
      <c r="QMS22" s="198"/>
      <c r="QMT22" s="198"/>
      <c r="QMU22" s="198"/>
      <c r="QMV22" s="198"/>
      <c r="QMW22" s="198"/>
      <c r="QMX22" s="198"/>
      <c r="QMY22" s="198"/>
      <c r="QMZ22" s="198"/>
      <c r="QNA22" s="198"/>
      <c r="QNB22" s="198"/>
      <c r="QNC22" s="198"/>
      <c r="QND22" s="198"/>
      <c r="QNE22" s="198"/>
      <c r="QNF22" s="198"/>
      <c r="QNG22" s="198"/>
      <c r="QNH22" s="198"/>
      <c r="QNI22" s="198"/>
      <c r="QNJ22" s="198"/>
      <c r="QNK22" s="198"/>
      <c r="QNL22" s="198"/>
      <c r="QNM22" s="198"/>
      <c r="QNN22" s="198"/>
      <c r="QNO22" s="198"/>
      <c r="QNP22" s="198"/>
      <c r="QNQ22" s="198"/>
      <c r="QNR22" s="198"/>
      <c r="QNS22" s="198"/>
      <c r="QNT22" s="198"/>
      <c r="QNU22" s="198"/>
      <c r="QNV22" s="198"/>
      <c r="QNW22" s="198"/>
      <c r="QNX22" s="198"/>
      <c r="QNY22" s="198"/>
      <c r="QNZ22" s="198"/>
      <c r="QOA22" s="198"/>
      <c r="QOB22" s="198"/>
      <c r="QOC22" s="198"/>
      <c r="QOD22" s="198"/>
      <c r="QOE22" s="198"/>
      <c r="QOF22" s="198"/>
      <c r="QOG22" s="198"/>
      <c r="QOH22" s="198"/>
      <c r="QOI22" s="198"/>
      <c r="QOJ22" s="198"/>
      <c r="QOK22" s="198"/>
      <c r="QOL22" s="198"/>
      <c r="QOM22" s="198"/>
      <c r="QON22" s="198"/>
      <c r="QOO22" s="198"/>
      <c r="QOP22" s="198"/>
      <c r="QOQ22" s="198"/>
      <c r="QOR22" s="198"/>
      <c r="QOS22" s="198"/>
      <c r="QOT22" s="198"/>
      <c r="QOU22" s="198"/>
      <c r="QOV22" s="198"/>
      <c r="QOW22" s="198"/>
      <c r="QOX22" s="198"/>
      <c r="QOY22" s="198"/>
      <c r="QOZ22" s="198"/>
      <c r="QPA22" s="198"/>
      <c r="QPB22" s="198"/>
      <c r="QPC22" s="198"/>
      <c r="QPD22" s="198"/>
      <c r="QPE22" s="198"/>
      <c r="QPF22" s="198"/>
      <c r="QPG22" s="198"/>
      <c r="QPH22" s="198"/>
      <c r="QPI22" s="198"/>
      <c r="QPJ22" s="198"/>
      <c r="QPK22" s="198"/>
      <c r="QPL22" s="198"/>
      <c r="QPM22" s="198"/>
      <c r="QPN22" s="198"/>
      <c r="QPO22" s="198"/>
      <c r="QPP22" s="198"/>
      <c r="QPQ22" s="198"/>
      <c r="QPR22" s="198"/>
      <c r="QPS22" s="198"/>
      <c r="QPT22" s="198"/>
      <c r="QPU22" s="198"/>
      <c r="QPV22" s="198"/>
      <c r="QPW22" s="198"/>
      <c r="QPX22" s="198"/>
      <c r="QPY22" s="198"/>
      <c r="QPZ22" s="198"/>
      <c r="QQA22" s="198"/>
      <c r="QQB22" s="198"/>
      <c r="QQC22" s="198"/>
      <c r="QQD22" s="198"/>
      <c r="QQE22" s="198"/>
      <c r="QQF22" s="198"/>
      <c r="QQG22" s="198"/>
      <c r="QQH22" s="198"/>
      <c r="QQI22" s="198"/>
      <c r="QQJ22" s="198"/>
      <c r="QQK22" s="198"/>
      <c r="QQL22" s="198"/>
      <c r="QQM22" s="198"/>
      <c r="QQN22" s="198"/>
      <c r="QQO22" s="198"/>
      <c r="QQP22" s="198"/>
      <c r="QQQ22" s="198"/>
      <c r="QQR22" s="198"/>
      <c r="QQS22" s="198"/>
      <c r="QQT22" s="198"/>
      <c r="QQU22" s="198"/>
      <c r="QQV22" s="198"/>
      <c r="QQW22" s="198"/>
      <c r="QQX22" s="198"/>
      <c r="QQY22" s="198"/>
      <c r="QQZ22" s="198"/>
      <c r="QRA22" s="198"/>
      <c r="QRB22" s="198"/>
      <c r="QRC22" s="198"/>
      <c r="QRD22" s="198"/>
      <c r="QRE22" s="198"/>
      <c r="QRF22" s="198"/>
      <c r="QRG22" s="198"/>
      <c r="QRH22" s="198"/>
      <c r="QRI22" s="198"/>
      <c r="QRJ22" s="198"/>
      <c r="QRK22" s="198"/>
      <c r="QRL22" s="198"/>
      <c r="QRM22" s="198"/>
      <c r="QRN22" s="198"/>
      <c r="QRO22" s="198"/>
      <c r="QRP22" s="198"/>
      <c r="QRQ22" s="198"/>
      <c r="QRR22" s="198"/>
      <c r="QRS22" s="198"/>
      <c r="QRT22" s="198"/>
      <c r="QRU22" s="198"/>
      <c r="QRV22" s="198"/>
      <c r="QRW22" s="198"/>
      <c r="QRX22" s="198"/>
      <c r="QRY22" s="198"/>
      <c r="QRZ22" s="198"/>
      <c r="QSA22" s="198"/>
      <c r="QSB22" s="198"/>
      <c r="QSC22" s="198"/>
      <c r="QSD22" s="198"/>
      <c r="QSE22" s="198"/>
      <c r="QSF22" s="198"/>
      <c r="QSG22" s="198"/>
      <c r="QSH22" s="198"/>
      <c r="QSI22" s="198"/>
      <c r="QSJ22" s="198"/>
      <c r="QSK22" s="198"/>
      <c r="QSL22" s="198"/>
      <c r="QSM22" s="198"/>
      <c r="QSN22" s="198"/>
      <c r="QSO22" s="198"/>
      <c r="QSP22" s="198"/>
      <c r="QSQ22" s="198"/>
      <c r="QSR22" s="198"/>
      <c r="QSS22" s="198"/>
      <c r="QST22" s="198"/>
      <c r="QSU22" s="198"/>
      <c r="QSV22" s="198"/>
      <c r="QSW22" s="198"/>
      <c r="QSX22" s="198"/>
      <c r="QSY22" s="198"/>
      <c r="QSZ22" s="198"/>
      <c r="QTA22" s="198"/>
      <c r="QTB22" s="198"/>
      <c r="QTC22" s="198"/>
      <c r="QTD22" s="198"/>
      <c r="QTE22" s="198"/>
      <c r="QTF22" s="198"/>
      <c r="QTG22" s="198"/>
      <c r="QTH22" s="198"/>
      <c r="QTI22" s="198"/>
      <c r="QTJ22" s="198"/>
      <c r="QTK22" s="198"/>
      <c r="QTL22" s="198"/>
      <c r="QTM22" s="198"/>
      <c r="QTN22" s="198"/>
      <c r="QTO22" s="198"/>
      <c r="QTP22" s="198"/>
      <c r="QTQ22" s="198"/>
      <c r="QTR22" s="198"/>
      <c r="QTS22" s="198"/>
      <c r="QTT22" s="198"/>
      <c r="QTU22" s="198"/>
      <c r="QTV22" s="198"/>
      <c r="QTW22" s="198"/>
      <c r="QTX22" s="198"/>
      <c r="QTY22" s="198"/>
      <c r="QTZ22" s="198"/>
      <c r="QUA22" s="198"/>
      <c r="QUB22" s="198"/>
      <c r="QUC22" s="198"/>
      <c r="QUD22" s="198"/>
      <c r="QUE22" s="198"/>
      <c r="QUF22" s="198"/>
      <c r="QUG22" s="198"/>
      <c r="QUH22" s="198"/>
      <c r="QUI22" s="198"/>
      <c r="QUJ22" s="198"/>
      <c r="QUK22" s="198"/>
      <c r="QUL22" s="198"/>
      <c r="QUM22" s="198"/>
      <c r="QUN22" s="198"/>
      <c r="QUO22" s="198"/>
      <c r="QUP22" s="198"/>
      <c r="QUQ22" s="198"/>
      <c r="QUR22" s="198"/>
      <c r="QUS22" s="198"/>
      <c r="QUT22" s="198"/>
      <c r="QUU22" s="198"/>
      <c r="QUV22" s="198"/>
      <c r="QUW22" s="198"/>
      <c r="QUX22" s="198"/>
      <c r="QUY22" s="198"/>
      <c r="QUZ22" s="198"/>
      <c r="QVA22" s="198"/>
      <c r="QVB22" s="198"/>
      <c r="QVC22" s="198"/>
      <c r="QVD22" s="198"/>
      <c r="QVE22" s="198"/>
      <c r="QVF22" s="198"/>
      <c r="QVG22" s="198"/>
      <c r="QVH22" s="198"/>
      <c r="QVI22" s="198"/>
      <c r="QVJ22" s="198"/>
      <c r="QVK22" s="198"/>
      <c r="QVL22" s="198"/>
      <c r="QVM22" s="198"/>
      <c r="QVN22" s="198"/>
      <c r="QVO22" s="198"/>
      <c r="QVP22" s="198"/>
      <c r="QVQ22" s="198"/>
      <c r="QVR22" s="198"/>
      <c r="QVS22" s="198"/>
      <c r="QVT22" s="198"/>
      <c r="QVU22" s="198"/>
      <c r="QVV22" s="198"/>
      <c r="QVW22" s="198"/>
      <c r="QVX22" s="198"/>
      <c r="QVY22" s="198"/>
      <c r="QVZ22" s="198"/>
      <c r="QWA22" s="198"/>
      <c r="QWB22" s="198"/>
      <c r="QWC22" s="198"/>
      <c r="QWD22" s="198"/>
      <c r="QWE22" s="198"/>
      <c r="QWF22" s="198"/>
      <c r="QWG22" s="198"/>
      <c r="QWH22" s="198"/>
      <c r="QWI22" s="198"/>
      <c r="QWJ22" s="198"/>
      <c r="QWK22" s="198"/>
      <c r="QWL22" s="198"/>
      <c r="QWM22" s="198"/>
      <c r="QWN22" s="198"/>
      <c r="QWO22" s="198"/>
      <c r="QWP22" s="198"/>
      <c r="QWQ22" s="198"/>
      <c r="QWR22" s="198"/>
      <c r="QWS22" s="198"/>
      <c r="QWT22" s="198"/>
      <c r="QWU22" s="198"/>
      <c r="QWV22" s="198"/>
      <c r="QWW22" s="198"/>
      <c r="QWX22" s="198"/>
      <c r="QWY22" s="198"/>
      <c r="QWZ22" s="198"/>
      <c r="QXA22" s="198"/>
      <c r="QXB22" s="198"/>
      <c r="QXC22" s="198"/>
      <c r="QXD22" s="198"/>
      <c r="QXE22" s="198"/>
      <c r="QXF22" s="198"/>
      <c r="QXG22" s="198"/>
      <c r="QXH22" s="198"/>
      <c r="QXI22" s="198"/>
      <c r="QXJ22" s="198"/>
      <c r="QXK22" s="198"/>
      <c r="QXL22" s="198"/>
      <c r="QXM22" s="198"/>
      <c r="QXN22" s="198"/>
      <c r="QXO22" s="198"/>
      <c r="QXP22" s="198"/>
      <c r="QXQ22" s="198"/>
      <c r="QXR22" s="198"/>
      <c r="QXS22" s="198"/>
      <c r="QXT22" s="198"/>
      <c r="QXU22" s="198"/>
      <c r="QXV22" s="198"/>
      <c r="QXW22" s="198"/>
      <c r="QXX22" s="198"/>
      <c r="QXY22" s="198"/>
      <c r="QXZ22" s="198"/>
      <c r="QYA22" s="198"/>
      <c r="QYB22" s="198"/>
      <c r="QYC22" s="198"/>
      <c r="QYD22" s="198"/>
      <c r="QYE22" s="198"/>
      <c r="QYF22" s="198"/>
      <c r="QYG22" s="198"/>
      <c r="QYH22" s="198"/>
      <c r="QYI22" s="198"/>
      <c r="QYJ22" s="198"/>
      <c r="QYK22" s="198"/>
      <c r="QYL22" s="198"/>
      <c r="QYM22" s="198"/>
      <c r="QYN22" s="198"/>
      <c r="QYO22" s="198"/>
      <c r="QYP22" s="198"/>
      <c r="QYQ22" s="198"/>
      <c r="QYR22" s="198"/>
      <c r="QYS22" s="198"/>
      <c r="QYT22" s="198"/>
      <c r="QYU22" s="198"/>
      <c r="QYV22" s="198"/>
      <c r="QYW22" s="198"/>
      <c r="QYX22" s="198"/>
      <c r="QYY22" s="198"/>
      <c r="QYZ22" s="198"/>
      <c r="QZA22" s="198"/>
      <c r="QZB22" s="198"/>
      <c r="QZC22" s="198"/>
      <c r="QZD22" s="198"/>
      <c r="QZE22" s="198"/>
      <c r="QZF22" s="198"/>
      <c r="QZG22" s="198"/>
      <c r="QZH22" s="198"/>
      <c r="QZI22" s="198"/>
      <c r="QZJ22" s="198"/>
      <c r="QZK22" s="198"/>
      <c r="QZL22" s="198"/>
      <c r="QZM22" s="198"/>
      <c r="QZN22" s="198"/>
      <c r="QZO22" s="198"/>
      <c r="QZP22" s="198"/>
      <c r="QZQ22" s="198"/>
      <c r="QZR22" s="198"/>
      <c r="QZS22" s="198"/>
      <c r="QZT22" s="198"/>
      <c r="QZU22" s="198"/>
      <c r="QZV22" s="198"/>
      <c r="QZW22" s="198"/>
      <c r="QZX22" s="198"/>
      <c r="QZY22" s="198"/>
      <c r="QZZ22" s="198"/>
      <c r="RAA22" s="198"/>
      <c r="RAB22" s="198"/>
      <c r="RAC22" s="198"/>
      <c r="RAD22" s="198"/>
      <c r="RAE22" s="198"/>
      <c r="RAF22" s="198"/>
      <c r="RAG22" s="198"/>
      <c r="RAH22" s="198"/>
      <c r="RAI22" s="198"/>
      <c r="RAJ22" s="198"/>
      <c r="RAK22" s="198"/>
      <c r="RAL22" s="198"/>
      <c r="RAM22" s="198"/>
      <c r="RAN22" s="198"/>
      <c r="RAO22" s="198"/>
      <c r="RAP22" s="198"/>
      <c r="RAQ22" s="198"/>
      <c r="RAR22" s="198"/>
      <c r="RAS22" s="198"/>
      <c r="RAT22" s="198"/>
      <c r="RAU22" s="198"/>
      <c r="RAV22" s="198"/>
      <c r="RAW22" s="198"/>
      <c r="RAX22" s="198"/>
      <c r="RAY22" s="198"/>
      <c r="RAZ22" s="198"/>
      <c r="RBA22" s="198"/>
      <c r="RBB22" s="198"/>
      <c r="RBC22" s="198"/>
      <c r="RBD22" s="198"/>
      <c r="RBE22" s="198"/>
      <c r="RBF22" s="198"/>
      <c r="RBG22" s="198"/>
      <c r="RBH22" s="198"/>
      <c r="RBI22" s="198"/>
      <c r="RBJ22" s="198"/>
      <c r="RBK22" s="198"/>
      <c r="RBL22" s="198"/>
      <c r="RBM22" s="198"/>
      <c r="RBN22" s="198"/>
      <c r="RBO22" s="198"/>
      <c r="RBP22" s="198"/>
      <c r="RBQ22" s="198"/>
      <c r="RBR22" s="198"/>
      <c r="RBS22" s="198"/>
      <c r="RBT22" s="198"/>
      <c r="RBU22" s="198"/>
      <c r="RBV22" s="198"/>
      <c r="RBW22" s="198"/>
      <c r="RBX22" s="198"/>
      <c r="RBY22" s="198"/>
      <c r="RBZ22" s="198"/>
      <c r="RCA22" s="198"/>
      <c r="RCB22" s="198"/>
      <c r="RCC22" s="198"/>
      <c r="RCD22" s="198"/>
      <c r="RCE22" s="198"/>
      <c r="RCF22" s="198"/>
      <c r="RCG22" s="198"/>
      <c r="RCH22" s="198"/>
      <c r="RCI22" s="198"/>
      <c r="RCJ22" s="198"/>
      <c r="RCK22" s="198"/>
      <c r="RCL22" s="198"/>
      <c r="RCM22" s="198"/>
      <c r="RCN22" s="198"/>
      <c r="RCO22" s="198"/>
      <c r="RCP22" s="198"/>
      <c r="RCQ22" s="198"/>
      <c r="RCR22" s="198"/>
      <c r="RCS22" s="198"/>
      <c r="RCT22" s="198"/>
      <c r="RCU22" s="198"/>
      <c r="RCV22" s="198"/>
      <c r="RCW22" s="198"/>
      <c r="RCX22" s="198"/>
      <c r="RCY22" s="198"/>
      <c r="RCZ22" s="198"/>
      <c r="RDA22" s="198"/>
      <c r="RDB22" s="198"/>
      <c r="RDC22" s="198"/>
      <c r="RDD22" s="198"/>
      <c r="RDE22" s="198"/>
      <c r="RDF22" s="198"/>
      <c r="RDG22" s="198"/>
      <c r="RDH22" s="198"/>
      <c r="RDI22" s="198"/>
      <c r="RDJ22" s="198"/>
      <c r="RDK22" s="198"/>
      <c r="RDL22" s="198"/>
      <c r="RDM22" s="198"/>
      <c r="RDN22" s="198"/>
      <c r="RDO22" s="198"/>
      <c r="RDP22" s="198"/>
      <c r="RDQ22" s="198"/>
      <c r="RDR22" s="198"/>
      <c r="RDS22" s="198"/>
      <c r="RDT22" s="198"/>
      <c r="RDU22" s="198"/>
      <c r="RDV22" s="198"/>
      <c r="RDW22" s="198"/>
      <c r="RDX22" s="198"/>
      <c r="RDY22" s="198"/>
      <c r="RDZ22" s="198"/>
      <c r="REA22" s="198"/>
      <c r="REB22" s="198"/>
      <c r="REC22" s="198"/>
      <c r="RED22" s="198"/>
      <c r="REE22" s="198"/>
      <c r="REF22" s="198"/>
      <c r="REG22" s="198"/>
      <c r="REH22" s="198"/>
      <c r="REI22" s="198"/>
      <c r="REJ22" s="198"/>
      <c r="REK22" s="198"/>
      <c r="REL22" s="198"/>
      <c r="REM22" s="198"/>
      <c r="REN22" s="198"/>
      <c r="REO22" s="198"/>
      <c r="REP22" s="198"/>
      <c r="REQ22" s="198"/>
      <c r="RER22" s="198"/>
      <c r="RES22" s="198"/>
      <c r="RET22" s="198"/>
      <c r="REU22" s="198"/>
      <c r="REV22" s="198"/>
      <c r="REW22" s="198"/>
      <c r="REX22" s="198"/>
      <c r="REY22" s="198"/>
      <c r="REZ22" s="198"/>
      <c r="RFA22" s="198"/>
      <c r="RFB22" s="198"/>
      <c r="RFC22" s="198"/>
      <c r="RFD22" s="198"/>
      <c r="RFE22" s="198"/>
      <c r="RFF22" s="198"/>
      <c r="RFG22" s="198"/>
      <c r="RFH22" s="198"/>
      <c r="RFI22" s="198"/>
      <c r="RFJ22" s="198"/>
      <c r="RFK22" s="198"/>
      <c r="RFL22" s="198"/>
      <c r="RFM22" s="198"/>
      <c r="RFN22" s="198"/>
      <c r="RFO22" s="198"/>
      <c r="RFP22" s="198"/>
      <c r="RFQ22" s="198"/>
      <c r="RFR22" s="198"/>
      <c r="RFS22" s="198"/>
      <c r="RFT22" s="198"/>
      <c r="RFU22" s="198"/>
      <c r="RFV22" s="198"/>
      <c r="RFW22" s="198"/>
      <c r="RFX22" s="198"/>
      <c r="RFY22" s="198"/>
      <c r="RFZ22" s="198"/>
      <c r="RGA22" s="198"/>
      <c r="RGB22" s="198"/>
      <c r="RGC22" s="198"/>
      <c r="RGD22" s="198"/>
      <c r="RGE22" s="198"/>
      <c r="RGF22" s="198"/>
      <c r="RGG22" s="198"/>
      <c r="RGH22" s="198"/>
      <c r="RGI22" s="198"/>
      <c r="RGJ22" s="198"/>
      <c r="RGK22" s="198"/>
      <c r="RGL22" s="198"/>
      <c r="RGM22" s="198"/>
      <c r="RGN22" s="198"/>
      <c r="RGO22" s="198"/>
      <c r="RGP22" s="198"/>
      <c r="RGQ22" s="198"/>
      <c r="RGR22" s="198"/>
      <c r="RGS22" s="198"/>
      <c r="RGT22" s="198"/>
      <c r="RGU22" s="198"/>
      <c r="RGV22" s="198"/>
      <c r="RGW22" s="198"/>
      <c r="RGX22" s="198"/>
      <c r="RGY22" s="198"/>
      <c r="RGZ22" s="198"/>
      <c r="RHA22" s="198"/>
      <c r="RHB22" s="198"/>
      <c r="RHC22" s="198"/>
      <c r="RHD22" s="198"/>
      <c r="RHE22" s="198"/>
      <c r="RHF22" s="198"/>
      <c r="RHG22" s="198"/>
      <c r="RHH22" s="198"/>
      <c r="RHI22" s="198"/>
      <c r="RHJ22" s="198"/>
      <c r="RHK22" s="198"/>
      <c r="RHL22" s="198"/>
      <c r="RHM22" s="198"/>
      <c r="RHN22" s="198"/>
      <c r="RHO22" s="198"/>
      <c r="RHP22" s="198"/>
      <c r="RHQ22" s="198"/>
      <c r="RHR22" s="198"/>
      <c r="RHS22" s="198"/>
      <c r="RHT22" s="198"/>
      <c r="RHU22" s="198"/>
      <c r="RHV22" s="198"/>
      <c r="RHW22" s="198"/>
      <c r="RHX22" s="198"/>
      <c r="RHY22" s="198"/>
      <c r="RHZ22" s="198"/>
      <c r="RIA22" s="198"/>
      <c r="RIB22" s="198"/>
      <c r="RIC22" s="198"/>
      <c r="RID22" s="198"/>
      <c r="RIE22" s="198"/>
      <c r="RIF22" s="198"/>
      <c r="RIG22" s="198"/>
      <c r="RIH22" s="198"/>
      <c r="RII22" s="198"/>
      <c r="RIJ22" s="198"/>
      <c r="RIK22" s="198"/>
      <c r="RIL22" s="198"/>
      <c r="RIM22" s="198"/>
      <c r="RIN22" s="198"/>
      <c r="RIO22" s="198"/>
      <c r="RIP22" s="198"/>
      <c r="RIQ22" s="198"/>
      <c r="RIR22" s="198"/>
      <c r="RIS22" s="198"/>
      <c r="RIT22" s="198"/>
      <c r="RIU22" s="198"/>
      <c r="RIV22" s="198"/>
      <c r="RIW22" s="198"/>
      <c r="RIX22" s="198"/>
      <c r="RIY22" s="198"/>
      <c r="RIZ22" s="198"/>
      <c r="RJA22" s="198"/>
      <c r="RJB22" s="198"/>
      <c r="RJC22" s="198"/>
      <c r="RJD22" s="198"/>
      <c r="RJE22" s="198"/>
      <c r="RJF22" s="198"/>
      <c r="RJG22" s="198"/>
      <c r="RJH22" s="198"/>
      <c r="RJI22" s="198"/>
      <c r="RJJ22" s="198"/>
      <c r="RJK22" s="198"/>
      <c r="RJL22" s="198"/>
      <c r="RJM22" s="198"/>
      <c r="RJN22" s="198"/>
      <c r="RJO22" s="198"/>
      <c r="RJP22" s="198"/>
      <c r="RJQ22" s="198"/>
      <c r="RJR22" s="198"/>
      <c r="RJS22" s="198"/>
      <c r="RJT22" s="198"/>
      <c r="RJU22" s="198"/>
      <c r="RJV22" s="198"/>
      <c r="RJW22" s="198"/>
      <c r="RJX22" s="198"/>
      <c r="RJY22" s="198"/>
      <c r="RJZ22" s="198"/>
      <c r="RKA22" s="198"/>
      <c r="RKB22" s="198"/>
      <c r="RKC22" s="198"/>
      <c r="RKD22" s="198"/>
      <c r="RKE22" s="198"/>
      <c r="RKF22" s="198"/>
      <c r="RKG22" s="198"/>
      <c r="RKH22" s="198"/>
      <c r="RKI22" s="198"/>
      <c r="RKJ22" s="198"/>
      <c r="RKK22" s="198"/>
      <c r="RKL22" s="198"/>
      <c r="RKM22" s="198"/>
      <c r="RKN22" s="198"/>
      <c r="RKO22" s="198"/>
      <c r="RKP22" s="198"/>
      <c r="RKQ22" s="198"/>
      <c r="RKR22" s="198"/>
      <c r="RKS22" s="198"/>
      <c r="RKT22" s="198"/>
      <c r="RKU22" s="198"/>
      <c r="RKV22" s="198"/>
      <c r="RKW22" s="198"/>
      <c r="RKX22" s="198"/>
      <c r="RKY22" s="198"/>
      <c r="RKZ22" s="198"/>
      <c r="RLA22" s="198"/>
      <c r="RLB22" s="198"/>
      <c r="RLC22" s="198"/>
      <c r="RLD22" s="198"/>
      <c r="RLE22" s="198"/>
      <c r="RLF22" s="198"/>
      <c r="RLG22" s="198"/>
      <c r="RLH22" s="198"/>
      <c r="RLI22" s="198"/>
      <c r="RLJ22" s="198"/>
      <c r="RLK22" s="198"/>
      <c r="RLL22" s="198"/>
      <c r="RLM22" s="198"/>
      <c r="RLN22" s="198"/>
      <c r="RLO22" s="198"/>
      <c r="RLP22" s="198"/>
      <c r="RLQ22" s="198"/>
      <c r="RLR22" s="198"/>
      <c r="RLS22" s="198"/>
      <c r="RLT22" s="198"/>
      <c r="RLU22" s="198"/>
      <c r="RLV22" s="198"/>
      <c r="RLW22" s="198"/>
      <c r="RLX22" s="198"/>
      <c r="RLY22" s="198"/>
      <c r="RLZ22" s="198"/>
      <c r="RMA22" s="198"/>
      <c r="RMB22" s="198"/>
      <c r="RMC22" s="198"/>
      <c r="RMD22" s="198"/>
      <c r="RME22" s="198"/>
      <c r="RMF22" s="198"/>
      <c r="RMG22" s="198"/>
      <c r="RMH22" s="198"/>
      <c r="RMI22" s="198"/>
      <c r="RMJ22" s="198"/>
      <c r="RMK22" s="198"/>
      <c r="RML22" s="198"/>
      <c r="RMM22" s="198"/>
      <c r="RMN22" s="198"/>
      <c r="RMO22" s="198"/>
      <c r="RMP22" s="198"/>
      <c r="RMQ22" s="198"/>
      <c r="RMR22" s="198"/>
      <c r="RMS22" s="198"/>
      <c r="RMT22" s="198"/>
      <c r="RMU22" s="198"/>
      <c r="RMV22" s="198"/>
      <c r="RMW22" s="198"/>
      <c r="RMX22" s="198"/>
      <c r="RMY22" s="198"/>
      <c r="RMZ22" s="198"/>
      <c r="RNA22" s="198"/>
      <c r="RNB22" s="198"/>
      <c r="RNC22" s="198"/>
      <c r="RND22" s="198"/>
      <c r="RNE22" s="198"/>
      <c r="RNF22" s="198"/>
      <c r="RNG22" s="198"/>
      <c r="RNH22" s="198"/>
      <c r="RNI22" s="198"/>
      <c r="RNJ22" s="198"/>
      <c r="RNK22" s="198"/>
      <c r="RNL22" s="198"/>
      <c r="RNM22" s="198"/>
      <c r="RNN22" s="198"/>
      <c r="RNO22" s="198"/>
      <c r="RNP22" s="198"/>
      <c r="RNQ22" s="198"/>
      <c r="RNR22" s="198"/>
      <c r="RNS22" s="198"/>
      <c r="RNT22" s="198"/>
      <c r="RNU22" s="198"/>
      <c r="RNV22" s="198"/>
      <c r="RNW22" s="198"/>
      <c r="RNX22" s="198"/>
      <c r="RNY22" s="198"/>
      <c r="RNZ22" s="198"/>
      <c r="ROA22" s="198"/>
      <c r="ROB22" s="198"/>
      <c r="ROC22" s="198"/>
      <c r="ROD22" s="198"/>
      <c r="ROE22" s="198"/>
      <c r="ROF22" s="198"/>
      <c r="ROG22" s="198"/>
      <c r="ROH22" s="198"/>
      <c r="ROI22" s="198"/>
      <c r="ROJ22" s="198"/>
      <c r="ROK22" s="198"/>
      <c r="ROL22" s="198"/>
      <c r="ROM22" s="198"/>
      <c r="RON22" s="198"/>
      <c r="ROO22" s="198"/>
      <c r="ROP22" s="198"/>
      <c r="ROQ22" s="198"/>
      <c r="ROR22" s="198"/>
      <c r="ROS22" s="198"/>
      <c r="ROT22" s="198"/>
      <c r="ROU22" s="198"/>
      <c r="ROV22" s="198"/>
      <c r="ROW22" s="198"/>
      <c r="ROX22" s="198"/>
      <c r="ROY22" s="198"/>
      <c r="ROZ22" s="198"/>
      <c r="RPA22" s="198"/>
      <c r="RPB22" s="198"/>
      <c r="RPC22" s="198"/>
      <c r="RPD22" s="198"/>
      <c r="RPE22" s="198"/>
      <c r="RPF22" s="198"/>
      <c r="RPG22" s="198"/>
      <c r="RPH22" s="198"/>
      <c r="RPI22" s="198"/>
      <c r="RPJ22" s="198"/>
      <c r="RPK22" s="198"/>
      <c r="RPL22" s="198"/>
      <c r="RPM22" s="198"/>
      <c r="RPN22" s="198"/>
      <c r="RPO22" s="198"/>
      <c r="RPP22" s="198"/>
      <c r="RPQ22" s="198"/>
      <c r="RPR22" s="198"/>
      <c r="RPS22" s="198"/>
      <c r="RPT22" s="198"/>
      <c r="RPU22" s="198"/>
      <c r="RPV22" s="198"/>
      <c r="RPW22" s="198"/>
      <c r="RPX22" s="198"/>
      <c r="RPY22" s="198"/>
      <c r="RPZ22" s="198"/>
      <c r="RQA22" s="198"/>
      <c r="RQB22" s="198"/>
      <c r="RQC22" s="198"/>
      <c r="RQD22" s="198"/>
      <c r="RQE22" s="198"/>
      <c r="RQF22" s="198"/>
      <c r="RQG22" s="198"/>
      <c r="RQH22" s="198"/>
      <c r="RQI22" s="198"/>
      <c r="RQJ22" s="198"/>
      <c r="RQK22" s="198"/>
      <c r="RQL22" s="198"/>
      <c r="RQM22" s="198"/>
      <c r="RQN22" s="198"/>
      <c r="RQO22" s="198"/>
      <c r="RQP22" s="198"/>
      <c r="RQQ22" s="198"/>
      <c r="RQR22" s="198"/>
      <c r="RQS22" s="198"/>
      <c r="RQT22" s="198"/>
      <c r="RQU22" s="198"/>
      <c r="RQV22" s="198"/>
      <c r="RQW22" s="198"/>
      <c r="RQX22" s="198"/>
      <c r="RQY22" s="198"/>
      <c r="RQZ22" s="198"/>
      <c r="RRA22" s="198"/>
      <c r="RRB22" s="198"/>
      <c r="RRC22" s="198"/>
      <c r="RRD22" s="198"/>
      <c r="RRE22" s="198"/>
      <c r="RRF22" s="198"/>
      <c r="RRG22" s="198"/>
      <c r="RRH22" s="198"/>
      <c r="RRI22" s="198"/>
      <c r="RRJ22" s="198"/>
      <c r="RRK22" s="198"/>
      <c r="RRL22" s="198"/>
      <c r="RRM22" s="198"/>
      <c r="RRN22" s="198"/>
      <c r="RRO22" s="198"/>
      <c r="RRP22" s="198"/>
      <c r="RRQ22" s="198"/>
      <c r="RRR22" s="198"/>
      <c r="RRS22" s="198"/>
      <c r="RRT22" s="198"/>
      <c r="RRU22" s="198"/>
      <c r="RRV22" s="198"/>
      <c r="RRW22" s="198"/>
      <c r="RRX22" s="198"/>
      <c r="RRY22" s="198"/>
      <c r="RRZ22" s="198"/>
      <c r="RSA22" s="198"/>
      <c r="RSB22" s="198"/>
      <c r="RSC22" s="198"/>
      <c r="RSD22" s="198"/>
      <c r="RSE22" s="198"/>
      <c r="RSF22" s="198"/>
      <c r="RSG22" s="198"/>
      <c r="RSH22" s="198"/>
      <c r="RSI22" s="198"/>
      <c r="RSJ22" s="198"/>
      <c r="RSK22" s="198"/>
      <c r="RSL22" s="198"/>
      <c r="RSM22" s="198"/>
      <c r="RSN22" s="198"/>
      <c r="RSO22" s="198"/>
      <c r="RSP22" s="198"/>
      <c r="RSQ22" s="198"/>
      <c r="RSR22" s="198"/>
      <c r="RSS22" s="198"/>
      <c r="RST22" s="198"/>
      <c r="RSU22" s="198"/>
      <c r="RSV22" s="198"/>
      <c r="RSW22" s="198"/>
      <c r="RSX22" s="198"/>
      <c r="RSY22" s="198"/>
      <c r="RSZ22" s="198"/>
      <c r="RTA22" s="198"/>
      <c r="RTB22" s="198"/>
      <c r="RTC22" s="198"/>
      <c r="RTD22" s="198"/>
      <c r="RTE22" s="198"/>
      <c r="RTF22" s="198"/>
      <c r="RTG22" s="198"/>
      <c r="RTH22" s="198"/>
      <c r="RTI22" s="198"/>
      <c r="RTJ22" s="198"/>
      <c r="RTK22" s="198"/>
      <c r="RTL22" s="198"/>
      <c r="RTM22" s="198"/>
      <c r="RTN22" s="198"/>
      <c r="RTO22" s="198"/>
      <c r="RTP22" s="198"/>
      <c r="RTQ22" s="198"/>
      <c r="RTR22" s="198"/>
      <c r="RTS22" s="198"/>
      <c r="RTT22" s="198"/>
      <c r="RTU22" s="198"/>
      <c r="RTV22" s="198"/>
      <c r="RTW22" s="198"/>
      <c r="RTX22" s="198"/>
      <c r="RTY22" s="198"/>
      <c r="RTZ22" s="198"/>
      <c r="RUA22" s="198"/>
      <c r="RUB22" s="198"/>
      <c r="RUC22" s="198"/>
      <c r="RUD22" s="198"/>
      <c r="RUE22" s="198"/>
      <c r="RUF22" s="198"/>
      <c r="RUG22" s="198"/>
      <c r="RUH22" s="198"/>
      <c r="RUI22" s="198"/>
      <c r="RUJ22" s="198"/>
      <c r="RUK22" s="198"/>
      <c r="RUL22" s="198"/>
      <c r="RUM22" s="198"/>
      <c r="RUN22" s="198"/>
      <c r="RUO22" s="198"/>
      <c r="RUP22" s="198"/>
      <c r="RUQ22" s="198"/>
      <c r="RUR22" s="198"/>
      <c r="RUS22" s="198"/>
      <c r="RUT22" s="198"/>
      <c r="RUU22" s="198"/>
      <c r="RUV22" s="198"/>
      <c r="RUW22" s="198"/>
      <c r="RUX22" s="198"/>
      <c r="RUY22" s="198"/>
      <c r="RUZ22" s="198"/>
      <c r="RVA22" s="198"/>
      <c r="RVB22" s="198"/>
      <c r="RVC22" s="198"/>
      <c r="RVD22" s="198"/>
      <c r="RVE22" s="198"/>
      <c r="RVF22" s="198"/>
      <c r="RVG22" s="198"/>
      <c r="RVH22" s="198"/>
      <c r="RVI22" s="198"/>
      <c r="RVJ22" s="198"/>
      <c r="RVK22" s="198"/>
      <c r="RVL22" s="198"/>
      <c r="RVM22" s="198"/>
      <c r="RVN22" s="198"/>
      <c r="RVO22" s="198"/>
      <c r="RVP22" s="198"/>
      <c r="RVQ22" s="198"/>
      <c r="RVR22" s="198"/>
      <c r="RVS22" s="198"/>
      <c r="RVT22" s="198"/>
      <c r="RVU22" s="198"/>
      <c r="RVV22" s="198"/>
      <c r="RVW22" s="198"/>
      <c r="RVX22" s="198"/>
      <c r="RVY22" s="198"/>
      <c r="RVZ22" s="198"/>
      <c r="RWA22" s="198"/>
      <c r="RWB22" s="198"/>
      <c r="RWC22" s="198"/>
      <c r="RWD22" s="198"/>
      <c r="RWE22" s="198"/>
      <c r="RWF22" s="198"/>
      <c r="RWG22" s="198"/>
      <c r="RWH22" s="198"/>
      <c r="RWI22" s="198"/>
      <c r="RWJ22" s="198"/>
      <c r="RWK22" s="198"/>
      <c r="RWL22" s="198"/>
      <c r="RWM22" s="198"/>
      <c r="RWN22" s="198"/>
      <c r="RWO22" s="198"/>
      <c r="RWP22" s="198"/>
      <c r="RWQ22" s="198"/>
      <c r="RWR22" s="198"/>
      <c r="RWS22" s="198"/>
      <c r="RWT22" s="198"/>
      <c r="RWU22" s="198"/>
      <c r="RWV22" s="198"/>
      <c r="RWW22" s="198"/>
      <c r="RWX22" s="198"/>
      <c r="RWY22" s="198"/>
      <c r="RWZ22" s="198"/>
      <c r="RXA22" s="198"/>
      <c r="RXB22" s="198"/>
      <c r="RXC22" s="198"/>
      <c r="RXD22" s="198"/>
      <c r="RXE22" s="198"/>
      <c r="RXF22" s="198"/>
      <c r="RXG22" s="198"/>
      <c r="RXH22" s="198"/>
      <c r="RXI22" s="198"/>
      <c r="RXJ22" s="198"/>
      <c r="RXK22" s="198"/>
      <c r="RXL22" s="198"/>
      <c r="RXM22" s="198"/>
      <c r="RXN22" s="198"/>
      <c r="RXO22" s="198"/>
      <c r="RXP22" s="198"/>
      <c r="RXQ22" s="198"/>
      <c r="RXR22" s="198"/>
      <c r="RXS22" s="198"/>
      <c r="RXT22" s="198"/>
      <c r="RXU22" s="198"/>
      <c r="RXV22" s="198"/>
      <c r="RXW22" s="198"/>
      <c r="RXX22" s="198"/>
      <c r="RXY22" s="198"/>
      <c r="RXZ22" s="198"/>
      <c r="RYA22" s="198"/>
      <c r="RYB22" s="198"/>
      <c r="RYC22" s="198"/>
      <c r="RYD22" s="198"/>
      <c r="RYE22" s="198"/>
      <c r="RYF22" s="198"/>
      <c r="RYG22" s="198"/>
      <c r="RYH22" s="198"/>
      <c r="RYI22" s="198"/>
      <c r="RYJ22" s="198"/>
      <c r="RYK22" s="198"/>
      <c r="RYL22" s="198"/>
      <c r="RYM22" s="198"/>
      <c r="RYN22" s="198"/>
      <c r="RYO22" s="198"/>
      <c r="RYP22" s="198"/>
      <c r="RYQ22" s="198"/>
      <c r="RYR22" s="198"/>
      <c r="RYS22" s="198"/>
      <c r="RYT22" s="198"/>
      <c r="RYU22" s="198"/>
      <c r="RYV22" s="198"/>
      <c r="RYW22" s="198"/>
      <c r="RYX22" s="198"/>
      <c r="RYY22" s="198"/>
      <c r="RYZ22" s="198"/>
      <c r="RZA22" s="198"/>
      <c r="RZB22" s="198"/>
      <c r="RZC22" s="198"/>
      <c r="RZD22" s="198"/>
      <c r="RZE22" s="198"/>
      <c r="RZF22" s="198"/>
      <c r="RZG22" s="198"/>
      <c r="RZH22" s="198"/>
      <c r="RZI22" s="198"/>
      <c r="RZJ22" s="198"/>
      <c r="RZK22" s="198"/>
      <c r="RZL22" s="198"/>
      <c r="RZM22" s="198"/>
      <c r="RZN22" s="198"/>
      <c r="RZO22" s="198"/>
      <c r="RZP22" s="198"/>
      <c r="RZQ22" s="198"/>
      <c r="RZR22" s="198"/>
      <c r="RZS22" s="198"/>
      <c r="RZT22" s="198"/>
      <c r="RZU22" s="198"/>
      <c r="RZV22" s="198"/>
      <c r="RZW22" s="198"/>
      <c r="RZX22" s="198"/>
      <c r="RZY22" s="198"/>
      <c r="RZZ22" s="198"/>
      <c r="SAA22" s="198"/>
      <c r="SAB22" s="198"/>
      <c r="SAC22" s="198"/>
      <c r="SAD22" s="198"/>
      <c r="SAE22" s="198"/>
      <c r="SAF22" s="198"/>
      <c r="SAG22" s="198"/>
      <c r="SAH22" s="198"/>
      <c r="SAI22" s="198"/>
      <c r="SAJ22" s="198"/>
      <c r="SAK22" s="198"/>
      <c r="SAL22" s="198"/>
      <c r="SAM22" s="198"/>
      <c r="SAN22" s="198"/>
      <c r="SAO22" s="198"/>
      <c r="SAP22" s="198"/>
      <c r="SAQ22" s="198"/>
      <c r="SAR22" s="198"/>
      <c r="SAS22" s="198"/>
      <c r="SAT22" s="198"/>
      <c r="SAU22" s="198"/>
      <c r="SAV22" s="198"/>
      <c r="SAW22" s="198"/>
      <c r="SAX22" s="198"/>
      <c r="SAY22" s="198"/>
      <c r="SAZ22" s="198"/>
      <c r="SBA22" s="198"/>
      <c r="SBB22" s="198"/>
      <c r="SBC22" s="198"/>
      <c r="SBD22" s="198"/>
      <c r="SBE22" s="198"/>
      <c r="SBF22" s="198"/>
      <c r="SBG22" s="198"/>
      <c r="SBH22" s="198"/>
      <c r="SBI22" s="198"/>
      <c r="SBJ22" s="198"/>
      <c r="SBK22" s="198"/>
      <c r="SBL22" s="198"/>
      <c r="SBM22" s="198"/>
      <c r="SBN22" s="198"/>
      <c r="SBO22" s="198"/>
      <c r="SBP22" s="198"/>
      <c r="SBQ22" s="198"/>
      <c r="SBR22" s="198"/>
      <c r="SBS22" s="198"/>
      <c r="SBT22" s="198"/>
      <c r="SBU22" s="198"/>
      <c r="SBV22" s="198"/>
      <c r="SBW22" s="198"/>
      <c r="SBX22" s="198"/>
      <c r="SBY22" s="198"/>
      <c r="SBZ22" s="198"/>
      <c r="SCA22" s="198"/>
      <c r="SCB22" s="198"/>
      <c r="SCC22" s="198"/>
      <c r="SCD22" s="198"/>
      <c r="SCE22" s="198"/>
      <c r="SCF22" s="198"/>
      <c r="SCG22" s="198"/>
      <c r="SCH22" s="198"/>
      <c r="SCI22" s="198"/>
      <c r="SCJ22" s="198"/>
      <c r="SCK22" s="198"/>
      <c r="SCL22" s="198"/>
      <c r="SCM22" s="198"/>
      <c r="SCN22" s="198"/>
      <c r="SCO22" s="198"/>
      <c r="SCP22" s="198"/>
      <c r="SCQ22" s="198"/>
      <c r="SCR22" s="198"/>
      <c r="SCS22" s="198"/>
      <c r="SCT22" s="198"/>
      <c r="SCU22" s="198"/>
      <c r="SCV22" s="198"/>
      <c r="SCW22" s="198"/>
      <c r="SCX22" s="198"/>
      <c r="SCY22" s="198"/>
      <c r="SCZ22" s="198"/>
      <c r="SDA22" s="198"/>
      <c r="SDB22" s="198"/>
      <c r="SDC22" s="198"/>
      <c r="SDD22" s="198"/>
      <c r="SDE22" s="198"/>
      <c r="SDF22" s="198"/>
      <c r="SDG22" s="198"/>
      <c r="SDH22" s="198"/>
      <c r="SDI22" s="198"/>
      <c r="SDJ22" s="198"/>
      <c r="SDK22" s="198"/>
      <c r="SDL22" s="198"/>
      <c r="SDM22" s="198"/>
      <c r="SDN22" s="198"/>
      <c r="SDO22" s="198"/>
      <c r="SDP22" s="198"/>
      <c r="SDQ22" s="198"/>
      <c r="SDR22" s="198"/>
      <c r="SDS22" s="198"/>
      <c r="SDT22" s="198"/>
      <c r="SDU22" s="198"/>
      <c r="SDV22" s="198"/>
      <c r="SDW22" s="198"/>
      <c r="SDX22" s="198"/>
      <c r="SDY22" s="198"/>
      <c r="SDZ22" s="198"/>
      <c r="SEA22" s="198"/>
      <c r="SEB22" s="198"/>
      <c r="SEC22" s="198"/>
      <c r="SED22" s="198"/>
      <c r="SEE22" s="198"/>
      <c r="SEF22" s="198"/>
      <c r="SEG22" s="198"/>
      <c r="SEH22" s="198"/>
      <c r="SEI22" s="198"/>
      <c r="SEJ22" s="198"/>
      <c r="SEK22" s="198"/>
      <c r="SEL22" s="198"/>
      <c r="SEM22" s="198"/>
      <c r="SEN22" s="198"/>
      <c r="SEO22" s="198"/>
      <c r="SEP22" s="198"/>
      <c r="SEQ22" s="198"/>
      <c r="SER22" s="198"/>
      <c r="SES22" s="198"/>
      <c r="SET22" s="198"/>
      <c r="SEU22" s="198"/>
      <c r="SEV22" s="198"/>
      <c r="SEW22" s="198"/>
      <c r="SEX22" s="198"/>
      <c r="SEY22" s="198"/>
      <c r="SEZ22" s="198"/>
      <c r="SFA22" s="198"/>
      <c r="SFB22" s="198"/>
      <c r="SFC22" s="198"/>
      <c r="SFD22" s="198"/>
      <c r="SFE22" s="198"/>
      <c r="SFF22" s="198"/>
      <c r="SFG22" s="198"/>
      <c r="SFH22" s="198"/>
      <c r="SFI22" s="198"/>
      <c r="SFJ22" s="198"/>
      <c r="SFK22" s="198"/>
      <c r="SFL22" s="198"/>
      <c r="SFM22" s="198"/>
      <c r="SFN22" s="198"/>
      <c r="SFO22" s="198"/>
      <c r="SFP22" s="198"/>
      <c r="SFQ22" s="198"/>
      <c r="SFR22" s="198"/>
      <c r="SFS22" s="198"/>
      <c r="SFT22" s="198"/>
      <c r="SFU22" s="198"/>
      <c r="SFV22" s="198"/>
      <c r="SFW22" s="198"/>
      <c r="SFX22" s="198"/>
      <c r="SFY22" s="198"/>
      <c r="SFZ22" s="198"/>
      <c r="SGA22" s="198"/>
      <c r="SGB22" s="198"/>
      <c r="SGC22" s="198"/>
      <c r="SGD22" s="198"/>
      <c r="SGE22" s="198"/>
      <c r="SGF22" s="198"/>
      <c r="SGG22" s="198"/>
      <c r="SGH22" s="198"/>
      <c r="SGI22" s="198"/>
      <c r="SGJ22" s="198"/>
      <c r="SGK22" s="198"/>
      <c r="SGL22" s="198"/>
      <c r="SGM22" s="198"/>
      <c r="SGN22" s="198"/>
      <c r="SGO22" s="198"/>
      <c r="SGP22" s="198"/>
      <c r="SGQ22" s="198"/>
      <c r="SGR22" s="198"/>
      <c r="SGS22" s="198"/>
      <c r="SGT22" s="198"/>
      <c r="SGU22" s="198"/>
      <c r="SGV22" s="198"/>
      <c r="SGW22" s="198"/>
      <c r="SGX22" s="198"/>
      <c r="SGY22" s="198"/>
      <c r="SGZ22" s="198"/>
      <c r="SHA22" s="198"/>
      <c r="SHB22" s="198"/>
      <c r="SHC22" s="198"/>
      <c r="SHD22" s="198"/>
      <c r="SHE22" s="198"/>
      <c r="SHF22" s="198"/>
      <c r="SHG22" s="198"/>
      <c r="SHH22" s="198"/>
      <c r="SHI22" s="198"/>
      <c r="SHJ22" s="198"/>
      <c r="SHK22" s="198"/>
      <c r="SHL22" s="198"/>
      <c r="SHM22" s="198"/>
      <c r="SHN22" s="198"/>
      <c r="SHO22" s="198"/>
      <c r="SHP22" s="198"/>
      <c r="SHQ22" s="198"/>
      <c r="SHR22" s="198"/>
      <c r="SHS22" s="198"/>
      <c r="SHT22" s="198"/>
      <c r="SHU22" s="198"/>
      <c r="SHV22" s="198"/>
      <c r="SHW22" s="198"/>
      <c r="SHX22" s="198"/>
      <c r="SHY22" s="198"/>
      <c r="SHZ22" s="198"/>
      <c r="SIA22" s="198"/>
      <c r="SIB22" s="198"/>
      <c r="SIC22" s="198"/>
      <c r="SID22" s="198"/>
      <c r="SIE22" s="198"/>
      <c r="SIF22" s="198"/>
      <c r="SIG22" s="198"/>
      <c r="SIH22" s="198"/>
      <c r="SII22" s="198"/>
      <c r="SIJ22" s="198"/>
      <c r="SIK22" s="198"/>
      <c r="SIL22" s="198"/>
      <c r="SIM22" s="198"/>
      <c r="SIN22" s="198"/>
      <c r="SIO22" s="198"/>
      <c r="SIP22" s="198"/>
      <c r="SIQ22" s="198"/>
      <c r="SIR22" s="198"/>
      <c r="SIS22" s="198"/>
      <c r="SIT22" s="198"/>
      <c r="SIU22" s="198"/>
      <c r="SIV22" s="198"/>
      <c r="SIW22" s="198"/>
      <c r="SIX22" s="198"/>
      <c r="SIY22" s="198"/>
      <c r="SIZ22" s="198"/>
      <c r="SJA22" s="198"/>
      <c r="SJB22" s="198"/>
      <c r="SJC22" s="198"/>
      <c r="SJD22" s="198"/>
      <c r="SJE22" s="198"/>
      <c r="SJF22" s="198"/>
      <c r="SJG22" s="198"/>
      <c r="SJH22" s="198"/>
      <c r="SJI22" s="198"/>
      <c r="SJJ22" s="198"/>
      <c r="SJK22" s="198"/>
      <c r="SJL22" s="198"/>
      <c r="SJM22" s="198"/>
      <c r="SJN22" s="198"/>
      <c r="SJO22" s="198"/>
      <c r="SJP22" s="198"/>
      <c r="SJQ22" s="198"/>
      <c r="SJR22" s="198"/>
      <c r="SJS22" s="198"/>
      <c r="SJT22" s="198"/>
      <c r="SJU22" s="198"/>
      <c r="SJV22" s="198"/>
      <c r="SJW22" s="198"/>
      <c r="SJX22" s="198"/>
      <c r="SJY22" s="198"/>
      <c r="SJZ22" s="198"/>
      <c r="SKA22" s="198"/>
      <c r="SKB22" s="198"/>
      <c r="SKC22" s="198"/>
      <c r="SKD22" s="198"/>
      <c r="SKE22" s="198"/>
      <c r="SKF22" s="198"/>
      <c r="SKG22" s="198"/>
      <c r="SKH22" s="198"/>
      <c r="SKI22" s="198"/>
      <c r="SKJ22" s="198"/>
      <c r="SKK22" s="198"/>
      <c r="SKL22" s="198"/>
      <c r="SKM22" s="198"/>
      <c r="SKN22" s="198"/>
      <c r="SKO22" s="198"/>
      <c r="SKP22" s="198"/>
      <c r="SKQ22" s="198"/>
      <c r="SKR22" s="198"/>
      <c r="SKS22" s="198"/>
      <c r="SKT22" s="198"/>
      <c r="SKU22" s="198"/>
      <c r="SKV22" s="198"/>
      <c r="SKW22" s="198"/>
      <c r="SKX22" s="198"/>
      <c r="SKY22" s="198"/>
      <c r="SKZ22" s="198"/>
      <c r="SLA22" s="198"/>
      <c r="SLB22" s="198"/>
      <c r="SLC22" s="198"/>
      <c r="SLD22" s="198"/>
      <c r="SLE22" s="198"/>
      <c r="SLF22" s="198"/>
      <c r="SLG22" s="198"/>
      <c r="SLH22" s="198"/>
      <c r="SLI22" s="198"/>
      <c r="SLJ22" s="198"/>
      <c r="SLK22" s="198"/>
      <c r="SLL22" s="198"/>
      <c r="SLM22" s="198"/>
      <c r="SLN22" s="198"/>
      <c r="SLO22" s="198"/>
      <c r="SLP22" s="198"/>
      <c r="SLQ22" s="198"/>
      <c r="SLR22" s="198"/>
      <c r="SLS22" s="198"/>
      <c r="SLT22" s="198"/>
      <c r="SLU22" s="198"/>
      <c r="SLV22" s="198"/>
      <c r="SLW22" s="198"/>
      <c r="SLX22" s="198"/>
      <c r="SLY22" s="198"/>
      <c r="SLZ22" s="198"/>
      <c r="SMA22" s="198"/>
      <c r="SMB22" s="198"/>
      <c r="SMC22" s="198"/>
      <c r="SMD22" s="198"/>
      <c r="SME22" s="198"/>
      <c r="SMF22" s="198"/>
      <c r="SMG22" s="198"/>
      <c r="SMH22" s="198"/>
      <c r="SMI22" s="198"/>
      <c r="SMJ22" s="198"/>
      <c r="SMK22" s="198"/>
      <c r="SML22" s="198"/>
      <c r="SMM22" s="198"/>
      <c r="SMN22" s="198"/>
      <c r="SMO22" s="198"/>
      <c r="SMP22" s="198"/>
      <c r="SMQ22" s="198"/>
      <c r="SMR22" s="198"/>
      <c r="SMS22" s="198"/>
      <c r="SMT22" s="198"/>
      <c r="SMU22" s="198"/>
      <c r="SMV22" s="198"/>
      <c r="SMW22" s="198"/>
      <c r="SMX22" s="198"/>
      <c r="SMY22" s="198"/>
      <c r="SMZ22" s="198"/>
      <c r="SNA22" s="198"/>
      <c r="SNB22" s="198"/>
      <c r="SNC22" s="198"/>
      <c r="SND22" s="198"/>
      <c r="SNE22" s="198"/>
      <c r="SNF22" s="198"/>
      <c r="SNG22" s="198"/>
      <c r="SNH22" s="198"/>
      <c r="SNI22" s="198"/>
      <c r="SNJ22" s="198"/>
      <c r="SNK22" s="198"/>
      <c r="SNL22" s="198"/>
      <c r="SNM22" s="198"/>
      <c r="SNN22" s="198"/>
      <c r="SNO22" s="198"/>
      <c r="SNP22" s="198"/>
      <c r="SNQ22" s="198"/>
      <c r="SNR22" s="198"/>
      <c r="SNS22" s="198"/>
      <c r="SNT22" s="198"/>
      <c r="SNU22" s="198"/>
      <c r="SNV22" s="198"/>
      <c r="SNW22" s="198"/>
      <c r="SNX22" s="198"/>
      <c r="SNY22" s="198"/>
      <c r="SNZ22" s="198"/>
      <c r="SOA22" s="198"/>
      <c r="SOB22" s="198"/>
      <c r="SOC22" s="198"/>
      <c r="SOD22" s="198"/>
      <c r="SOE22" s="198"/>
      <c r="SOF22" s="198"/>
      <c r="SOG22" s="198"/>
      <c r="SOH22" s="198"/>
      <c r="SOI22" s="198"/>
      <c r="SOJ22" s="198"/>
      <c r="SOK22" s="198"/>
      <c r="SOL22" s="198"/>
      <c r="SOM22" s="198"/>
      <c r="SON22" s="198"/>
      <c r="SOO22" s="198"/>
      <c r="SOP22" s="198"/>
      <c r="SOQ22" s="198"/>
      <c r="SOR22" s="198"/>
      <c r="SOS22" s="198"/>
      <c r="SOT22" s="198"/>
      <c r="SOU22" s="198"/>
      <c r="SOV22" s="198"/>
      <c r="SOW22" s="198"/>
      <c r="SOX22" s="198"/>
      <c r="SOY22" s="198"/>
      <c r="SOZ22" s="198"/>
      <c r="SPA22" s="198"/>
      <c r="SPB22" s="198"/>
      <c r="SPC22" s="198"/>
      <c r="SPD22" s="198"/>
      <c r="SPE22" s="198"/>
      <c r="SPF22" s="198"/>
      <c r="SPG22" s="198"/>
      <c r="SPH22" s="198"/>
      <c r="SPI22" s="198"/>
      <c r="SPJ22" s="198"/>
      <c r="SPK22" s="198"/>
      <c r="SPL22" s="198"/>
      <c r="SPM22" s="198"/>
      <c r="SPN22" s="198"/>
      <c r="SPO22" s="198"/>
      <c r="SPP22" s="198"/>
      <c r="SPQ22" s="198"/>
      <c r="SPR22" s="198"/>
      <c r="SPS22" s="198"/>
      <c r="SPT22" s="198"/>
      <c r="SPU22" s="198"/>
      <c r="SPV22" s="198"/>
      <c r="SPW22" s="198"/>
      <c r="SPX22" s="198"/>
      <c r="SPY22" s="198"/>
      <c r="SPZ22" s="198"/>
      <c r="SQA22" s="198"/>
      <c r="SQB22" s="198"/>
      <c r="SQC22" s="198"/>
      <c r="SQD22" s="198"/>
      <c r="SQE22" s="198"/>
      <c r="SQF22" s="198"/>
      <c r="SQG22" s="198"/>
      <c r="SQH22" s="198"/>
      <c r="SQI22" s="198"/>
      <c r="SQJ22" s="198"/>
      <c r="SQK22" s="198"/>
      <c r="SQL22" s="198"/>
      <c r="SQM22" s="198"/>
      <c r="SQN22" s="198"/>
      <c r="SQO22" s="198"/>
      <c r="SQP22" s="198"/>
      <c r="SQQ22" s="198"/>
      <c r="SQR22" s="198"/>
      <c r="SQS22" s="198"/>
      <c r="SQT22" s="198"/>
      <c r="SQU22" s="198"/>
      <c r="SQV22" s="198"/>
      <c r="SQW22" s="198"/>
      <c r="SQX22" s="198"/>
      <c r="SQY22" s="198"/>
      <c r="SQZ22" s="198"/>
      <c r="SRA22" s="198"/>
      <c r="SRB22" s="198"/>
      <c r="SRC22" s="198"/>
      <c r="SRD22" s="198"/>
      <c r="SRE22" s="198"/>
      <c r="SRF22" s="198"/>
      <c r="SRG22" s="198"/>
      <c r="SRH22" s="198"/>
      <c r="SRI22" s="198"/>
      <c r="SRJ22" s="198"/>
      <c r="SRK22" s="198"/>
      <c r="SRL22" s="198"/>
      <c r="SRM22" s="198"/>
      <c r="SRN22" s="198"/>
      <c r="SRO22" s="198"/>
      <c r="SRP22" s="198"/>
      <c r="SRQ22" s="198"/>
      <c r="SRR22" s="198"/>
      <c r="SRS22" s="198"/>
      <c r="SRT22" s="198"/>
      <c r="SRU22" s="198"/>
      <c r="SRV22" s="198"/>
      <c r="SRW22" s="198"/>
      <c r="SRX22" s="198"/>
      <c r="SRY22" s="198"/>
      <c r="SRZ22" s="198"/>
      <c r="SSA22" s="198"/>
      <c r="SSB22" s="198"/>
      <c r="SSC22" s="198"/>
      <c r="SSD22" s="198"/>
      <c r="SSE22" s="198"/>
      <c r="SSF22" s="198"/>
      <c r="SSG22" s="198"/>
      <c r="SSH22" s="198"/>
      <c r="SSI22" s="198"/>
      <c r="SSJ22" s="198"/>
      <c r="SSK22" s="198"/>
      <c r="SSL22" s="198"/>
      <c r="SSM22" s="198"/>
      <c r="SSN22" s="198"/>
      <c r="SSO22" s="198"/>
      <c r="SSP22" s="198"/>
      <c r="SSQ22" s="198"/>
      <c r="SSR22" s="198"/>
      <c r="SSS22" s="198"/>
      <c r="SST22" s="198"/>
      <c r="SSU22" s="198"/>
      <c r="SSV22" s="198"/>
      <c r="SSW22" s="198"/>
      <c r="SSX22" s="198"/>
      <c r="SSY22" s="198"/>
      <c r="SSZ22" s="198"/>
      <c r="STA22" s="198"/>
      <c r="STB22" s="198"/>
      <c r="STC22" s="198"/>
      <c r="STD22" s="198"/>
      <c r="STE22" s="198"/>
      <c r="STF22" s="198"/>
      <c r="STG22" s="198"/>
      <c r="STH22" s="198"/>
      <c r="STI22" s="198"/>
      <c r="STJ22" s="198"/>
      <c r="STK22" s="198"/>
      <c r="STL22" s="198"/>
      <c r="STM22" s="198"/>
      <c r="STN22" s="198"/>
      <c r="STO22" s="198"/>
      <c r="STP22" s="198"/>
      <c r="STQ22" s="198"/>
      <c r="STR22" s="198"/>
      <c r="STS22" s="198"/>
      <c r="STT22" s="198"/>
      <c r="STU22" s="198"/>
      <c r="STV22" s="198"/>
      <c r="STW22" s="198"/>
      <c r="STX22" s="198"/>
      <c r="STY22" s="198"/>
      <c r="STZ22" s="198"/>
      <c r="SUA22" s="198"/>
      <c r="SUB22" s="198"/>
      <c r="SUC22" s="198"/>
      <c r="SUD22" s="198"/>
      <c r="SUE22" s="198"/>
      <c r="SUF22" s="198"/>
      <c r="SUG22" s="198"/>
      <c r="SUH22" s="198"/>
      <c r="SUI22" s="198"/>
      <c r="SUJ22" s="198"/>
      <c r="SUK22" s="198"/>
      <c r="SUL22" s="198"/>
      <c r="SUM22" s="198"/>
      <c r="SUN22" s="198"/>
      <c r="SUO22" s="198"/>
      <c r="SUP22" s="198"/>
      <c r="SUQ22" s="198"/>
      <c r="SUR22" s="198"/>
      <c r="SUS22" s="198"/>
      <c r="SUT22" s="198"/>
      <c r="SUU22" s="198"/>
      <c r="SUV22" s="198"/>
      <c r="SUW22" s="198"/>
      <c r="SUX22" s="198"/>
      <c r="SUY22" s="198"/>
      <c r="SUZ22" s="198"/>
      <c r="SVA22" s="198"/>
      <c r="SVB22" s="198"/>
      <c r="SVC22" s="198"/>
      <c r="SVD22" s="198"/>
      <c r="SVE22" s="198"/>
      <c r="SVF22" s="198"/>
      <c r="SVG22" s="198"/>
      <c r="SVH22" s="198"/>
      <c r="SVI22" s="198"/>
      <c r="SVJ22" s="198"/>
      <c r="SVK22" s="198"/>
      <c r="SVL22" s="198"/>
      <c r="SVM22" s="198"/>
      <c r="SVN22" s="198"/>
      <c r="SVO22" s="198"/>
      <c r="SVP22" s="198"/>
      <c r="SVQ22" s="198"/>
      <c r="SVR22" s="198"/>
      <c r="SVS22" s="198"/>
      <c r="SVT22" s="198"/>
      <c r="SVU22" s="198"/>
      <c r="SVV22" s="198"/>
      <c r="SVW22" s="198"/>
      <c r="SVX22" s="198"/>
      <c r="SVY22" s="198"/>
      <c r="SVZ22" s="198"/>
      <c r="SWA22" s="198"/>
      <c r="SWB22" s="198"/>
      <c r="SWC22" s="198"/>
      <c r="SWD22" s="198"/>
      <c r="SWE22" s="198"/>
      <c r="SWF22" s="198"/>
      <c r="SWG22" s="198"/>
      <c r="SWH22" s="198"/>
      <c r="SWI22" s="198"/>
      <c r="SWJ22" s="198"/>
      <c r="SWK22" s="198"/>
      <c r="SWL22" s="198"/>
      <c r="SWM22" s="198"/>
      <c r="SWN22" s="198"/>
      <c r="SWO22" s="198"/>
      <c r="SWP22" s="198"/>
      <c r="SWQ22" s="198"/>
      <c r="SWR22" s="198"/>
      <c r="SWS22" s="198"/>
      <c r="SWT22" s="198"/>
      <c r="SWU22" s="198"/>
      <c r="SWV22" s="198"/>
      <c r="SWW22" s="198"/>
      <c r="SWX22" s="198"/>
      <c r="SWY22" s="198"/>
      <c r="SWZ22" s="198"/>
      <c r="SXA22" s="198"/>
      <c r="SXB22" s="198"/>
      <c r="SXC22" s="198"/>
      <c r="SXD22" s="198"/>
      <c r="SXE22" s="198"/>
      <c r="SXF22" s="198"/>
      <c r="SXG22" s="198"/>
      <c r="SXH22" s="198"/>
      <c r="SXI22" s="198"/>
      <c r="SXJ22" s="198"/>
      <c r="SXK22" s="198"/>
      <c r="SXL22" s="198"/>
      <c r="SXM22" s="198"/>
      <c r="SXN22" s="198"/>
      <c r="SXO22" s="198"/>
      <c r="SXP22" s="198"/>
      <c r="SXQ22" s="198"/>
      <c r="SXR22" s="198"/>
      <c r="SXS22" s="198"/>
      <c r="SXT22" s="198"/>
      <c r="SXU22" s="198"/>
      <c r="SXV22" s="198"/>
      <c r="SXW22" s="198"/>
      <c r="SXX22" s="198"/>
      <c r="SXY22" s="198"/>
      <c r="SXZ22" s="198"/>
      <c r="SYA22" s="198"/>
      <c r="SYB22" s="198"/>
      <c r="SYC22" s="198"/>
      <c r="SYD22" s="198"/>
      <c r="SYE22" s="198"/>
      <c r="SYF22" s="198"/>
      <c r="SYG22" s="198"/>
      <c r="SYH22" s="198"/>
      <c r="SYI22" s="198"/>
      <c r="SYJ22" s="198"/>
      <c r="SYK22" s="198"/>
      <c r="SYL22" s="198"/>
      <c r="SYM22" s="198"/>
      <c r="SYN22" s="198"/>
      <c r="SYO22" s="198"/>
      <c r="SYP22" s="198"/>
      <c r="SYQ22" s="198"/>
      <c r="SYR22" s="198"/>
      <c r="SYS22" s="198"/>
      <c r="SYT22" s="198"/>
      <c r="SYU22" s="198"/>
      <c r="SYV22" s="198"/>
      <c r="SYW22" s="198"/>
      <c r="SYX22" s="198"/>
      <c r="SYY22" s="198"/>
      <c r="SYZ22" s="198"/>
      <c r="SZA22" s="198"/>
      <c r="SZB22" s="198"/>
      <c r="SZC22" s="198"/>
      <c r="SZD22" s="198"/>
      <c r="SZE22" s="198"/>
      <c r="SZF22" s="198"/>
      <c r="SZG22" s="198"/>
      <c r="SZH22" s="198"/>
      <c r="SZI22" s="198"/>
      <c r="SZJ22" s="198"/>
      <c r="SZK22" s="198"/>
      <c r="SZL22" s="198"/>
      <c r="SZM22" s="198"/>
      <c r="SZN22" s="198"/>
      <c r="SZO22" s="198"/>
      <c r="SZP22" s="198"/>
      <c r="SZQ22" s="198"/>
      <c r="SZR22" s="198"/>
      <c r="SZS22" s="198"/>
      <c r="SZT22" s="198"/>
      <c r="SZU22" s="198"/>
      <c r="SZV22" s="198"/>
      <c r="SZW22" s="198"/>
      <c r="SZX22" s="198"/>
      <c r="SZY22" s="198"/>
      <c r="SZZ22" s="198"/>
      <c r="TAA22" s="198"/>
      <c r="TAB22" s="198"/>
      <c r="TAC22" s="198"/>
      <c r="TAD22" s="198"/>
      <c r="TAE22" s="198"/>
      <c r="TAF22" s="198"/>
      <c r="TAG22" s="198"/>
      <c r="TAH22" s="198"/>
      <c r="TAI22" s="198"/>
      <c r="TAJ22" s="198"/>
      <c r="TAK22" s="198"/>
      <c r="TAL22" s="198"/>
      <c r="TAM22" s="198"/>
      <c r="TAN22" s="198"/>
      <c r="TAO22" s="198"/>
      <c r="TAP22" s="198"/>
      <c r="TAQ22" s="198"/>
      <c r="TAR22" s="198"/>
      <c r="TAS22" s="198"/>
      <c r="TAT22" s="198"/>
      <c r="TAU22" s="198"/>
      <c r="TAV22" s="198"/>
      <c r="TAW22" s="198"/>
      <c r="TAX22" s="198"/>
      <c r="TAY22" s="198"/>
      <c r="TAZ22" s="198"/>
      <c r="TBA22" s="198"/>
      <c r="TBB22" s="198"/>
      <c r="TBC22" s="198"/>
      <c r="TBD22" s="198"/>
      <c r="TBE22" s="198"/>
      <c r="TBF22" s="198"/>
      <c r="TBG22" s="198"/>
      <c r="TBH22" s="198"/>
      <c r="TBI22" s="198"/>
      <c r="TBJ22" s="198"/>
      <c r="TBK22" s="198"/>
      <c r="TBL22" s="198"/>
      <c r="TBM22" s="198"/>
      <c r="TBN22" s="198"/>
      <c r="TBO22" s="198"/>
      <c r="TBP22" s="198"/>
      <c r="TBQ22" s="198"/>
      <c r="TBR22" s="198"/>
      <c r="TBS22" s="198"/>
      <c r="TBT22" s="198"/>
      <c r="TBU22" s="198"/>
      <c r="TBV22" s="198"/>
      <c r="TBW22" s="198"/>
      <c r="TBX22" s="198"/>
      <c r="TBY22" s="198"/>
      <c r="TBZ22" s="198"/>
      <c r="TCA22" s="198"/>
      <c r="TCB22" s="198"/>
      <c r="TCC22" s="198"/>
      <c r="TCD22" s="198"/>
      <c r="TCE22" s="198"/>
      <c r="TCF22" s="198"/>
      <c r="TCG22" s="198"/>
      <c r="TCH22" s="198"/>
      <c r="TCI22" s="198"/>
      <c r="TCJ22" s="198"/>
      <c r="TCK22" s="198"/>
      <c r="TCL22" s="198"/>
      <c r="TCM22" s="198"/>
      <c r="TCN22" s="198"/>
      <c r="TCO22" s="198"/>
      <c r="TCP22" s="198"/>
      <c r="TCQ22" s="198"/>
      <c r="TCR22" s="198"/>
      <c r="TCS22" s="198"/>
      <c r="TCT22" s="198"/>
      <c r="TCU22" s="198"/>
      <c r="TCV22" s="198"/>
      <c r="TCW22" s="198"/>
      <c r="TCX22" s="198"/>
      <c r="TCY22" s="198"/>
      <c r="TCZ22" s="198"/>
      <c r="TDA22" s="198"/>
      <c r="TDB22" s="198"/>
      <c r="TDC22" s="198"/>
      <c r="TDD22" s="198"/>
      <c r="TDE22" s="198"/>
      <c r="TDF22" s="198"/>
      <c r="TDG22" s="198"/>
      <c r="TDH22" s="198"/>
      <c r="TDI22" s="198"/>
      <c r="TDJ22" s="198"/>
      <c r="TDK22" s="198"/>
      <c r="TDL22" s="198"/>
      <c r="TDM22" s="198"/>
      <c r="TDN22" s="198"/>
      <c r="TDO22" s="198"/>
      <c r="TDP22" s="198"/>
      <c r="TDQ22" s="198"/>
      <c r="TDR22" s="198"/>
      <c r="TDS22" s="198"/>
      <c r="TDT22" s="198"/>
      <c r="TDU22" s="198"/>
      <c r="TDV22" s="198"/>
      <c r="TDW22" s="198"/>
      <c r="TDX22" s="198"/>
      <c r="TDY22" s="198"/>
      <c r="TDZ22" s="198"/>
      <c r="TEA22" s="198"/>
      <c r="TEB22" s="198"/>
      <c r="TEC22" s="198"/>
      <c r="TED22" s="198"/>
      <c r="TEE22" s="198"/>
      <c r="TEF22" s="198"/>
      <c r="TEG22" s="198"/>
      <c r="TEH22" s="198"/>
      <c r="TEI22" s="198"/>
      <c r="TEJ22" s="198"/>
      <c r="TEK22" s="198"/>
      <c r="TEL22" s="198"/>
      <c r="TEM22" s="198"/>
      <c r="TEN22" s="198"/>
      <c r="TEO22" s="198"/>
      <c r="TEP22" s="198"/>
      <c r="TEQ22" s="198"/>
      <c r="TER22" s="198"/>
      <c r="TES22" s="198"/>
      <c r="TET22" s="198"/>
      <c r="TEU22" s="198"/>
      <c r="TEV22" s="198"/>
      <c r="TEW22" s="198"/>
      <c r="TEX22" s="198"/>
      <c r="TEY22" s="198"/>
      <c r="TEZ22" s="198"/>
      <c r="TFA22" s="198"/>
      <c r="TFB22" s="198"/>
      <c r="TFC22" s="198"/>
      <c r="TFD22" s="198"/>
      <c r="TFE22" s="198"/>
      <c r="TFF22" s="198"/>
      <c r="TFG22" s="198"/>
      <c r="TFH22" s="198"/>
      <c r="TFI22" s="198"/>
      <c r="TFJ22" s="198"/>
      <c r="TFK22" s="198"/>
      <c r="TFL22" s="198"/>
      <c r="TFM22" s="198"/>
      <c r="TFN22" s="198"/>
      <c r="TFO22" s="198"/>
      <c r="TFP22" s="198"/>
      <c r="TFQ22" s="198"/>
      <c r="TFR22" s="198"/>
      <c r="TFS22" s="198"/>
      <c r="TFT22" s="198"/>
      <c r="TFU22" s="198"/>
      <c r="TFV22" s="198"/>
      <c r="TFW22" s="198"/>
      <c r="TFX22" s="198"/>
      <c r="TFY22" s="198"/>
      <c r="TFZ22" s="198"/>
      <c r="TGA22" s="198"/>
      <c r="TGB22" s="198"/>
      <c r="TGC22" s="198"/>
      <c r="TGD22" s="198"/>
      <c r="TGE22" s="198"/>
      <c r="TGF22" s="198"/>
      <c r="TGG22" s="198"/>
      <c r="TGH22" s="198"/>
      <c r="TGI22" s="198"/>
      <c r="TGJ22" s="198"/>
      <c r="TGK22" s="198"/>
      <c r="TGL22" s="198"/>
      <c r="TGM22" s="198"/>
      <c r="TGN22" s="198"/>
      <c r="TGO22" s="198"/>
      <c r="TGP22" s="198"/>
      <c r="TGQ22" s="198"/>
      <c r="TGR22" s="198"/>
      <c r="TGS22" s="198"/>
      <c r="TGT22" s="198"/>
      <c r="TGU22" s="198"/>
      <c r="TGV22" s="198"/>
      <c r="TGW22" s="198"/>
      <c r="TGX22" s="198"/>
      <c r="TGY22" s="198"/>
      <c r="TGZ22" s="198"/>
      <c r="THA22" s="198"/>
      <c r="THB22" s="198"/>
      <c r="THC22" s="198"/>
      <c r="THD22" s="198"/>
      <c r="THE22" s="198"/>
      <c r="THF22" s="198"/>
      <c r="THG22" s="198"/>
      <c r="THH22" s="198"/>
      <c r="THI22" s="198"/>
      <c r="THJ22" s="198"/>
      <c r="THK22" s="198"/>
      <c r="THL22" s="198"/>
      <c r="THM22" s="198"/>
      <c r="THN22" s="198"/>
      <c r="THO22" s="198"/>
      <c r="THP22" s="198"/>
      <c r="THQ22" s="198"/>
      <c r="THR22" s="198"/>
      <c r="THS22" s="198"/>
      <c r="THT22" s="198"/>
      <c r="THU22" s="198"/>
      <c r="THV22" s="198"/>
      <c r="THW22" s="198"/>
      <c r="THX22" s="198"/>
      <c r="THY22" s="198"/>
      <c r="THZ22" s="198"/>
      <c r="TIA22" s="198"/>
      <c r="TIB22" s="198"/>
      <c r="TIC22" s="198"/>
      <c r="TID22" s="198"/>
      <c r="TIE22" s="198"/>
      <c r="TIF22" s="198"/>
      <c r="TIG22" s="198"/>
      <c r="TIH22" s="198"/>
      <c r="TII22" s="198"/>
      <c r="TIJ22" s="198"/>
      <c r="TIK22" s="198"/>
      <c r="TIL22" s="198"/>
      <c r="TIM22" s="198"/>
      <c r="TIN22" s="198"/>
      <c r="TIO22" s="198"/>
      <c r="TIP22" s="198"/>
      <c r="TIQ22" s="198"/>
      <c r="TIR22" s="198"/>
      <c r="TIS22" s="198"/>
      <c r="TIT22" s="198"/>
      <c r="TIU22" s="198"/>
      <c r="TIV22" s="198"/>
      <c r="TIW22" s="198"/>
      <c r="TIX22" s="198"/>
      <c r="TIY22" s="198"/>
      <c r="TIZ22" s="198"/>
      <c r="TJA22" s="198"/>
      <c r="TJB22" s="198"/>
      <c r="TJC22" s="198"/>
      <c r="TJD22" s="198"/>
      <c r="TJE22" s="198"/>
      <c r="TJF22" s="198"/>
      <c r="TJG22" s="198"/>
      <c r="TJH22" s="198"/>
      <c r="TJI22" s="198"/>
      <c r="TJJ22" s="198"/>
      <c r="TJK22" s="198"/>
      <c r="TJL22" s="198"/>
      <c r="TJM22" s="198"/>
      <c r="TJN22" s="198"/>
      <c r="TJO22" s="198"/>
      <c r="TJP22" s="198"/>
      <c r="TJQ22" s="198"/>
      <c r="TJR22" s="198"/>
      <c r="TJS22" s="198"/>
      <c r="TJT22" s="198"/>
      <c r="TJU22" s="198"/>
      <c r="TJV22" s="198"/>
      <c r="TJW22" s="198"/>
      <c r="TJX22" s="198"/>
      <c r="TJY22" s="198"/>
      <c r="TJZ22" s="198"/>
      <c r="TKA22" s="198"/>
      <c r="TKB22" s="198"/>
      <c r="TKC22" s="198"/>
      <c r="TKD22" s="198"/>
      <c r="TKE22" s="198"/>
      <c r="TKF22" s="198"/>
      <c r="TKG22" s="198"/>
      <c r="TKH22" s="198"/>
      <c r="TKI22" s="198"/>
      <c r="TKJ22" s="198"/>
      <c r="TKK22" s="198"/>
      <c r="TKL22" s="198"/>
      <c r="TKM22" s="198"/>
      <c r="TKN22" s="198"/>
      <c r="TKO22" s="198"/>
      <c r="TKP22" s="198"/>
      <c r="TKQ22" s="198"/>
      <c r="TKR22" s="198"/>
      <c r="TKS22" s="198"/>
      <c r="TKT22" s="198"/>
      <c r="TKU22" s="198"/>
      <c r="TKV22" s="198"/>
      <c r="TKW22" s="198"/>
      <c r="TKX22" s="198"/>
      <c r="TKY22" s="198"/>
      <c r="TKZ22" s="198"/>
      <c r="TLA22" s="198"/>
      <c r="TLB22" s="198"/>
      <c r="TLC22" s="198"/>
      <c r="TLD22" s="198"/>
      <c r="TLE22" s="198"/>
      <c r="TLF22" s="198"/>
      <c r="TLG22" s="198"/>
      <c r="TLH22" s="198"/>
      <c r="TLI22" s="198"/>
      <c r="TLJ22" s="198"/>
      <c r="TLK22" s="198"/>
      <c r="TLL22" s="198"/>
      <c r="TLM22" s="198"/>
      <c r="TLN22" s="198"/>
      <c r="TLO22" s="198"/>
      <c r="TLP22" s="198"/>
      <c r="TLQ22" s="198"/>
      <c r="TLR22" s="198"/>
      <c r="TLS22" s="198"/>
      <c r="TLT22" s="198"/>
      <c r="TLU22" s="198"/>
      <c r="TLV22" s="198"/>
      <c r="TLW22" s="198"/>
      <c r="TLX22" s="198"/>
      <c r="TLY22" s="198"/>
      <c r="TLZ22" s="198"/>
      <c r="TMA22" s="198"/>
      <c r="TMB22" s="198"/>
      <c r="TMC22" s="198"/>
      <c r="TMD22" s="198"/>
      <c r="TME22" s="198"/>
      <c r="TMF22" s="198"/>
      <c r="TMG22" s="198"/>
      <c r="TMH22" s="198"/>
      <c r="TMI22" s="198"/>
      <c r="TMJ22" s="198"/>
      <c r="TMK22" s="198"/>
      <c r="TML22" s="198"/>
      <c r="TMM22" s="198"/>
      <c r="TMN22" s="198"/>
      <c r="TMO22" s="198"/>
      <c r="TMP22" s="198"/>
      <c r="TMQ22" s="198"/>
      <c r="TMR22" s="198"/>
      <c r="TMS22" s="198"/>
      <c r="TMT22" s="198"/>
      <c r="TMU22" s="198"/>
      <c r="TMV22" s="198"/>
      <c r="TMW22" s="198"/>
      <c r="TMX22" s="198"/>
      <c r="TMY22" s="198"/>
      <c r="TMZ22" s="198"/>
      <c r="TNA22" s="198"/>
      <c r="TNB22" s="198"/>
      <c r="TNC22" s="198"/>
      <c r="TND22" s="198"/>
      <c r="TNE22" s="198"/>
      <c r="TNF22" s="198"/>
      <c r="TNG22" s="198"/>
      <c r="TNH22" s="198"/>
      <c r="TNI22" s="198"/>
      <c r="TNJ22" s="198"/>
      <c r="TNK22" s="198"/>
      <c r="TNL22" s="198"/>
      <c r="TNM22" s="198"/>
      <c r="TNN22" s="198"/>
      <c r="TNO22" s="198"/>
      <c r="TNP22" s="198"/>
      <c r="TNQ22" s="198"/>
      <c r="TNR22" s="198"/>
      <c r="TNS22" s="198"/>
      <c r="TNT22" s="198"/>
      <c r="TNU22" s="198"/>
      <c r="TNV22" s="198"/>
      <c r="TNW22" s="198"/>
      <c r="TNX22" s="198"/>
      <c r="TNY22" s="198"/>
      <c r="TNZ22" s="198"/>
      <c r="TOA22" s="198"/>
      <c r="TOB22" s="198"/>
      <c r="TOC22" s="198"/>
      <c r="TOD22" s="198"/>
      <c r="TOE22" s="198"/>
      <c r="TOF22" s="198"/>
      <c r="TOG22" s="198"/>
      <c r="TOH22" s="198"/>
      <c r="TOI22" s="198"/>
      <c r="TOJ22" s="198"/>
      <c r="TOK22" s="198"/>
      <c r="TOL22" s="198"/>
      <c r="TOM22" s="198"/>
      <c r="TON22" s="198"/>
      <c r="TOO22" s="198"/>
      <c r="TOP22" s="198"/>
      <c r="TOQ22" s="198"/>
      <c r="TOR22" s="198"/>
      <c r="TOS22" s="198"/>
      <c r="TOT22" s="198"/>
      <c r="TOU22" s="198"/>
      <c r="TOV22" s="198"/>
      <c r="TOW22" s="198"/>
      <c r="TOX22" s="198"/>
      <c r="TOY22" s="198"/>
      <c r="TOZ22" s="198"/>
      <c r="TPA22" s="198"/>
      <c r="TPB22" s="198"/>
      <c r="TPC22" s="198"/>
      <c r="TPD22" s="198"/>
      <c r="TPE22" s="198"/>
      <c r="TPF22" s="198"/>
      <c r="TPG22" s="198"/>
      <c r="TPH22" s="198"/>
      <c r="TPI22" s="198"/>
      <c r="TPJ22" s="198"/>
      <c r="TPK22" s="198"/>
      <c r="TPL22" s="198"/>
      <c r="TPM22" s="198"/>
      <c r="TPN22" s="198"/>
      <c r="TPO22" s="198"/>
      <c r="TPP22" s="198"/>
      <c r="TPQ22" s="198"/>
      <c r="TPR22" s="198"/>
      <c r="TPS22" s="198"/>
      <c r="TPT22" s="198"/>
      <c r="TPU22" s="198"/>
      <c r="TPV22" s="198"/>
      <c r="TPW22" s="198"/>
      <c r="TPX22" s="198"/>
      <c r="TPY22" s="198"/>
      <c r="TPZ22" s="198"/>
      <c r="TQA22" s="198"/>
      <c r="TQB22" s="198"/>
      <c r="TQC22" s="198"/>
      <c r="TQD22" s="198"/>
      <c r="TQE22" s="198"/>
      <c r="TQF22" s="198"/>
      <c r="TQG22" s="198"/>
      <c r="TQH22" s="198"/>
      <c r="TQI22" s="198"/>
      <c r="TQJ22" s="198"/>
      <c r="TQK22" s="198"/>
      <c r="TQL22" s="198"/>
      <c r="TQM22" s="198"/>
      <c r="TQN22" s="198"/>
      <c r="TQO22" s="198"/>
      <c r="TQP22" s="198"/>
      <c r="TQQ22" s="198"/>
      <c r="TQR22" s="198"/>
      <c r="TQS22" s="198"/>
      <c r="TQT22" s="198"/>
      <c r="TQU22" s="198"/>
      <c r="TQV22" s="198"/>
      <c r="TQW22" s="198"/>
      <c r="TQX22" s="198"/>
      <c r="TQY22" s="198"/>
      <c r="TQZ22" s="198"/>
      <c r="TRA22" s="198"/>
      <c r="TRB22" s="198"/>
      <c r="TRC22" s="198"/>
      <c r="TRD22" s="198"/>
      <c r="TRE22" s="198"/>
      <c r="TRF22" s="198"/>
      <c r="TRG22" s="198"/>
      <c r="TRH22" s="198"/>
      <c r="TRI22" s="198"/>
      <c r="TRJ22" s="198"/>
      <c r="TRK22" s="198"/>
      <c r="TRL22" s="198"/>
      <c r="TRM22" s="198"/>
      <c r="TRN22" s="198"/>
      <c r="TRO22" s="198"/>
      <c r="TRP22" s="198"/>
      <c r="TRQ22" s="198"/>
      <c r="TRR22" s="198"/>
      <c r="TRS22" s="198"/>
      <c r="TRT22" s="198"/>
      <c r="TRU22" s="198"/>
      <c r="TRV22" s="198"/>
      <c r="TRW22" s="198"/>
      <c r="TRX22" s="198"/>
      <c r="TRY22" s="198"/>
      <c r="TRZ22" s="198"/>
      <c r="TSA22" s="198"/>
      <c r="TSB22" s="198"/>
      <c r="TSC22" s="198"/>
      <c r="TSD22" s="198"/>
      <c r="TSE22" s="198"/>
      <c r="TSF22" s="198"/>
      <c r="TSG22" s="198"/>
      <c r="TSH22" s="198"/>
      <c r="TSI22" s="198"/>
      <c r="TSJ22" s="198"/>
      <c r="TSK22" s="198"/>
      <c r="TSL22" s="198"/>
      <c r="TSM22" s="198"/>
      <c r="TSN22" s="198"/>
      <c r="TSO22" s="198"/>
      <c r="TSP22" s="198"/>
      <c r="TSQ22" s="198"/>
      <c r="TSR22" s="198"/>
      <c r="TSS22" s="198"/>
      <c r="TST22" s="198"/>
      <c r="TSU22" s="198"/>
      <c r="TSV22" s="198"/>
      <c r="TSW22" s="198"/>
      <c r="TSX22" s="198"/>
      <c r="TSY22" s="198"/>
      <c r="TSZ22" s="198"/>
      <c r="TTA22" s="198"/>
      <c r="TTB22" s="198"/>
      <c r="TTC22" s="198"/>
      <c r="TTD22" s="198"/>
      <c r="TTE22" s="198"/>
      <c r="TTF22" s="198"/>
      <c r="TTG22" s="198"/>
      <c r="TTH22" s="198"/>
      <c r="TTI22" s="198"/>
      <c r="TTJ22" s="198"/>
      <c r="TTK22" s="198"/>
      <c r="TTL22" s="198"/>
      <c r="TTM22" s="198"/>
      <c r="TTN22" s="198"/>
      <c r="TTO22" s="198"/>
      <c r="TTP22" s="198"/>
      <c r="TTQ22" s="198"/>
      <c r="TTR22" s="198"/>
      <c r="TTS22" s="198"/>
      <c r="TTT22" s="198"/>
      <c r="TTU22" s="198"/>
      <c r="TTV22" s="198"/>
      <c r="TTW22" s="198"/>
      <c r="TTX22" s="198"/>
      <c r="TTY22" s="198"/>
      <c r="TTZ22" s="198"/>
      <c r="TUA22" s="198"/>
      <c r="TUB22" s="198"/>
      <c r="TUC22" s="198"/>
      <c r="TUD22" s="198"/>
      <c r="TUE22" s="198"/>
      <c r="TUF22" s="198"/>
      <c r="TUG22" s="198"/>
      <c r="TUH22" s="198"/>
      <c r="TUI22" s="198"/>
      <c r="TUJ22" s="198"/>
      <c r="TUK22" s="198"/>
      <c r="TUL22" s="198"/>
      <c r="TUM22" s="198"/>
      <c r="TUN22" s="198"/>
      <c r="TUO22" s="198"/>
      <c r="TUP22" s="198"/>
      <c r="TUQ22" s="198"/>
      <c r="TUR22" s="198"/>
      <c r="TUS22" s="198"/>
      <c r="TUT22" s="198"/>
      <c r="TUU22" s="198"/>
      <c r="TUV22" s="198"/>
      <c r="TUW22" s="198"/>
      <c r="TUX22" s="198"/>
      <c r="TUY22" s="198"/>
      <c r="TUZ22" s="198"/>
      <c r="TVA22" s="198"/>
      <c r="TVB22" s="198"/>
      <c r="TVC22" s="198"/>
      <c r="TVD22" s="198"/>
      <c r="TVE22" s="198"/>
      <c r="TVF22" s="198"/>
      <c r="TVG22" s="198"/>
      <c r="TVH22" s="198"/>
      <c r="TVI22" s="198"/>
      <c r="TVJ22" s="198"/>
      <c r="TVK22" s="198"/>
      <c r="TVL22" s="198"/>
      <c r="TVM22" s="198"/>
      <c r="TVN22" s="198"/>
      <c r="TVO22" s="198"/>
      <c r="TVP22" s="198"/>
      <c r="TVQ22" s="198"/>
      <c r="TVR22" s="198"/>
      <c r="TVS22" s="198"/>
      <c r="TVT22" s="198"/>
      <c r="TVU22" s="198"/>
      <c r="TVV22" s="198"/>
      <c r="TVW22" s="198"/>
      <c r="TVX22" s="198"/>
      <c r="TVY22" s="198"/>
      <c r="TVZ22" s="198"/>
      <c r="TWA22" s="198"/>
      <c r="TWB22" s="198"/>
      <c r="TWC22" s="198"/>
      <c r="TWD22" s="198"/>
      <c r="TWE22" s="198"/>
      <c r="TWF22" s="198"/>
      <c r="TWG22" s="198"/>
      <c r="TWH22" s="198"/>
      <c r="TWI22" s="198"/>
      <c r="TWJ22" s="198"/>
      <c r="TWK22" s="198"/>
      <c r="TWL22" s="198"/>
      <c r="TWM22" s="198"/>
      <c r="TWN22" s="198"/>
      <c r="TWO22" s="198"/>
      <c r="TWP22" s="198"/>
      <c r="TWQ22" s="198"/>
      <c r="TWR22" s="198"/>
      <c r="TWS22" s="198"/>
      <c r="TWT22" s="198"/>
      <c r="TWU22" s="198"/>
      <c r="TWV22" s="198"/>
      <c r="TWW22" s="198"/>
      <c r="TWX22" s="198"/>
      <c r="TWY22" s="198"/>
      <c r="TWZ22" s="198"/>
      <c r="TXA22" s="198"/>
      <c r="TXB22" s="198"/>
      <c r="TXC22" s="198"/>
      <c r="TXD22" s="198"/>
      <c r="TXE22" s="198"/>
      <c r="TXF22" s="198"/>
      <c r="TXG22" s="198"/>
      <c r="TXH22" s="198"/>
      <c r="TXI22" s="198"/>
      <c r="TXJ22" s="198"/>
      <c r="TXK22" s="198"/>
      <c r="TXL22" s="198"/>
      <c r="TXM22" s="198"/>
      <c r="TXN22" s="198"/>
      <c r="TXO22" s="198"/>
      <c r="TXP22" s="198"/>
      <c r="TXQ22" s="198"/>
      <c r="TXR22" s="198"/>
      <c r="TXS22" s="198"/>
      <c r="TXT22" s="198"/>
      <c r="TXU22" s="198"/>
      <c r="TXV22" s="198"/>
      <c r="TXW22" s="198"/>
      <c r="TXX22" s="198"/>
      <c r="TXY22" s="198"/>
      <c r="TXZ22" s="198"/>
      <c r="TYA22" s="198"/>
      <c r="TYB22" s="198"/>
      <c r="TYC22" s="198"/>
      <c r="TYD22" s="198"/>
      <c r="TYE22" s="198"/>
      <c r="TYF22" s="198"/>
      <c r="TYG22" s="198"/>
      <c r="TYH22" s="198"/>
      <c r="TYI22" s="198"/>
      <c r="TYJ22" s="198"/>
      <c r="TYK22" s="198"/>
      <c r="TYL22" s="198"/>
      <c r="TYM22" s="198"/>
      <c r="TYN22" s="198"/>
      <c r="TYO22" s="198"/>
      <c r="TYP22" s="198"/>
      <c r="TYQ22" s="198"/>
      <c r="TYR22" s="198"/>
      <c r="TYS22" s="198"/>
      <c r="TYT22" s="198"/>
      <c r="TYU22" s="198"/>
      <c r="TYV22" s="198"/>
      <c r="TYW22" s="198"/>
      <c r="TYX22" s="198"/>
      <c r="TYY22" s="198"/>
      <c r="TYZ22" s="198"/>
      <c r="TZA22" s="198"/>
      <c r="TZB22" s="198"/>
      <c r="TZC22" s="198"/>
      <c r="TZD22" s="198"/>
      <c r="TZE22" s="198"/>
      <c r="TZF22" s="198"/>
      <c r="TZG22" s="198"/>
      <c r="TZH22" s="198"/>
      <c r="TZI22" s="198"/>
      <c r="TZJ22" s="198"/>
      <c r="TZK22" s="198"/>
      <c r="TZL22" s="198"/>
      <c r="TZM22" s="198"/>
      <c r="TZN22" s="198"/>
      <c r="TZO22" s="198"/>
      <c r="TZP22" s="198"/>
      <c r="TZQ22" s="198"/>
      <c r="TZR22" s="198"/>
      <c r="TZS22" s="198"/>
      <c r="TZT22" s="198"/>
      <c r="TZU22" s="198"/>
      <c r="TZV22" s="198"/>
      <c r="TZW22" s="198"/>
      <c r="TZX22" s="198"/>
      <c r="TZY22" s="198"/>
      <c r="TZZ22" s="198"/>
      <c r="UAA22" s="198"/>
      <c r="UAB22" s="198"/>
      <c r="UAC22" s="198"/>
      <c r="UAD22" s="198"/>
      <c r="UAE22" s="198"/>
      <c r="UAF22" s="198"/>
      <c r="UAG22" s="198"/>
      <c r="UAH22" s="198"/>
      <c r="UAI22" s="198"/>
      <c r="UAJ22" s="198"/>
      <c r="UAK22" s="198"/>
      <c r="UAL22" s="198"/>
      <c r="UAM22" s="198"/>
      <c r="UAN22" s="198"/>
      <c r="UAO22" s="198"/>
      <c r="UAP22" s="198"/>
      <c r="UAQ22" s="198"/>
      <c r="UAR22" s="198"/>
      <c r="UAS22" s="198"/>
      <c r="UAT22" s="198"/>
      <c r="UAU22" s="198"/>
      <c r="UAV22" s="198"/>
      <c r="UAW22" s="198"/>
      <c r="UAX22" s="198"/>
      <c r="UAY22" s="198"/>
      <c r="UAZ22" s="198"/>
      <c r="UBA22" s="198"/>
      <c r="UBB22" s="198"/>
      <c r="UBC22" s="198"/>
      <c r="UBD22" s="198"/>
      <c r="UBE22" s="198"/>
      <c r="UBF22" s="198"/>
      <c r="UBG22" s="198"/>
      <c r="UBH22" s="198"/>
      <c r="UBI22" s="198"/>
      <c r="UBJ22" s="198"/>
      <c r="UBK22" s="198"/>
      <c r="UBL22" s="198"/>
      <c r="UBM22" s="198"/>
      <c r="UBN22" s="198"/>
      <c r="UBO22" s="198"/>
      <c r="UBP22" s="198"/>
      <c r="UBQ22" s="198"/>
      <c r="UBR22" s="198"/>
      <c r="UBS22" s="198"/>
      <c r="UBT22" s="198"/>
      <c r="UBU22" s="198"/>
      <c r="UBV22" s="198"/>
      <c r="UBW22" s="198"/>
      <c r="UBX22" s="198"/>
      <c r="UBY22" s="198"/>
      <c r="UBZ22" s="198"/>
      <c r="UCA22" s="198"/>
      <c r="UCB22" s="198"/>
      <c r="UCC22" s="198"/>
      <c r="UCD22" s="198"/>
      <c r="UCE22" s="198"/>
      <c r="UCF22" s="198"/>
      <c r="UCG22" s="198"/>
      <c r="UCH22" s="198"/>
      <c r="UCI22" s="198"/>
      <c r="UCJ22" s="198"/>
      <c r="UCK22" s="198"/>
      <c r="UCL22" s="198"/>
      <c r="UCM22" s="198"/>
      <c r="UCN22" s="198"/>
      <c r="UCO22" s="198"/>
      <c r="UCP22" s="198"/>
      <c r="UCQ22" s="198"/>
      <c r="UCR22" s="198"/>
      <c r="UCS22" s="198"/>
      <c r="UCT22" s="198"/>
      <c r="UCU22" s="198"/>
      <c r="UCV22" s="198"/>
      <c r="UCW22" s="198"/>
      <c r="UCX22" s="198"/>
      <c r="UCY22" s="198"/>
      <c r="UCZ22" s="198"/>
      <c r="UDA22" s="198"/>
      <c r="UDB22" s="198"/>
      <c r="UDC22" s="198"/>
      <c r="UDD22" s="198"/>
      <c r="UDE22" s="198"/>
      <c r="UDF22" s="198"/>
      <c r="UDG22" s="198"/>
      <c r="UDH22" s="198"/>
      <c r="UDI22" s="198"/>
      <c r="UDJ22" s="198"/>
      <c r="UDK22" s="198"/>
      <c r="UDL22" s="198"/>
      <c r="UDM22" s="198"/>
      <c r="UDN22" s="198"/>
      <c r="UDO22" s="198"/>
      <c r="UDP22" s="198"/>
      <c r="UDQ22" s="198"/>
      <c r="UDR22" s="198"/>
      <c r="UDS22" s="198"/>
      <c r="UDT22" s="198"/>
      <c r="UDU22" s="198"/>
      <c r="UDV22" s="198"/>
      <c r="UDW22" s="198"/>
      <c r="UDX22" s="198"/>
      <c r="UDY22" s="198"/>
      <c r="UDZ22" s="198"/>
      <c r="UEA22" s="198"/>
      <c r="UEB22" s="198"/>
      <c r="UEC22" s="198"/>
      <c r="UED22" s="198"/>
      <c r="UEE22" s="198"/>
      <c r="UEF22" s="198"/>
      <c r="UEG22" s="198"/>
      <c r="UEH22" s="198"/>
      <c r="UEI22" s="198"/>
      <c r="UEJ22" s="198"/>
      <c r="UEK22" s="198"/>
      <c r="UEL22" s="198"/>
      <c r="UEM22" s="198"/>
      <c r="UEN22" s="198"/>
      <c r="UEO22" s="198"/>
      <c r="UEP22" s="198"/>
      <c r="UEQ22" s="198"/>
      <c r="UER22" s="198"/>
      <c r="UES22" s="198"/>
      <c r="UET22" s="198"/>
      <c r="UEU22" s="198"/>
      <c r="UEV22" s="198"/>
      <c r="UEW22" s="198"/>
      <c r="UEX22" s="198"/>
      <c r="UEY22" s="198"/>
      <c r="UEZ22" s="198"/>
      <c r="UFA22" s="198"/>
      <c r="UFB22" s="198"/>
      <c r="UFC22" s="198"/>
      <c r="UFD22" s="198"/>
      <c r="UFE22" s="198"/>
      <c r="UFF22" s="198"/>
      <c r="UFG22" s="198"/>
      <c r="UFH22" s="198"/>
      <c r="UFI22" s="198"/>
      <c r="UFJ22" s="198"/>
      <c r="UFK22" s="198"/>
      <c r="UFL22" s="198"/>
      <c r="UFM22" s="198"/>
      <c r="UFN22" s="198"/>
      <c r="UFO22" s="198"/>
      <c r="UFP22" s="198"/>
      <c r="UFQ22" s="198"/>
      <c r="UFR22" s="198"/>
      <c r="UFS22" s="198"/>
      <c r="UFT22" s="198"/>
      <c r="UFU22" s="198"/>
      <c r="UFV22" s="198"/>
      <c r="UFW22" s="198"/>
      <c r="UFX22" s="198"/>
      <c r="UFY22" s="198"/>
      <c r="UFZ22" s="198"/>
      <c r="UGA22" s="198"/>
      <c r="UGB22" s="198"/>
      <c r="UGC22" s="198"/>
      <c r="UGD22" s="198"/>
      <c r="UGE22" s="198"/>
      <c r="UGF22" s="198"/>
      <c r="UGG22" s="198"/>
      <c r="UGH22" s="198"/>
      <c r="UGI22" s="198"/>
      <c r="UGJ22" s="198"/>
      <c r="UGK22" s="198"/>
      <c r="UGL22" s="198"/>
      <c r="UGM22" s="198"/>
      <c r="UGN22" s="198"/>
      <c r="UGO22" s="198"/>
      <c r="UGP22" s="198"/>
      <c r="UGQ22" s="198"/>
      <c r="UGR22" s="198"/>
      <c r="UGS22" s="198"/>
      <c r="UGT22" s="198"/>
      <c r="UGU22" s="198"/>
      <c r="UGV22" s="198"/>
      <c r="UGW22" s="198"/>
      <c r="UGX22" s="198"/>
      <c r="UGY22" s="198"/>
      <c r="UGZ22" s="198"/>
      <c r="UHA22" s="198"/>
      <c r="UHB22" s="198"/>
      <c r="UHC22" s="198"/>
      <c r="UHD22" s="198"/>
      <c r="UHE22" s="198"/>
      <c r="UHF22" s="198"/>
      <c r="UHG22" s="198"/>
      <c r="UHH22" s="198"/>
      <c r="UHI22" s="198"/>
      <c r="UHJ22" s="198"/>
      <c r="UHK22" s="198"/>
      <c r="UHL22" s="198"/>
      <c r="UHM22" s="198"/>
      <c r="UHN22" s="198"/>
      <c r="UHO22" s="198"/>
      <c r="UHP22" s="198"/>
      <c r="UHQ22" s="198"/>
      <c r="UHR22" s="198"/>
      <c r="UHS22" s="198"/>
      <c r="UHT22" s="198"/>
      <c r="UHU22" s="198"/>
      <c r="UHV22" s="198"/>
      <c r="UHW22" s="198"/>
      <c r="UHX22" s="198"/>
      <c r="UHY22" s="198"/>
      <c r="UHZ22" s="198"/>
      <c r="UIA22" s="198"/>
      <c r="UIB22" s="198"/>
      <c r="UIC22" s="198"/>
      <c r="UID22" s="198"/>
      <c r="UIE22" s="198"/>
      <c r="UIF22" s="198"/>
      <c r="UIG22" s="198"/>
      <c r="UIH22" s="198"/>
      <c r="UII22" s="198"/>
      <c r="UIJ22" s="198"/>
      <c r="UIK22" s="198"/>
      <c r="UIL22" s="198"/>
      <c r="UIM22" s="198"/>
      <c r="UIN22" s="198"/>
      <c r="UIO22" s="198"/>
      <c r="UIP22" s="198"/>
      <c r="UIQ22" s="198"/>
      <c r="UIR22" s="198"/>
      <c r="UIS22" s="198"/>
      <c r="UIT22" s="198"/>
      <c r="UIU22" s="198"/>
      <c r="UIV22" s="198"/>
      <c r="UIW22" s="198"/>
      <c r="UIX22" s="198"/>
      <c r="UIY22" s="198"/>
      <c r="UIZ22" s="198"/>
      <c r="UJA22" s="198"/>
      <c r="UJB22" s="198"/>
      <c r="UJC22" s="198"/>
      <c r="UJD22" s="198"/>
      <c r="UJE22" s="198"/>
      <c r="UJF22" s="198"/>
      <c r="UJG22" s="198"/>
      <c r="UJH22" s="198"/>
      <c r="UJI22" s="198"/>
      <c r="UJJ22" s="198"/>
      <c r="UJK22" s="198"/>
      <c r="UJL22" s="198"/>
      <c r="UJM22" s="198"/>
      <c r="UJN22" s="198"/>
      <c r="UJO22" s="198"/>
      <c r="UJP22" s="198"/>
      <c r="UJQ22" s="198"/>
      <c r="UJR22" s="198"/>
      <c r="UJS22" s="198"/>
      <c r="UJT22" s="198"/>
      <c r="UJU22" s="198"/>
      <c r="UJV22" s="198"/>
      <c r="UJW22" s="198"/>
      <c r="UJX22" s="198"/>
      <c r="UJY22" s="198"/>
      <c r="UJZ22" s="198"/>
      <c r="UKA22" s="198"/>
      <c r="UKB22" s="198"/>
      <c r="UKC22" s="198"/>
      <c r="UKD22" s="198"/>
      <c r="UKE22" s="198"/>
      <c r="UKF22" s="198"/>
      <c r="UKG22" s="198"/>
      <c r="UKH22" s="198"/>
      <c r="UKI22" s="198"/>
      <c r="UKJ22" s="198"/>
      <c r="UKK22" s="198"/>
      <c r="UKL22" s="198"/>
      <c r="UKM22" s="198"/>
      <c r="UKN22" s="198"/>
      <c r="UKO22" s="198"/>
      <c r="UKP22" s="198"/>
      <c r="UKQ22" s="198"/>
      <c r="UKR22" s="198"/>
      <c r="UKS22" s="198"/>
      <c r="UKT22" s="198"/>
      <c r="UKU22" s="198"/>
      <c r="UKV22" s="198"/>
      <c r="UKW22" s="198"/>
      <c r="UKX22" s="198"/>
      <c r="UKY22" s="198"/>
      <c r="UKZ22" s="198"/>
      <c r="ULA22" s="198"/>
      <c r="ULB22" s="198"/>
      <c r="ULC22" s="198"/>
      <c r="ULD22" s="198"/>
      <c r="ULE22" s="198"/>
      <c r="ULF22" s="198"/>
      <c r="ULG22" s="198"/>
      <c r="ULH22" s="198"/>
      <c r="ULI22" s="198"/>
      <c r="ULJ22" s="198"/>
      <c r="ULK22" s="198"/>
      <c r="ULL22" s="198"/>
      <c r="ULM22" s="198"/>
      <c r="ULN22" s="198"/>
      <c r="ULO22" s="198"/>
      <c r="ULP22" s="198"/>
      <c r="ULQ22" s="198"/>
      <c r="ULR22" s="198"/>
      <c r="ULS22" s="198"/>
      <c r="ULT22" s="198"/>
      <c r="ULU22" s="198"/>
      <c r="ULV22" s="198"/>
      <c r="ULW22" s="198"/>
      <c r="ULX22" s="198"/>
      <c r="ULY22" s="198"/>
      <c r="ULZ22" s="198"/>
      <c r="UMA22" s="198"/>
      <c r="UMB22" s="198"/>
      <c r="UMC22" s="198"/>
      <c r="UMD22" s="198"/>
      <c r="UME22" s="198"/>
      <c r="UMF22" s="198"/>
      <c r="UMG22" s="198"/>
      <c r="UMH22" s="198"/>
      <c r="UMI22" s="198"/>
      <c r="UMJ22" s="198"/>
      <c r="UMK22" s="198"/>
      <c r="UML22" s="198"/>
      <c r="UMM22" s="198"/>
      <c r="UMN22" s="198"/>
      <c r="UMO22" s="198"/>
      <c r="UMP22" s="198"/>
      <c r="UMQ22" s="198"/>
      <c r="UMR22" s="198"/>
      <c r="UMS22" s="198"/>
      <c r="UMT22" s="198"/>
      <c r="UMU22" s="198"/>
      <c r="UMV22" s="198"/>
      <c r="UMW22" s="198"/>
      <c r="UMX22" s="198"/>
      <c r="UMY22" s="198"/>
      <c r="UMZ22" s="198"/>
      <c r="UNA22" s="198"/>
      <c r="UNB22" s="198"/>
      <c r="UNC22" s="198"/>
      <c r="UND22" s="198"/>
      <c r="UNE22" s="198"/>
      <c r="UNF22" s="198"/>
      <c r="UNG22" s="198"/>
      <c r="UNH22" s="198"/>
      <c r="UNI22" s="198"/>
      <c r="UNJ22" s="198"/>
      <c r="UNK22" s="198"/>
      <c r="UNL22" s="198"/>
      <c r="UNM22" s="198"/>
      <c r="UNN22" s="198"/>
      <c r="UNO22" s="198"/>
      <c r="UNP22" s="198"/>
      <c r="UNQ22" s="198"/>
      <c r="UNR22" s="198"/>
      <c r="UNS22" s="198"/>
      <c r="UNT22" s="198"/>
      <c r="UNU22" s="198"/>
      <c r="UNV22" s="198"/>
      <c r="UNW22" s="198"/>
      <c r="UNX22" s="198"/>
      <c r="UNY22" s="198"/>
      <c r="UNZ22" s="198"/>
      <c r="UOA22" s="198"/>
      <c r="UOB22" s="198"/>
      <c r="UOC22" s="198"/>
      <c r="UOD22" s="198"/>
      <c r="UOE22" s="198"/>
      <c r="UOF22" s="198"/>
      <c r="UOG22" s="198"/>
      <c r="UOH22" s="198"/>
      <c r="UOI22" s="198"/>
      <c r="UOJ22" s="198"/>
      <c r="UOK22" s="198"/>
      <c r="UOL22" s="198"/>
      <c r="UOM22" s="198"/>
      <c r="UON22" s="198"/>
      <c r="UOO22" s="198"/>
      <c r="UOP22" s="198"/>
      <c r="UOQ22" s="198"/>
      <c r="UOR22" s="198"/>
      <c r="UOS22" s="198"/>
      <c r="UOT22" s="198"/>
      <c r="UOU22" s="198"/>
      <c r="UOV22" s="198"/>
      <c r="UOW22" s="198"/>
      <c r="UOX22" s="198"/>
      <c r="UOY22" s="198"/>
      <c r="UOZ22" s="198"/>
      <c r="UPA22" s="198"/>
      <c r="UPB22" s="198"/>
      <c r="UPC22" s="198"/>
      <c r="UPD22" s="198"/>
      <c r="UPE22" s="198"/>
      <c r="UPF22" s="198"/>
      <c r="UPG22" s="198"/>
      <c r="UPH22" s="198"/>
      <c r="UPI22" s="198"/>
      <c r="UPJ22" s="198"/>
      <c r="UPK22" s="198"/>
      <c r="UPL22" s="198"/>
      <c r="UPM22" s="198"/>
      <c r="UPN22" s="198"/>
      <c r="UPO22" s="198"/>
      <c r="UPP22" s="198"/>
      <c r="UPQ22" s="198"/>
      <c r="UPR22" s="198"/>
      <c r="UPS22" s="198"/>
      <c r="UPT22" s="198"/>
      <c r="UPU22" s="198"/>
      <c r="UPV22" s="198"/>
      <c r="UPW22" s="198"/>
      <c r="UPX22" s="198"/>
      <c r="UPY22" s="198"/>
      <c r="UPZ22" s="198"/>
      <c r="UQA22" s="198"/>
      <c r="UQB22" s="198"/>
      <c r="UQC22" s="198"/>
      <c r="UQD22" s="198"/>
      <c r="UQE22" s="198"/>
      <c r="UQF22" s="198"/>
      <c r="UQG22" s="198"/>
      <c r="UQH22" s="198"/>
      <c r="UQI22" s="198"/>
      <c r="UQJ22" s="198"/>
      <c r="UQK22" s="198"/>
      <c r="UQL22" s="198"/>
      <c r="UQM22" s="198"/>
      <c r="UQN22" s="198"/>
      <c r="UQO22" s="198"/>
      <c r="UQP22" s="198"/>
      <c r="UQQ22" s="198"/>
      <c r="UQR22" s="198"/>
      <c r="UQS22" s="198"/>
      <c r="UQT22" s="198"/>
      <c r="UQU22" s="198"/>
      <c r="UQV22" s="198"/>
      <c r="UQW22" s="198"/>
      <c r="UQX22" s="198"/>
      <c r="UQY22" s="198"/>
      <c r="UQZ22" s="198"/>
      <c r="URA22" s="198"/>
      <c r="URB22" s="198"/>
      <c r="URC22" s="198"/>
      <c r="URD22" s="198"/>
      <c r="URE22" s="198"/>
      <c r="URF22" s="198"/>
      <c r="URG22" s="198"/>
      <c r="URH22" s="198"/>
      <c r="URI22" s="198"/>
      <c r="URJ22" s="198"/>
      <c r="URK22" s="198"/>
      <c r="URL22" s="198"/>
      <c r="URM22" s="198"/>
      <c r="URN22" s="198"/>
      <c r="URO22" s="198"/>
      <c r="URP22" s="198"/>
      <c r="URQ22" s="198"/>
      <c r="URR22" s="198"/>
      <c r="URS22" s="198"/>
      <c r="URT22" s="198"/>
      <c r="URU22" s="198"/>
      <c r="URV22" s="198"/>
      <c r="URW22" s="198"/>
      <c r="URX22" s="198"/>
      <c r="URY22" s="198"/>
      <c r="URZ22" s="198"/>
      <c r="USA22" s="198"/>
      <c r="USB22" s="198"/>
      <c r="USC22" s="198"/>
      <c r="USD22" s="198"/>
      <c r="USE22" s="198"/>
      <c r="USF22" s="198"/>
      <c r="USG22" s="198"/>
      <c r="USH22" s="198"/>
      <c r="USI22" s="198"/>
      <c r="USJ22" s="198"/>
      <c r="USK22" s="198"/>
      <c r="USL22" s="198"/>
      <c r="USM22" s="198"/>
      <c r="USN22" s="198"/>
      <c r="USO22" s="198"/>
      <c r="USP22" s="198"/>
      <c r="USQ22" s="198"/>
      <c r="USR22" s="198"/>
      <c r="USS22" s="198"/>
      <c r="UST22" s="198"/>
      <c r="USU22" s="198"/>
      <c r="USV22" s="198"/>
      <c r="USW22" s="198"/>
      <c r="USX22" s="198"/>
      <c r="USY22" s="198"/>
      <c r="USZ22" s="198"/>
      <c r="UTA22" s="198"/>
      <c r="UTB22" s="198"/>
      <c r="UTC22" s="198"/>
      <c r="UTD22" s="198"/>
      <c r="UTE22" s="198"/>
      <c r="UTF22" s="198"/>
      <c r="UTG22" s="198"/>
      <c r="UTH22" s="198"/>
      <c r="UTI22" s="198"/>
      <c r="UTJ22" s="198"/>
      <c r="UTK22" s="198"/>
      <c r="UTL22" s="198"/>
      <c r="UTM22" s="198"/>
      <c r="UTN22" s="198"/>
      <c r="UTO22" s="198"/>
      <c r="UTP22" s="198"/>
      <c r="UTQ22" s="198"/>
      <c r="UTR22" s="198"/>
      <c r="UTS22" s="198"/>
      <c r="UTT22" s="198"/>
      <c r="UTU22" s="198"/>
      <c r="UTV22" s="198"/>
      <c r="UTW22" s="198"/>
      <c r="UTX22" s="198"/>
      <c r="UTY22" s="198"/>
      <c r="UTZ22" s="198"/>
      <c r="UUA22" s="198"/>
      <c r="UUB22" s="198"/>
      <c r="UUC22" s="198"/>
      <c r="UUD22" s="198"/>
      <c r="UUE22" s="198"/>
      <c r="UUF22" s="198"/>
      <c r="UUG22" s="198"/>
      <c r="UUH22" s="198"/>
      <c r="UUI22" s="198"/>
      <c r="UUJ22" s="198"/>
      <c r="UUK22" s="198"/>
      <c r="UUL22" s="198"/>
      <c r="UUM22" s="198"/>
      <c r="UUN22" s="198"/>
      <c r="UUO22" s="198"/>
      <c r="UUP22" s="198"/>
      <c r="UUQ22" s="198"/>
      <c r="UUR22" s="198"/>
      <c r="UUS22" s="198"/>
      <c r="UUT22" s="198"/>
      <c r="UUU22" s="198"/>
      <c r="UUV22" s="198"/>
      <c r="UUW22" s="198"/>
      <c r="UUX22" s="198"/>
      <c r="UUY22" s="198"/>
      <c r="UUZ22" s="198"/>
      <c r="UVA22" s="198"/>
      <c r="UVB22" s="198"/>
      <c r="UVC22" s="198"/>
      <c r="UVD22" s="198"/>
      <c r="UVE22" s="198"/>
      <c r="UVF22" s="198"/>
      <c r="UVG22" s="198"/>
      <c r="UVH22" s="198"/>
      <c r="UVI22" s="198"/>
      <c r="UVJ22" s="198"/>
      <c r="UVK22" s="198"/>
      <c r="UVL22" s="198"/>
      <c r="UVM22" s="198"/>
      <c r="UVN22" s="198"/>
      <c r="UVO22" s="198"/>
      <c r="UVP22" s="198"/>
      <c r="UVQ22" s="198"/>
      <c r="UVR22" s="198"/>
      <c r="UVS22" s="198"/>
      <c r="UVT22" s="198"/>
      <c r="UVU22" s="198"/>
      <c r="UVV22" s="198"/>
      <c r="UVW22" s="198"/>
      <c r="UVX22" s="198"/>
      <c r="UVY22" s="198"/>
      <c r="UVZ22" s="198"/>
      <c r="UWA22" s="198"/>
      <c r="UWB22" s="198"/>
      <c r="UWC22" s="198"/>
      <c r="UWD22" s="198"/>
      <c r="UWE22" s="198"/>
      <c r="UWF22" s="198"/>
      <c r="UWG22" s="198"/>
      <c r="UWH22" s="198"/>
      <c r="UWI22" s="198"/>
      <c r="UWJ22" s="198"/>
      <c r="UWK22" s="198"/>
      <c r="UWL22" s="198"/>
      <c r="UWM22" s="198"/>
      <c r="UWN22" s="198"/>
      <c r="UWO22" s="198"/>
      <c r="UWP22" s="198"/>
      <c r="UWQ22" s="198"/>
      <c r="UWR22" s="198"/>
      <c r="UWS22" s="198"/>
      <c r="UWT22" s="198"/>
      <c r="UWU22" s="198"/>
      <c r="UWV22" s="198"/>
      <c r="UWW22" s="198"/>
      <c r="UWX22" s="198"/>
      <c r="UWY22" s="198"/>
      <c r="UWZ22" s="198"/>
      <c r="UXA22" s="198"/>
      <c r="UXB22" s="198"/>
      <c r="UXC22" s="198"/>
      <c r="UXD22" s="198"/>
      <c r="UXE22" s="198"/>
      <c r="UXF22" s="198"/>
      <c r="UXG22" s="198"/>
      <c r="UXH22" s="198"/>
      <c r="UXI22" s="198"/>
      <c r="UXJ22" s="198"/>
      <c r="UXK22" s="198"/>
      <c r="UXL22" s="198"/>
      <c r="UXM22" s="198"/>
      <c r="UXN22" s="198"/>
      <c r="UXO22" s="198"/>
      <c r="UXP22" s="198"/>
      <c r="UXQ22" s="198"/>
      <c r="UXR22" s="198"/>
      <c r="UXS22" s="198"/>
      <c r="UXT22" s="198"/>
      <c r="UXU22" s="198"/>
      <c r="UXV22" s="198"/>
      <c r="UXW22" s="198"/>
      <c r="UXX22" s="198"/>
      <c r="UXY22" s="198"/>
      <c r="UXZ22" s="198"/>
      <c r="UYA22" s="198"/>
      <c r="UYB22" s="198"/>
      <c r="UYC22" s="198"/>
      <c r="UYD22" s="198"/>
      <c r="UYE22" s="198"/>
      <c r="UYF22" s="198"/>
      <c r="UYG22" s="198"/>
      <c r="UYH22" s="198"/>
      <c r="UYI22" s="198"/>
      <c r="UYJ22" s="198"/>
      <c r="UYK22" s="198"/>
      <c r="UYL22" s="198"/>
      <c r="UYM22" s="198"/>
      <c r="UYN22" s="198"/>
      <c r="UYO22" s="198"/>
      <c r="UYP22" s="198"/>
      <c r="UYQ22" s="198"/>
      <c r="UYR22" s="198"/>
      <c r="UYS22" s="198"/>
      <c r="UYT22" s="198"/>
      <c r="UYU22" s="198"/>
      <c r="UYV22" s="198"/>
      <c r="UYW22" s="198"/>
      <c r="UYX22" s="198"/>
      <c r="UYY22" s="198"/>
      <c r="UYZ22" s="198"/>
      <c r="UZA22" s="198"/>
      <c r="UZB22" s="198"/>
      <c r="UZC22" s="198"/>
      <c r="UZD22" s="198"/>
      <c r="UZE22" s="198"/>
      <c r="UZF22" s="198"/>
      <c r="UZG22" s="198"/>
      <c r="UZH22" s="198"/>
      <c r="UZI22" s="198"/>
      <c r="UZJ22" s="198"/>
      <c r="UZK22" s="198"/>
      <c r="UZL22" s="198"/>
      <c r="UZM22" s="198"/>
      <c r="UZN22" s="198"/>
      <c r="UZO22" s="198"/>
      <c r="UZP22" s="198"/>
      <c r="UZQ22" s="198"/>
      <c r="UZR22" s="198"/>
      <c r="UZS22" s="198"/>
      <c r="UZT22" s="198"/>
      <c r="UZU22" s="198"/>
      <c r="UZV22" s="198"/>
      <c r="UZW22" s="198"/>
      <c r="UZX22" s="198"/>
      <c r="UZY22" s="198"/>
      <c r="UZZ22" s="198"/>
      <c r="VAA22" s="198"/>
      <c r="VAB22" s="198"/>
      <c r="VAC22" s="198"/>
      <c r="VAD22" s="198"/>
      <c r="VAE22" s="198"/>
      <c r="VAF22" s="198"/>
      <c r="VAG22" s="198"/>
      <c r="VAH22" s="198"/>
      <c r="VAI22" s="198"/>
      <c r="VAJ22" s="198"/>
      <c r="VAK22" s="198"/>
      <c r="VAL22" s="198"/>
      <c r="VAM22" s="198"/>
      <c r="VAN22" s="198"/>
      <c r="VAO22" s="198"/>
      <c r="VAP22" s="198"/>
      <c r="VAQ22" s="198"/>
      <c r="VAR22" s="198"/>
      <c r="VAS22" s="198"/>
      <c r="VAT22" s="198"/>
      <c r="VAU22" s="198"/>
      <c r="VAV22" s="198"/>
      <c r="VAW22" s="198"/>
      <c r="VAX22" s="198"/>
      <c r="VAY22" s="198"/>
      <c r="VAZ22" s="198"/>
      <c r="VBA22" s="198"/>
      <c r="VBB22" s="198"/>
      <c r="VBC22" s="198"/>
      <c r="VBD22" s="198"/>
      <c r="VBE22" s="198"/>
      <c r="VBF22" s="198"/>
      <c r="VBG22" s="198"/>
      <c r="VBH22" s="198"/>
      <c r="VBI22" s="198"/>
      <c r="VBJ22" s="198"/>
      <c r="VBK22" s="198"/>
      <c r="VBL22" s="198"/>
      <c r="VBM22" s="198"/>
      <c r="VBN22" s="198"/>
      <c r="VBO22" s="198"/>
      <c r="VBP22" s="198"/>
      <c r="VBQ22" s="198"/>
      <c r="VBR22" s="198"/>
      <c r="VBS22" s="198"/>
      <c r="VBT22" s="198"/>
      <c r="VBU22" s="198"/>
      <c r="VBV22" s="198"/>
      <c r="VBW22" s="198"/>
      <c r="VBX22" s="198"/>
      <c r="VBY22" s="198"/>
      <c r="VBZ22" s="198"/>
      <c r="VCA22" s="198"/>
      <c r="VCB22" s="198"/>
      <c r="VCC22" s="198"/>
      <c r="VCD22" s="198"/>
      <c r="VCE22" s="198"/>
      <c r="VCF22" s="198"/>
      <c r="VCG22" s="198"/>
      <c r="VCH22" s="198"/>
      <c r="VCI22" s="198"/>
      <c r="VCJ22" s="198"/>
      <c r="VCK22" s="198"/>
      <c r="VCL22" s="198"/>
      <c r="VCM22" s="198"/>
      <c r="VCN22" s="198"/>
      <c r="VCO22" s="198"/>
      <c r="VCP22" s="198"/>
      <c r="VCQ22" s="198"/>
      <c r="VCR22" s="198"/>
      <c r="VCS22" s="198"/>
      <c r="VCT22" s="198"/>
      <c r="VCU22" s="198"/>
      <c r="VCV22" s="198"/>
      <c r="VCW22" s="198"/>
      <c r="VCX22" s="198"/>
      <c r="VCY22" s="198"/>
      <c r="VCZ22" s="198"/>
      <c r="VDA22" s="198"/>
      <c r="VDB22" s="198"/>
      <c r="VDC22" s="198"/>
      <c r="VDD22" s="198"/>
      <c r="VDE22" s="198"/>
      <c r="VDF22" s="198"/>
      <c r="VDG22" s="198"/>
      <c r="VDH22" s="198"/>
      <c r="VDI22" s="198"/>
      <c r="VDJ22" s="198"/>
      <c r="VDK22" s="198"/>
      <c r="VDL22" s="198"/>
      <c r="VDM22" s="198"/>
      <c r="VDN22" s="198"/>
      <c r="VDO22" s="198"/>
      <c r="VDP22" s="198"/>
      <c r="VDQ22" s="198"/>
      <c r="VDR22" s="198"/>
      <c r="VDS22" s="198"/>
      <c r="VDT22" s="198"/>
      <c r="VDU22" s="198"/>
      <c r="VDV22" s="198"/>
      <c r="VDW22" s="198"/>
      <c r="VDX22" s="198"/>
      <c r="VDY22" s="198"/>
      <c r="VDZ22" s="198"/>
      <c r="VEA22" s="198"/>
      <c r="VEB22" s="198"/>
      <c r="VEC22" s="198"/>
      <c r="VED22" s="198"/>
      <c r="VEE22" s="198"/>
      <c r="VEF22" s="198"/>
      <c r="VEG22" s="198"/>
      <c r="VEH22" s="198"/>
      <c r="VEI22" s="198"/>
      <c r="VEJ22" s="198"/>
      <c r="VEK22" s="198"/>
      <c r="VEL22" s="198"/>
      <c r="VEM22" s="198"/>
      <c r="VEN22" s="198"/>
      <c r="VEO22" s="198"/>
      <c r="VEP22" s="198"/>
      <c r="VEQ22" s="198"/>
      <c r="VER22" s="198"/>
      <c r="VES22" s="198"/>
      <c r="VET22" s="198"/>
      <c r="VEU22" s="198"/>
      <c r="VEV22" s="198"/>
      <c r="VEW22" s="198"/>
      <c r="VEX22" s="198"/>
      <c r="VEY22" s="198"/>
      <c r="VEZ22" s="198"/>
      <c r="VFA22" s="198"/>
      <c r="VFB22" s="198"/>
      <c r="VFC22" s="198"/>
      <c r="VFD22" s="198"/>
      <c r="VFE22" s="198"/>
      <c r="VFF22" s="198"/>
      <c r="VFG22" s="198"/>
      <c r="VFH22" s="198"/>
      <c r="VFI22" s="198"/>
      <c r="VFJ22" s="198"/>
      <c r="VFK22" s="198"/>
      <c r="VFL22" s="198"/>
      <c r="VFM22" s="198"/>
      <c r="VFN22" s="198"/>
      <c r="VFO22" s="198"/>
      <c r="VFP22" s="198"/>
      <c r="VFQ22" s="198"/>
      <c r="VFR22" s="198"/>
      <c r="VFS22" s="198"/>
      <c r="VFT22" s="198"/>
      <c r="VFU22" s="198"/>
      <c r="VFV22" s="198"/>
      <c r="VFW22" s="198"/>
      <c r="VFX22" s="198"/>
      <c r="VFY22" s="198"/>
      <c r="VFZ22" s="198"/>
      <c r="VGA22" s="198"/>
      <c r="VGB22" s="198"/>
      <c r="VGC22" s="198"/>
      <c r="VGD22" s="198"/>
      <c r="VGE22" s="198"/>
      <c r="VGF22" s="198"/>
      <c r="VGG22" s="198"/>
      <c r="VGH22" s="198"/>
      <c r="VGI22" s="198"/>
      <c r="VGJ22" s="198"/>
      <c r="VGK22" s="198"/>
      <c r="VGL22" s="198"/>
      <c r="VGM22" s="198"/>
      <c r="VGN22" s="198"/>
      <c r="VGO22" s="198"/>
      <c r="VGP22" s="198"/>
      <c r="VGQ22" s="198"/>
      <c r="VGR22" s="198"/>
      <c r="VGS22" s="198"/>
      <c r="VGT22" s="198"/>
      <c r="VGU22" s="198"/>
      <c r="VGV22" s="198"/>
      <c r="VGW22" s="198"/>
      <c r="VGX22" s="198"/>
      <c r="VGY22" s="198"/>
      <c r="VGZ22" s="198"/>
      <c r="VHA22" s="198"/>
      <c r="VHB22" s="198"/>
      <c r="VHC22" s="198"/>
      <c r="VHD22" s="198"/>
      <c r="VHE22" s="198"/>
      <c r="VHF22" s="198"/>
      <c r="VHG22" s="198"/>
      <c r="VHH22" s="198"/>
      <c r="VHI22" s="198"/>
      <c r="VHJ22" s="198"/>
      <c r="VHK22" s="198"/>
      <c r="VHL22" s="198"/>
      <c r="VHM22" s="198"/>
      <c r="VHN22" s="198"/>
      <c r="VHO22" s="198"/>
      <c r="VHP22" s="198"/>
      <c r="VHQ22" s="198"/>
      <c r="VHR22" s="198"/>
      <c r="VHS22" s="198"/>
      <c r="VHT22" s="198"/>
      <c r="VHU22" s="198"/>
      <c r="VHV22" s="198"/>
      <c r="VHW22" s="198"/>
      <c r="VHX22" s="198"/>
      <c r="VHY22" s="198"/>
      <c r="VHZ22" s="198"/>
      <c r="VIA22" s="198"/>
      <c r="VIB22" s="198"/>
      <c r="VIC22" s="198"/>
      <c r="VID22" s="198"/>
      <c r="VIE22" s="198"/>
      <c r="VIF22" s="198"/>
      <c r="VIG22" s="198"/>
      <c r="VIH22" s="198"/>
      <c r="VII22" s="198"/>
      <c r="VIJ22" s="198"/>
      <c r="VIK22" s="198"/>
      <c r="VIL22" s="198"/>
      <c r="VIM22" s="198"/>
      <c r="VIN22" s="198"/>
      <c r="VIO22" s="198"/>
      <c r="VIP22" s="198"/>
      <c r="VIQ22" s="198"/>
      <c r="VIR22" s="198"/>
      <c r="VIS22" s="198"/>
      <c r="VIT22" s="198"/>
      <c r="VIU22" s="198"/>
      <c r="VIV22" s="198"/>
      <c r="VIW22" s="198"/>
      <c r="VIX22" s="198"/>
      <c r="VIY22" s="198"/>
      <c r="VIZ22" s="198"/>
      <c r="VJA22" s="198"/>
      <c r="VJB22" s="198"/>
      <c r="VJC22" s="198"/>
      <c r="VJD22" s="198"/>
      <c r="VJE22" s="198"/>
      <c r="VJF22" s="198"/>
      <c r="VJG22" s="198"/>
      <c r="VJH22" s="198"/>
      <c r="VJI22" s="198"/>
      <c r="VJJ22" s="198"/>
      <c r="VJK22" s="198"/>
      <c r="VJL22" s="198"/>
      <c r="VJM22" s="198"/>
      <c r="VJN22" s="198"/>
      <c r="VJO22" s="198"/>
      <c r="VJP22" s="198"/>
      <c r="VJQ22" s="198"/>
      <c r="VJR22" s="198"/>
      <c r="VJS22" s="198"/>
      <c r="VJT22" s="198"/>
      <c r="VJU22" s="198"/>
      <c r="VJV22" s="198"/>
      <c r="VJW22" s="198"/>
      <c r="VJX22" s="198"/>
      <c r="VJY22" s="198"/>
      <c r="VJZ22" s="198"/>
      <c r="VKA22" s="198"/>
      <c r="VKB22" s="198"/>
      <c r="VKC22" s="198"/>
      <c r="VKD22" s="198"/>
      <c r="VKE22" s="198"/>
      <c r="VKF22" s="198"/>
      <c r="VKG22" s="198"/>
      <c r="VKH22" s="198"/>
      <c r="VKI22" s="198"/>
      <c r="VKJ22" s="198"/>
      <c r="VKK22" s="198"/>
      <c r="VKL22" s="198"/>
      <c r="VKM22" s="198"/>
      <c r="VKN22" s="198"/>
      <c r="VKO22" s="198"/>
      <c r="VKP22" s="198"/>
      <c r="VKQ22" s="198"/>
      <c r="VKR22" s="198"/>
      <c r="VKS22" s="198"/>
      <c r="VKT22" s="198"/>
      <c r="VKU22" s="198"/>
      <c r="VKV22" s="198"/>
      <c r="VKW22" s="198"/>
      <c r="VKX22" s="198"/>
      <c r="VKY22" s="198"/>
      <c r="VKZ22" s="198"/>
      <c r="VLA22" s="198"/>
      <c r="VLB22" s="198"/>
      <c r="VLC22" s="198"/>
      <c r="VLD22" s="198"/>
      <c r="VLE22" s="198"/>
      <c r="VLF22" s="198"/>
      <c r="VLG22" s="198"/>
      <c r="VLH22" s="198"/>
      <c r="VLI22" s="198"/>
      <c r="VLJ22" s="198"/>
      <c r="VLK22" s="198"/>
      <c r="VLL22" s="198"/>
      <c r="VLM22" s="198"/>
      <c r="VLN22" s="198"/>
      <c r="VLO22" s="198"/>
      <c r="VLP22" s="198"/>
      <c r="VLQ22" s="198"/>
      <c r="VLR22" s="198"/>
      <c r="VLS22" s="198"/>
      <c r="VLT22" s="198"/>
      <c r="VLU22" s="198"/>
      <c r="VLV22" s="198"/>
      <c r="VLW22" s="198"/>
      <c r="VLX22" s="198"/>
      <c r="VLY22" s="198"/>
      <c r="VLZ22" s="198"/>
      <c r="VMA22" s="198"/>
      <c r="VMB22" s="198"/>
      <c r="VMC22" s="198"/>
      <c r="VMD22" s="198"/>
      <c r="VME22" s="198"/>
      <c r="VMF22" s="198"/>
      <c r="VMG22" s="198"/>
      <c r="VMH22" s="198"/>
      <c r="VMI22" s="198"/>
      <c r="VMJ22" s="198"/>
      <c r="VMK22" s="198"/>
      <c r="VML22" s="198"/>
      <c r="VMM22" s="198"/>
      <c r="VMN22" s="198"/>
      <c r="VMO22" s="198"/>
      <c r="VMP22" s="198"/>
      <c r="VMQ22" s="198"/>
      <c r="VMR22" s="198"/>
      <c r="VMS22" s="198"/>
      <c r="VMT22" s="198"/>
      <c r="VMU22" s="198"/>
      <c r="VMV22" s="198"/>
      <c r="VMW22" s="198"/>
      <c r="VMX22" s="198"/>
      <c r="VMY22" s="198"/>
      <c r="VMZ22" s="198"/>
      <c r="VNA22" s="198"/>
      <c r="VNB22" s="198"/>
      <c r="VNC22" s="198"/>
      <c r="VND22" s="198"/>
      <c r="VNE22" s="198"/>
      <c r="VNF22" s="198"/>
      <c r="VNG22" s="198"/>
      <c r="VNH22" s="198"/>
      <c r="VNI22" s="198"/>
      <c r="VNJ22" s="198"/>
      <c r="VNK22" s="198"/>
      <c r="VNL22" s="198"/>
      <c r="VNM22" s="198"/>
      <c r="VNN22" s="198"/>
      <c r="VNO22" s="198"/>
      <c r="VNP22" s="198"/>
      <c r="VNQ22" s="198"/>
      <c r="VNR22" s="198"/>
      <c r="VNS22" s="198"/>
      <c r="VNT22" s="198"/>
      <c r="VNU22" s="198"/>
      <c r="VNV22" s="198"/>
      <c r="VNW22" s="198"/>
      <c r="VNX22" s="198"/>
      <c r="VNY22" s="198"/>
      <c r="VNZ22" s="198"/>
      <c r="VOA22" s="198"/>
      <c r="VOB22" s="198"/>
      <c r="VOC22" s="198"/>
      <c r="VOD22" s="198"/>
      <c r="VOE22" s="198"/>
      <c r="VOF22" s="198"/>
      <c r="VOG22" s="198"/>
      <c r="VOH22" s="198"/>
      <c r="VOI22" s="198"/>
      <c r="VOJ22" s="198"/>
      <c r="VOK22" s="198"/>
      <c r="VOL22" s="198"/>
      <c r="VOM22" s="198"/>
      <c r="VON22" s="198"/>
      <c r="VOO22" s="198"/>
      <c r="VOP22" s="198"/>
      <c r="VOQ22" s="198"/>
      <c r="VOR22" s="198"/>
      <c r="VOS22" s="198"/>
      <c r="VOT22" s="198"/>
      <c r="VOU22" s="198"/>
      <c r="VOV22" s="198"/>
      <c r="VOW22" s="198"/>
      <c r="VOX22" s="198"/>
      <c r="VOY22" s="198"/>
      <c r="VOZ22" s="198"/>
      <c r="VPA22" s="198"/>
      <c r="VPB22" s="198"/>
      <c r="VPC22" s="198"/>
      <c r="VPD22" s="198"/>
      <c r="VPE22" s="198"/>
      <c r="VPF22" s="198"/>
      <c r="VPG22" s="198"/>
      <c r="VPH22" s="198"/>
      <c r="VPI22" s="198"/>
      <c r="VPJ22" s="198"/>
      <c r="VPK22" s="198"/>
      <c r="VPL22" s="198"/>
      <c r="VPM22" s="198"/>
      <c r="VPN22" s="198"/>
      <c r="VPO22" s="198"/>
      <c r="VPP22" s="198"/>
      <c r="VPQ22" s="198"/>
      <c r="VPR22" s="198"/>
      <c r="VPS22" s="198"/>
      <c r="VPT22" s="198"/>
      <c r="VPU22" s="198"/>
      <c r="VPV22" s="198"/>
      <c r="VPW22" s="198"/>
      <c r="VPX22" s="198"/>
      <c r="VPY22" s="198"/>
      <c r="VPZ22" s="198"/>
      <c r="VQA22" s="198"/>
      <c r="VQB22" s="198"/>
      <c r="VQC22" s="198"/>
      <c r="VQD22" s="198"/>
      <c r="VQE22" s="198"/>
      <c r="VQF22" s="198"/>
      <c r="VQG22" s="198"/>
      <c r="VQH22" s="198"/>
      <c r="VQI22" s="198"/>
      <c r="VQJ22" s="198"/>
      <c r="VQK22" s="198"/>
      <c r="VQL22" s="198"/>
      <c r="VQM22" s="198"/>
      <c r="VQN22" s="198"/>
      <c r="VQO22" s="198"/>
      <c r="VQP22" s="198"/>
      <c r="VQQ22" s="198"/>
      <c r="VQR22" s="198"/>
      <c r="VQS22" s="198"/>
      <c r="VQT22" s="198"/>
      <c r="VQU22" s="198"/>
      <c r="VQV22" s="198"/>
      <c r="VQW22" s="198"/>
      <c r="VQX22" s="198"/>
      <c r="VQY22" s="198"/>
      <c r="VQZ22" s="198"/>
      <c r="VRA22" s="198"/>
      <c r="VRB22" s="198"/>
      <c r="VRC22" s="198"/>
      <c r="VRD22" s="198"/>
      <c r="VRE22" s="198"/>
      <c r="VRF22" s="198"/>
      <c r="VRG22" s="198"/>
      <c r="VRH22" s="198"/>
      <c r="VRI22" s="198"/>
      <c r="VRJ22" s="198"/>
      <c r="VRK22" s="198"/>
      <c r="VRL22" s="198"/>
      <c r="VRM22" s="198"/>
      <c r="VRN22" s="198"/>
      <c r="VRO22" s="198"/>
      <c r="VRP22" s="198"/>
      <c r="VRQ22" s="198"/>
      <c r="VRR22" s="198"/>
      <c r="VRS22" s="198"/>
      <c r="VRT22" s="198"/>
      <c r="VRU22" s="198"/>
      <c r="VRV22" s="198"/>
      <c r="VRW22" s="198"/>
      <c r="VRX22" s="198"/>
      <c r="VRY22" s="198"/>
      <c r="VRZ22" s="198"/>
      <c r="VSA22" s="198"/>
      <c r="VSB22" s="198"/>
      <c r="VSC22" s="198"/>
      <c r="VSD22" s="198"/>
      <c r="VSE22" s="198"/>
      <c r="VSF22" s="198"/>
      <c r="VSG22" s="198"/>
      <c r="VSH22" s="198"/>
      <c r="VSI22" s="198"/>
      <c r="VSJ22" s="198"/>
      <c r="VSK22" s="198"/>
      <c r="VSL22" s="198"/>
      <c r="VSM22" s="198"/>
      <c r="VSN22" s="198"/>
      <c r="VSO22" s="198"/>
      <c r="VSP22" s="198"/>
      <c r="VSQ22" s="198"/>
      <c r="VSR22" s="198"/>
      <c r="VSS22" s="198"/>
      <c r="VST22" s="198"/>
      <c r="VSU22" s="198"/>
      <c r="VSV22" s="198"/>
      <c r="VSW22" s="198"/>
      <c r="VSX22" s="198"/>
      <c r="VSY22" s="198"/>
      <c r="VSZ22" s="198"/>
      <c r="VTA22" s="198"/>
      <c r="VTB22" s="198"/>
      <c r="VTC22" s="198"/>
      <c r="VTD22" s="198"/>
      <c r="VTE22" s="198"/>
      <c r="VTF22" s="198"/>
      <c r="VTG22" s="198"/>
      <c r="VTH22" s="198"/>
      <c r="VTI22" s="198"/>
      <c r="VTJ22" s="198"/>
      <c r="VTK22" s="198"/>
      <c r="VTL22" s="198"/>
      <c r="VTM22" s="198"/>
      <c r="VTN22" s="198"/>
      <c r="VTO22" s="198"/>
      <c r="VTP22" s="198"/>
      <c r="VTQ22" s="198"/>
      <c r="VTR22" s="198"/>
      <c r="VTS22" s="198"/>
      <c r="VTT22" s="198"/>
      <c r="VTU22" s="198"/>
      <c r="VTV22" s="198"/>
      <c r="VTW22" s="198"/>
      <c r="VTX22" s="198"/>
      <c r="VTY22" s="198"/>
      <c r="VTZ22" s="198"/>
      <c r="VUA22" s="198"/>
      <c r="VUB22" s="198"/>
      <c r="VUC22" s="198"/>
      <c r="VUD22" s="198"/>
      <c r="VUE22" s="198"/>
      <c r="VUF22" s="198"/>
      <c r="VUG22" s="198"/>
      <c r="VUH22" s="198"/>
      <c r="VUI22" s="198"/>
      <c r="VUJ22" s="198"/>
      <c r="VUK22" s="198"/>
      <c r="VUL22" s="198"/>
      <c r="VUM22" s="198"/>
      <c r="VUN22" s="198"/>
      <c r="VUO22" s="198"/>
      <c r="VUP22" s="198"/>
      <c r="VUQ22" s="198"/>
      <c r="VUR22" s="198"/>
      <c r="VUS22" s="198"/>
      <c r="VUT22" s="198"/>
      <c r="VUU22" s="198"/>
      <c r="VUV22" s="198"/>
      <c r="VUW22" s="198"/>
      <c r="VUX22" s="198"/>
      <c r="VUY22" s="198"/>
      <c r="VUZ22" s="198"/>
      <c r="VVA22" s="198"/>
      <c r="VVB22" s="198"/>
      <c r="VVC22" s="198"/>
      <c r="VVD22" s="198"/>
      <c r="VVE22" s="198"/>
      <c r="VVF22" s="198"/>
      <c r="VVG22" s="198"/>
      <c r="VVH22" s="198"/>
      <c r="VVI22" s="198"/>
      <c r="VVJ22" s="198"/>
      <c r="VVK22" s="198"/>
      <c r="VVL22" s="198"/>
      <c r="VVM22" s="198"/>
      <c r="VVN22" s="198"/>
      <c r="VVO22" s="198"/>
      <c r="VVP22" s="198"/>
      <c r="VVQ22" s="198"/>
      <c r="VVR22" s="198"/>
      <c r="VVS22" s="198"/>
      <c r="VVT22" s="198"/>
      <c r="VVU22" s="198"/>
      <c r="VVV22" s="198"/>
      <c r="VVW22" s="198"/>
      <c r="VVX22" s="198"/>
      <c r="VVY22" s="198"/>
      <c r="VVZ22" s="198"/>
      <c r="VWA22" s="198"/>
      <c r="VWB22" s="198"/>
      <c r="VWC22" s="198"/>
      <c r="VWD22" s="198"/>
      <c r="VWE22" s="198"/>
      <c r="VWF22" s="198"/>
      <c r="VWG22" s="198"/>
      <c r="VWH22" s="198"/>
      <c r="VWI22" s="198"/>
      <c r="VWJ22" s="198"/>
      <c r="VWK22" s="198"/>
      <c r="VWL22" s="198"/>
      <c r="VWM22" s="198"/>
      <c r="VWN22" s="198"/>
      <c r="VWO22" s="198"/>
      <c r="VWP22" s="198"/>
      <c r="VWQ22" s="198"/>
      <c r="VWR22" s="198"/>
      <c r="VWS22" s="198"/>
      <c r="VWT22" s="198"/>
      <c r="VWU22" s="198"/>
      <c r="VWV22" s="198"/>
      <c r="VWW22" s="198"/>
      <c r="VWX22" s="198"/>
      <c r="VWY22" s="198"/>
      <c r="VWZ22" s="198"/>
      <c r="VXA22" s="198"/>
      <c r="VXB22" s="198"/>
      <c r="VXC22" s="198"/>
      <c r="VXD22" s="198"/>
      <c r="VXE22" s="198"/>
      <c r="VXF22" s="198"/>
      <c r="VXG22" s="198"/>
      <c r="VXH22" s="198"/>
      <c r="VXI22" s="198"/>
      <c r="VXJ22" s="198"/>
      <c r="VXK22" s="198"/>
      <c r="VXL22" s="198"/>
      <c r="VXM22" s="198"/>
      <c r="VXN22" s="198"/>
      <c r="VXO22" s="198"/>
      <c r="VXP22" s="198"/>
      <c r="VXQ22" s="198"/>
      <c r="VXR22" s="198"/>
      <c r="VXS22" s="198"/>
      <c r="VXT22" s="198"/>
      <c r="VXU22" s="198"/>
      <c r="VXV22" s="198"/>
      <c r="VXW22" s="198"/>
      <c r="VXX22" s="198"/>
      <c r="VXY22" s="198"/>
      <c r="VXZ22" s="198"/>
      <c r="VYA22" s="198"/>
      <c r="VYB22" s="198"/>
      <c r="VYC22" s="198"/>
      <c r="VYD22" s="198"/>
      <c r="VYE22" s="198"/>
      <c r="VYF22" s="198"/>
      <c r="VYG22" s="198"/>
      <c r="VYH22" s="198"/>
      <c r="VYI22" s="198"/>
      <c r="VYJ22" s="198"/>
      <c r="VYK22" s="198"/>
      <c r="VYL22" s="198"/>
      <c r="VYM22" s="198"/>
      <c r="VYN22" s="198"/>
      <c r="VYO22" s="198"/>
      <c r="VYP22" s="198"/>
      <c r="VYQ22" s="198"/>
      <c r="VYR22" s="198"/>
      <c r="VYS22" s="198"/>
      <c r="VYT22" s="198"/>
      <c r="VYU22" s="198"/>
      <c r="VYV22" s="198"/>
      <c r="VYW22" s="198"/>
      <c r="VYX22" s="198"/>
      <c r="VYY22" s="198"/>
      <c r="VYZ22" s="198"/>
      <c r="VZA22" s="198"/>
      <c r="VZB22" s="198"/>
      <c r="VZC22" s="198"/>
      <c r="VZD22" s="198"/>
      <c r="VZE22" s="198"/>
      <c r="VZF22" s="198"/>
      <c r="VZG22" s="198"/>
      <c r="VZH22" s="198"/>
      <c r="VZI22" s="198"/>
      <c r="VZJ22" s="198"/>
      <c r="VZK22" s="198"/>
      <c r="VZL22" s="198"/>
      <c r="VZM22" s="198"/>
      <c r="VZN22" s="198"/>
      <c r="VZO22" s="198"/>
      <c r="VZP22" s="198"/>
      <c r="VZQ22" s="198"/>
      <c r="VZR22" s="198"/>
      <c r="VZS22" s="198"/>
      <c r="VZT22" s="198"/>
      <c r="VZU22" s="198"/>
      <c r="VZV22" s="198"/>
      <c r="VZW22" s="198"/>
      <c r="VZX22" s="198"/>
      <c r="VZY22" s="198"/>
      <c r="VZZ22" s="198"/>
      <c r="WAA22" s="198"/>
      <c r="WAB22" s="198"/>
      <c r="WAC22" s="198"/>
      <c r="WAD22" s="198"/>
      <c r="WAE22" s="198"/>
      <c r="WAF22" s="198"/>
      <c r="WAG22" s="198"/>
      <c r="WAH22" s="198"/>
      <c r="WAI22" s="198"/>
      <c r="WAJ22" s="198"/>
      <c r="WAK22" s="198"/>
      <c r="WAL22" s="198"/>
      <c r="WAM22" s="198"/>
      <c r="WAN22" s="198"/>
      <c r="WAO22" s="198"/>
      <c r="WAP22" s="198"/>
      <c r="WAQ22" s="198"/>
      <c r="WAR22" s="198"/>
      <c r="WAS22" s="198"/>
      <c r="WAT22" s="198"/>
      <c r="WAU22" s="198"/>
      <c r="WAV22" s="198"/>
      <c r="WAW22" s="198"/>
      <c r="WAX22" s="198"/>
      <c r="WAY22" s="198"/>
      <c r="WAZ22" s="198"/>
      <c r="WBA22" s="198"/>
      <c r="WBB22" s="198"/>
      <c r="WBC22" s="198"/>
      <c r="WBD22" s="198"/>
      <c r="WBE22" s="198"/>
      <c r="WBF22" s="198"/>
      <c r="WBG22" s="198"/>
      <c r="WBH22" s="198"/>
      <c r="WBI22" s="198"/>
      <c r="WBJ22" s="198"/>
      <c r="WBK22" s="198"/>
      <c r="WBL22" s="198"/>
      <c r="WBM22" s="198"/>
      <c r="WBN22" s="198"/>
      <c r="WBO22" s="198"/>
      <c r="WBP22" s="198"/>
      <c r="WBQ22" s="198"/>
      <c r="WBR22" s="198"/>
      <c r="WBS22" s="198"/>
      <c r="WBT22" s="198"/>
      <c r="WBU22" s="198"/>
      <c r="WBV22" s="198"/>
      <c r="WBW22" s="198"/>
      <c r="WBX22" s="198"/>
      <c r="WBY22" s="198"/>
      <c r="WBZ22" s="198"/>
      <c r="WCA22" s="198"/>
      <c r="WCB22" s="198"/>
      <c r="WCC22" s="198"/>
      <c r="WCD22" s="198"/>
      <c r="WCE22" s="198"/>
      <c r="WCF22" s="198"/>
      <c r="WCG22" s="198"/>
      <c r="WCH22" s="198"/>
      <c r="WCI22" s="198"/>
      <c r="WCJ22" s="198"/>
      <c r="WCK22" s="198"/>
      <c r="WCL22" s="198"/>
      <c r="WCM22" s="198"/>
      <c r="WCN22" s="198"/>
      <c r="WCO22" s="198"/>
      <c r="WCP22" s="198"/>
      <c r="WCQ22" s="198"/>
      <c r="WCR22" s="198"/>
      <c r="WCS22" s="198"/>
      <c r="WCT22" s="198"/>
      <c r="WCU22" s="198"/>
      <c r="WCV22" s="198"/>
      <c r="WCW22" s="198"/>
      <c r="WCX22" s="198"/>
      <c r="WCY22" s="198"/>
      <c r="WCZ22" s="198"/>
      <c r="WDA22" s="198"/>
      <c r="WDB22" s="198"/>
      <c r="WDC22" s="198"/>
      <c r="WDD22" s="198"/>
      <c r="WDE22" s="198"/>
      <c r="WDF22" s="198"/>
      <c r="WDG22" s="198"/>
      <c r="WDH22" s="198"/>
      <c r="WDI22" s="198"/>
      <c r="WDJ22" s="198"/>
      <c r="WDK22" s="198"/>
      <c r="WDL22" s="198"/>
      <c r="WDM22" s="198"/>
      <c r="WDN22" s="198"/>
      <c r="WDO22" s="198"/>
      <c r="WDP22" s="198"/>
      <c r="WDQ22" s="198"/>
      <c r="WDR22" s="198"/>
      <c r="WDS22" s="198"/>
      <c r="WDT22" s="198"/>
      <c r="WDU22" s="198"/>
      <c r="WDV22" s="198"/>
      <c r="WDW22" s="198"/>
      <c r="WDX22" s="198"/>
      <c r="WDY22" s="198"/>
      <c r="WDZ22" s="198"/>
      <c r="WEA22" s="198"/>
      <c r="WEB22" s="198"/>
      <c r="WEC22" s="198"/>
      <c r="WED22" s="198"/>
      <c r="WEE22" s="198"/>
      <c r="WEF22" s="198"/>
      <c r="WEG22" s="198"/>
      <c r="WEH22" s="198"/>
      <c r="WEI22" s="198"/>
      <c r="WEJ22" s="198"/>
      <c r="WEK22" s="198"/>
      <c r="WEL22" s="198"/>
      <c r="WEM22" s="198"/>
      <c r="WEN22" s="198"/>
      <c r="WEO22" s="198"/>
      <c r="WEP22" s="198"/>
      <c r="WEQ22" s="198"/>
      <c r="WER22" s="198"/>
      <c r="WES22" s="198"/>
      <c r="WET22" s="198"/>
      <c r="WEU22" s="198"/>
      <c r="WEV22" s="198"/>
      <c r="WEW22" s="198"/>
      <c r="WEX22" s="198"/>
      <c r="WEY22" s="198"/>
      <c r="WEZ22" s="198"/>
      <c r="WFA22" s="198"/>
      <c r="WFB22" s="198"/>
      <c r="WFC22" s="198"/>
      <c r="WFD22" s="198"/>
      <c r="WFE22" s="198"/>
      <c r="WFF22" s="198"/>
      <c r="WFG22" s="198"/>
      <c r="WFH22" s="198"/>
      <c r="WFI22" s="198"/>
      <c r="WFJ22" s="198"/>
      <c r="WFK22" s="198"/>
      <c r="WFL22" s="198"/>
      <c r="WFM22" s="198"/>
      <c r="WFN22" s="198"/>
      <c r="WFO22" s="198"/>
      <c r="WFP22" s="198"/>
      <c r="WFQ22" s="198"/>
      <c r="WFR22" s="198"/>
      <c r="WFS22" s="198"/>
      <c r="WFT22" s="198"/>
      <c r="WFU22" s="198"/>
      <c r="WFV22" s="198"/>
      <c r="WFW22" s="198"/>
      <c r="WFX22" s="198"/>
      <c r="WFY22" s="198"/>
      <c r="WFZ22" s="198"/>
      <c r="WGA22" s="198"/>
      <c r="WGB22" s="198"/>
      <c r="WGC22" s="198"/>
      <c r="WGD22" s="198"/>
      <c r="WGE22" s="198"/>
      <c r="WGF22" s="198"/>
      <c r="WGG22" s="198"/>
      <c r="WGH22" s="198"/>
      <c r="WGI22" s="198"/>
      <c r="WGJ22" s="198"/>
      <c r="WGK22" s="198"/>
      <c r="WGL22" s="198"/>
      <c r="WGM22" s="198"/>
      <c r="WGN22" s="198"/>
      <c r="WGO22" s="198"/>
      <c r="WGP22" s="198"/>
      <c r="WGQ22" s="198"/>
      <c r="WGR22" s="198"/>
      <c r="WGS22" s="198"/>
      <c r="WGT22" s="198"/>
      <c r="WGU22" s="198"/>
      <c r="WGV22" s="198"/>
      <c r="WGW22" s="198"/>
      <c r="WGX22" s="198"/>
      <c r="WGY22" s="198"/>
      <c r="WGZ22" s="198"/>
      <c r="WHA22" s="198"/>
      <c r="WHB22" s="198"/>
      <c r="WHC22" s="198"/>
      <c r="WHD22" s="198"/>
      <c r="WHE22" s="198"/>
      <c r="WHF22" s="198"/>
      <c r="WHG22" s="198"/>
      <c r="WHH22" s="198"/>
      <c r="WHI22" s="198"/>
      <c r="WHJ22" s="198"/>
      <c r="WHK22" s="198"/>
      <c r="WHL22" s="198"/>
      <c r="WHM22" s="198"/>
      <c r="WHN22" s="198"/>
      <c r="WHO22" s="198"/>
      <c r="WHP22" s="198"/>
      <c r="WHQ22" s="198"/>
      <c r="WHR22" s="198"/>
      <c r="WHS22" s="198"/>
      <c r="WHT22" s="198"/>
      <c r="WHU22" s="198"/>
      <c r="WHV22" s="198"/>
      <c r="WHW22" s="198"/>
      <c r="WHX22" s="198"/>
      <c r="WHY22" s="198"/>
      <c r="WHZ22" s="198"/>
      <c r="WIA22" s="198"/>
      <c r="WIB22" s="198"/>
      <c r="WIC22" s="198"/>
      <c r="WID22" s="198"/>
      <c r="WIE22" s="198"/>
      <c r="WIF22" s="198"/>
      <c r="WIG22" s="198"/>
      <c r="WIH22" s="198"/>
      <c r="WII22" s="198"/>
      <c r="WIJ22" s="198"/>
      <c r="WIK22" s="198"/>
      <c r="WIL22" s="198"/>
      <c r="WIM22" s="198"/>
      <c r="WIN22" s="198"/>
      <c r="WIO22" s="198"/>
      <c r="WIP22" s="198"/>
      <c r="WIQ22" s="198"/>
      <c r="WIR22" s="198"/>
      <c r="WIS22" s="198"/>
      <c r="WIT22" s="198"/>
      <c r="WIU22" s="198"/>
      <c r="WIV22" s="198"/>
      <c r="WIW22" s="198"/>
      <c r="WIX22" s="198"/>
      <c r="WIY22" s="198"/>
      <c r="WIZ22" s="198"/>
      <c r="WJA22" s="198"/>
      <c r="WJB22" s="198"/>
      <c r="WJC22" s="198"/>
      <c r="WJD22" s="198"/>
      <c r="WJE22" s="198"/>
      <c r="WJF22" s="198"/>
      <c r="WJG22" s="198"/>
      <c r="WJH22" s="198"/>
      <c r="WJI22" s="198"/>
      <c r="WJJ22" s="198"/>
      <c r="WJK22" s="198"/>
      <c r="WJL22" s="198"/>
      <c r="WJM22" s="198"/>
      <c r="WJN22" s="198"/>
      <c r="WJO22" s="198"/>
      <c r="WJP22" s="198"/>
      <c r="WJQ22" s="198"/>
      <c r="WJR22" s="198"/>
      <c r="WJS22" s="198"/>
      <c r="WJT22" s="198"/>
      <c r="WJU22" s="198"/>
      <c r="WJV22" s="198"/>
      <c r="WJW22" s="198"/>
      <c r="WJX22" s="198"/>
      <c r="WJY22" s="198"/>
      <c r="WJZ22" s="198"/>
      <c r="WKA22" s="198"/>
      <c r="WKB22" s="198"/>
      <c r="WKC22" s="198"/>
      <c r="WKD22" s="198"/>
      <c r="WKE22" s="198"/>
      <c r="WKF22" s="198"/>
      <c r="WKG22" s="198"/>
      <c r="WKH22" s="198"/>
      <c r="WKI22" s="198"/>
      <c r="WKJ22" s="198"/>
      <c r="WKK22" s="198"/>
      <c r="WKL22" s="198"/>
      <c r="WKM22" s="198"/>
      <c r="WKN22" s="198"/>
      <c r="WKO22" s="198"/>
      <c r="WKP22" s="198"/>
      <c r="WKQ22" s="198"/>
      <c r="WKR22" s="198"/>
      <c r="WKS22" s="198"/>
      <c r="WKT22" s="198"/>
      <c r="WKU22" s="198"/>
      <c r="WKV22" s="198"/>
      <c r="WKW22" s="198"/>
      <c r="WKX22" s="198"/>
      <c r="WKY22" s="198"/>
      <c r="WKZ22" s="198"/>
      <c r="WLA22" s="198"/>
      <c r="WLB22" s="198"/>
      <c r="WLC22" s="198"/>
      <c r="WLD22" s="198"/>
      <c r="WLE22" s="198"/>
      <c r="WLF22" s="198"/>
      <c r="WLG22" s="198"/>
      <c r="WLH22" s="198"/>
      <c r="WLI22" s="198"/>
      <c r="WLJ22" s="198"/>
      <c r="WLK22" s="198"/>
      <c r="WLL22" s="198"/>
      <c r="WLM22" s="198"/>
      <c r="WLN22" s="198"/>
      <c r="WLO22" s="198"/>
      <c r="WLP22" s="198"/>
      <c r="WLQ22" s="198"/>
      <c r="WLR22" s="198"/>
      <c r="WLS22" s="198"/>
      <c r="WLT22" s="198"/>
      <c r="WLU22" s="198"/>
      <c r="WLV22" s="198"/>
      <c r="WLW22" s="198"/>
      <c r="WLX22" s="198"/>
      <c r="WLY22" s="198"/>
      <c r="WLZ22" s="198"/>
      <c r="WMA22" s="198"/>
      <c r="WMB22" s="198"/>
      <c r="WMC22" s="198"/>
      <c r="WMD22" s="198"/>
      <c r="WME22" s="198"/>
      <c r="WMF22" s="198"/>
      <c r="WMG22" s="198"/>
      <c r="WMH22" s="198"/>
      <c r="WMI22" s="198"/>
      <c r="WMJ22" s="198"/>
      <c r="WMK22" s="198"/>
      <c r="WML22" s="198"/>
      <c r="WMM22" s="198"/>
      <c r="WMN22" s="198"/>
      <c r="WMO22" s="198"/>
      <c r="WMP22" s="198"/>
      <c r="WMQ22" s="198"/>
      <c r="WMR22" s="198"/>
      <c r="WMS22" s="198"/>
      <c r="WMT22" s="198"/>
      <c r="WMU22" s="198"/>
      <c r="WMV22" s="198"/>
      <c r="WMW22" s="198"/>
      <c r="WMX22" s="198"/>
      <c r="WMY22" s="198"/>
      <c r="WMZ22" s="198"/>
      <c r="WNA22" s="198"/>
      <c r="WNB22" s="198"/>
      <c r="WNC22" s="198"/>
      <c r="WND22" s="198"/>
      <c r="WNE22" s="198"/>
      <c r="WNF22" s="198"/>
      <c r="WNG22" s="198"/>
      <c r="WNH22" s="198"/>
      <c r="WNI22" s="198"/>
      <c r="WNJ22" s="198"/>
      <c r="WNK22" s="198"/>
      <c r="WNL22" s="198"/>
      <c r="WNM22" s="198"/>
      <c r="WNN22" s="198"/>
      <c r="WNO22" s="198"/>
      <c r="WNP22" s="198"/>
      <c r="WNQ22" s="198"/>
      <c r="WNR22" s="198"/>
      <c r="WNS22" s="198"/>
      <c r="WNT22" s="198"/>
      <c r="WNU22" s="198"/>
      <c r="WNV22" s="198"/>
      <c r="WNW22" s="198"/>
      <c r="WNX22" s="198"/>
      <c r="WNY22" s="198"/>
      <c r="WNZ22" s="198"/>
      <c r="WOA22" s="198"/>
      <c r="WOB22" s="198"/>
      <c r="WOC22" s="198"/>
      <c r="WOD22" s="198"/>
      <c r="WOE22" s="198"/>
      <c r="WOF22" s="198"/>
      <c r="WOG22" s="198"/>
      <c r="WOH22" s="198"/>
      <c r="WOI22" s="198"/>
      <c r="WOJ22" s="198"/>
      <c r="WOK22" s="198"/>
      <c r="WOL22" s="198"/>
      <c r="WOM22" s="198"/>
      <c r="WON22" s="198"/>
      <c r="WOO22" s="198"/>
      <c r="WOP22" s="198"/>
      <c r="WOQ22" s="198"/>
      <c r="WOR22" s="198"/>
      <c r="WOS22" s="198"/>
      <c r="WOT22" s="198"/>
      <c r="WOU22" s="198"/>
      <c r="WOV22" s="198"/>
      <c r="WOW22" s="198"/>
      <c r="WOX22" s="198"/>
      <c r="WOY22" s="198"/>
      <c r="WOZ22" s="198"/>
      <c r="WPA22" s="198"/>
      <c r="WPB22" s="198"/>
      <c r="WPC22" s="198"/>
      <c r="WPD22" s="198"/>
      <c r="WPE22" s="198"/>
      <c r="WPF22" s="198"/>
      <c r="WPG22" s="198"/>
      <c r="WPH22" s="198"/>
      <c r="WPI22" s="198"/>
      <c r="WPJ22" s="198"/>
      <c r="WPK22" s="198"/>
      <c r="WPL22" s="198"/>
      <c r="WPM22" s="198"/>
      <c r="WPN22" s="198"/>
      <c r="WPO22" s="198"/>
      <c r="WPP22" s="198"/>
      <c r="WPQ22" s="198"/>
      <c r="WPR22" s="198"/>
      <c r="WPS22" s="198"/>
      <c r="WPT22" s="198"/>
      <c r="WPU22" s="198"/>
      <c r="WPV22" s="198"/>
      <c r="WPW22" s="198"/>
      <c r="WPX22" s="198"/>
      <c r="WPY22" s="198"/>
      <c r="WPZ22" s="198"/>
      <c r="WQA22" s="198"/>
      <c r="WQB22" s="198"/>
      <c r="WQC22" s="198"/>
      <c r="WQD22" s="198"/>
      <c r="WQE22" s="198"/>
      <c r="WQF22" s="198"/>
      <c r="WQG22" s="198"/>
      <c r="WQH22" s="198"/>
      <c r="WQI22" s="198"/>
      <c r="WQJ22" s="198"/>
      <c r="WQK22" s="198"/>
      <c r="WQL22" s="198"/>
      <c r="WQM22" s="198"/>
      <c r="WQN22" s="198"/>
      <c r="WQO22" s="198"/>
      <c r="WQP22" s="198"/>
      <c r="WQQ22" s="198"/>
      <c r="WQR22" s="198"/>
      <c r="WQS22" s="198"/>
      <c r="WQT22" s="198"/>
      <c r="WQU22" s="198"/>
      <c r="WQV22" s="198"/>
      <c r="WQW22" s="198"/>
      <c r="WQX22" s="198"/>
      <c r="WQY22" s="198"/>
      <c r="WQZ22" s="198"/>
      <c r="WRA22" s="198"/>
      <c r="WRB22" s="198"/>
      <c r="WRC22" s="198"/>
      <c r="WRD22" s="198"/>
      <c r="WRE22" s="198"/>
      <c r="WRF22" s="198"/>
      <c r="WRG22" s="198"/>
      <c r="WRH22" s="198"/>
      <c r="WRI22" s="198"/>
      <c r="WRJ22" s="198"/>
      <c r="WRK22" s="198"/>
      <c r="WRL22" s="198"/>
      <c r="WRM22" s="198"/>
      <c r="WRN22" s="198"/>
      <c r="WRO22" s="198"/>
      <c r="WRP22" s="198"/>
      <c r="WRQ22" s="198"/>
      <c r="WRR22" s="198"/>
      <c r="WRS22" s="198"/>
      <c r="WRT22" s="198"/>
      <c r="WRU22" s="198"/>
      <c r="WRV22" s="198"/>
      <c r="WRW22" s="198"/>
      <c r="WRX22" s="198"/>
      <c r="WRY22" s="198"/>
      <c r="WRZ22" s="198"/>
      <c r="WSA22" s="198"/>
      <c r="WSB22" s="198"/>
      <c r="WSC22" s="198"/>
      <c r="WSD22" s="198"/>
      <c r="WSE22" s="198"/>
      <c r="WSF22" s="198"/>
      <c r="WSG22" s="198"/>
      <c r="WSH22" s="198"/>
      <c r="WSI22" s="198"/>
      <c r="WSJ22" s="198"/>
      <c r="WSK22" s="198"/>
      <c r="WSL22" s="198"/>
      <c r="WSM22" s="198"/>
      <c r="WSN22" s="198"/>
      <c r="WSO22" s="198"/>
      <c r="WSP22" s="198"/>
      <c r="WSQ22" s="198"/>
      <c r="WSR22" s="198"/>
      <c r="WSS22" s="198"/>
      <c r="WST22" s="198"/>
      <c r="WSU22" s="198"/>
      <c r="WSV22" s="198"/>
      <c r="WSW22" s="198"/>
      <c r="WSX22" s="198"/>
      <c r="WSY22" s="198"/>
      <c r="WSZ22" s="198"/>
      <c r="WTA22" s="198"/>
      <c r="WTB22" s="198"/>
      <c r="WTC22" s="198"/>
      <c r="WTD22" s="198"/>
      <c r="WTE22" s="198"/>
      <c r="WTF22" s="198"/>
      <c r="WTG22" s="198"/>
      <c r="WTH22" s="198"/>
      <c r="WTI22" s="198"/>
      <c r="WTJ22" s="198"/>
      <c r="WTK22" s="198"/>
      <c r="WTL22" s="198"/>
      <c r="WTM22" s="198"/>
      <c r="WTN22" s="198"/>
      <c r="WTO22" s="198"/>
      <c r="WTP22" s="198"/>
      <c r="WTQ22" s="198"/>
      <c r="WTR22" s="198"/>
      <c r="WTS22" s="198"/>
      <c r="WTT22" s="198"/>
      <c r="WTU22" s="198"/>
      <c r="WTV22" s="198"/>
      <c r="WTW22" s="198"/>
      <c r="WTX22" s="198"/>
      <c r="WTY22" s="198"/>
      <c r="WTZ22" s="198"/>
      <c r="WUA22" s="198"/>
      <c r="WUB22" s="198"/>
      <c r="WUC22" s="198"/>
      <c r="WUD22" s="198"/>
      <c r="WUE22" s="198"/>
      <c r="WUF22" s="198"/>
      <c r="WUG22" s="198"/>
      <c r="WUH22" s="198"/>
      <c r="WUI22" s="198"/>
      <c r="WUJ22" s="198"/>
      <c r="WUK22" s="198"/>
      <c r="WUL22" s="198"/>
      <c r="WUM22" s="198"/>
      <c r="WUN22" s="198"/>
      <c r="WUO22" s="198"/>
      <c r="WUP22" s="198"/>
      <c r="WUQ22" s="198"/>
      <c r="WUR22" s="198"/>
      <c r="WUS22" s="198"/>
      <c r="WUT22" s="198"/>
      <c r="WUU22" s="198"/>
      <c r="WUV22" s="198"/>
      <c r="WUW22" s="198"/>
      <c r="WUX22" s="198"/>
      <c r="WUY22" s="198"/>
      <c r="WUZ22" s="198"/>
      <c r="WVA22" s="198"/>
      <c r="WVB22" s="198"/>
      <c r="WVC22" s="198"/>
      <c r="WVD22" s="198"/>
      <c r="WVE22" s="198"/>
      <c r="WVF22" s="198"/>
      <c r="WVG22" s="198"/>
      <c r="WVH22" s="198"/>
      <c r="WVI22" s="198"/>
      <c r="WVJ22" s="198"/>
      <c r="WVK22" s="198"/>
      <c r="WVL22" s="198"/>
      <c r="WVM22" s="198"/>
      <c r="WVN22" s="198"/>
      <c r="WVO22" s="198"/>
      <c r="WVP22" s="198"/>
      <c r="WVQ22" s="198"/>
      <c r="WVR22" s="198"/>
      <c r="WVS22" s="198"/>
      <c r="WVT22" s="198"/>
      <c r="WVU22" s="198"/>
      <c r="WVV22" s="198"/>
      <c r="WVW22" s="198"/>
      <c r="WVX22" s="198"/>
      <c r="WVY22" s="198"/>
      <c r="WVZ22" s="198"/>
      <c r="WWA22" s="198"/>
      <c r="WWB22" s="198"/>
      <c r="WWC22" s="198"/>
      <c r="WWD22" s="198"/>
      <c r="WWE22" s="198"/>
      <c r="WWF22" s="198"/>
      <c r="WWG22" s="198"/>
      <c r="WWH22" s="198"/>
      <c r="WWI22" s="198"/>
      <c r="WWJ22" s="198"/>
      <c r="WWK22" s="198"/>
      <c r="WWL22" s="198"/>
      <c r="WWM22" s="198"/>
      <c r="WWN22" s="198"/>
      <c r="WWO22" s="198"/>
      <c r="WWP22" s="198"/>
      <c r="WWQ22" s="198"/>
      <c r="WWR22" s="198"/>
      <c r="WWS22" s="198"/>
      <c r="WWT22" s="198"/>
      <c r="WWU22" s="198"/>
      <c r="WWV22" s="198"/>
      <c r="WWW22" s="198"/>
      <c r="WWX22" s="198"/>
      <c r="WWY22" s="198"/>
      <c r="WWZ22" s="198"/>
      <c r="WXA22" s="198"/>
      <c r="WXB22" s="198"/>
      <c r="WXC22" s="198"/>
      <c r="WXD22" s="198"/>
      <c r="WXE22" s="198"/>
      <c r="WXF22" s="198"/>
      <c r="WXG22" s="198"/>
      <c r="WXH22" s="198"/>
      <c r="WXI22" s="198"/>
      <c r="WXJ22" s="198"/>
      <c r="WXK22" s="198"/>
      <c r="WXL22" s="198"/>
      <c r="WXM22" s="198"/>
      <c r="WXN22" s="198"/>
      <c r="WXO22" s="198"/>
      <c r="WXP22" s="198"/>
      <c r="WXQ22" s="198"/>
      <c r="WXR22" s="198"/>
      <c r="WXS22" s="198"/>
      <c r="WXT22" s="198"/>
      <c r="WXU22" s="198"/>
      <c r="WXV22" s="198"/>
      <c r="WXW22" s="198"/>
      <c r="WXX22" s="198"/>
      <c r="WXY22" s="198"/>
      <c r="WXZ22" s="198"/>
      <c r="WYA22" s="198"/>
      <c r="WYB22" s="198"/>
      <c r="WYC22" s="198"/>
      <c r="WYD22" s="198"/>
      <c r="WYE22" s="198"/>
      <c r="WYF22" s="198"/>
      <c r="WYG22" s="198"/>
      <c r="WYH22" s="198"/>
      <c r="WYI22" s="198"/>
      <c r="WYJ22" s="198"/>
      <c r="WYK22" s="198"/>
      <c r="WYL22" s="198"/>
      <c r="WYM22" s="198"/>
      <c r="WYN22" s="198"/>
      <c r="WYO22" s="198"/>
      <c r="WYP22" s="198"/>
      <c r="WYQ22" s="198"/>
      <c r="WYR22" s="198"/>
      <c r="WYS22" s="198"/>
      <c r="WYT22" s="198"/>
      <c r="WYU22" s="198"/>
      <c r="WYV22" s="198"/>
      <c r="WYW22" s="198"/>
      <c r="WYX22" s="198"/>
      <c r="WYY22" s="198"/>
      <c r="WYZ22" s="198"/>
      <c r="WZA22" s="198"/>
      <c r="WZB22" s="198"/>
      <c r="WZC22" s="198"/>
      <c r="WZD22" s="198"/>
      <c r="WZE22" s="198"/>
      <c r="WZF22" s="198"/>
      <c r="WZG22" s="198"/>
      <c r="WZH22" s="198"/>
      <c r="WZI22" s="198"/>
      <c r="WZJ22" s="198"/>
      <c r="WZK22" s="198"/>
      <c r="WZL22" s="198"/>
      <c r="WZM22" s="198"/>
      <c r="WZN22" s="198"/>
      <c r="WZO22" s="198"/>
      <c r="WZP22" s="198"/>
      <c r="WZQ22" s="198"/>
      <c r="WZR22" s="198"/>
      <c r="WZS22" s="198"/>
      <c r="WZT22" s="198"/>
      <c r="WZU22" s="198"/>
      <c r="WZV22" s="198"/>
      <c r="WZW22" s="198"/>
      <c r="WZX22" s="198"/>
      <c r="WZY22" s="198"/>
      <c r="WZZ22" s="198"/>
      <c r="XAA22" s="198"/>
      <c r="XAB22" s="198"/>
      <c r="XAC22" s="198"/>
      <c r="XAD22" s="198"/>
      <c r="XAE22" s="198"/>
      <c r="XAF22" s="198"/>
      <c r="XAG22" s="198"/>
      <c r="XAH22" s="198"/>
      <c r="XAI22" s="198"/>
      <c r="XAJ22" s="198"/>
      <c r="XAK22" s="198"/>
      <c r="XAL22" s="198"/>
      <c r="XAM22" s="198"/>
      <c r="XAN22" s="198"/>
      <c r="XAO22" s="198"/>
      <c r="XAP22" s="198"/>
      <c r="XAQ22" s="198"/>
      <c r="XAR22" s="198"/>
      <c r="XAS22" s="198"/>
      <c r="XAT22" s="198"/>
      <c r="XAU22" s="198"/>
      <c r="XAV22" s="198"/>
      <c r="XAW22" s="198"/>
      <c r="XAX22" s="198"/>
      <c r="XAY22" s="198"/>
      <c r="XAZ22" s="198"/>
      <c r="XBA22" s="198"/>
      <c r="XBB22" s="198"/>
      <c r="XBC22" s="198"/>
      <c r="XBD22" s="198"/>
      <c r="XBE22" s="198"/>
      <c r="XBF22" s="198"/>
      <c r="XBG22" s="198"/>
      <c r="XBH22" s="198"/>
      <c r="XBI22" s="198"/>
      <c r="XBJ22" s="198"/>
      <c r="XBK22" s="198"/>
      <c r="XBL22" s="198"/>
      <c r="XBM22" s="198"/>
      <c r="XBN22" s="198"/>
      <c r="XBO22" s="198"/>
      <c r="XBP22" s="198"/>
      <c r="XBQ22" s="198"/>
      <c r="XBR22" s="198"/>
      <c r="XBS22" s="198"/>
      <c r="XBT22" s="198"/>
      <c r="XBU22" s="198"/>
      <c r="XBV22" s="198"/>
      <c r="XBW22" s="198"/>
      <c r="XBX22" s="198"/>
      <c r="XBY22" s="198"/>
      <c r="XBZ22" s="198"/>
      <c r="XCA22" s="198"/>
      <c r="XCB22" s="198"/>
      <c r="XCC22" s="198"/>
      <c r="XCD22" s="198"/>
      <c r="XCE22" s="198"/>
      <c r="XCF22" s="198"/>
      <c r="XCG22" s="198"/>
      <c r="XCH22" s="198"/>
      <c r="XCI22" s="198"/>
      <c r="XCJ22" s="198"/>
      <c r="XCK22" s="198"/>
      <c r="XCL22" s="198"/>
      <c r="XCM22" s="198"/>
      <c r="XCN22" s="198"/>
      <c r="XCO22" s="198"/>
      <c r="XCP22" s="198"/>
      <c r="XCQ22" s="198"/>
      <c r="XCR22" s="198"/>
      <c r="XCS22" s="198"/>
      <c r="XCT22" s="198"/>
      <c r="XCU22" s="198"/>
      <c r="XCV22" s="198"/>
      <c r="XCW22" s="198"/>
      <c r="XCX22" s="198"/>
      <c r="XCY22" s="198"/>
      <c r="XCZ22" s="198"/>
      <c r="XDA22" s="198"/>
      <c r="XDB22" s="198"/>
      <c r="XDC22" s="198"/>
      <c r="XDD22" s="198"/>
      <c r="XDE22" s="198"/>
      <c r="XDF22" s="198"/>
      <c r="XDG22" s="198"/>
      <c r="XDH22" s="198"/>
      <c r="XDI22" s="198"/>
      <c r="XDJ22" s="198"/>
      <c r="XDK22" s="198"/>
      <c r="XDL22" s="198"/>
      <c r="XDM22" s="198"/>
      <c r="XDN22" s="198"/>
      <c r="XDO22" s="198"/>
      <c r="XDP22" s="198"/>
      <c r="XDQ22" s="198"/>
      <c r="XDR22" s="198"/>
      <c r="XDS22" s="198"/>
      <c r="XDT22" s="198"/>
      <c r="XDU22" s="198"/>
      <c r="XDV22" s="198"/>
      <c r="XDW22" s="198"/>
      <c r="XDX22" s="198"/>
      <c r="XDY22" s="198"/>
      <c r="XDZ22" s="198"/>
      <c r="XEA22" s="198"/>
      <c r="XEB22" s="198"/>
      <c r="XEC22" s="198"/>
      <c r="XED22" s="198"/>
      <c r="XEE22" s="198"/>
      <c r="XEF22" s="198"/>
      <c r="XEG22" s="198"/>
      <c r="XEH22" s="198"/>
      <c r="XEI22" s="198"/>
      <c r="XEJ22" s="198"/>
      <c r="XEK22" s="198"/>
      <c r="XEL22" s="198"/>
      <c r="XEM22" s="198"/>
      <c r="XEN22" s="198"/>
      <c r="XEO22" s="198"/>
      <c r="XEP22" s="198"/>
      <c r="XEQ22" s="198"/>
      <c r="XER22" s="198"/>
      <c r="XES22" s="198"/>
      <c r="XET22" s="198"/>
      <c r="XEU22" s="198"/>
      <c r="XEV22" s="198"/>
      <c r="XEW22" s="198"/>
      <c r="XEX22" s="198"/>
      <c r="XEY22" s="198"/>
      <c r="XEZ22" s="198"/>
      <c r="XFA22" s="198"/>
      <c r="XFB22" s="198"/>
      <c r="XFC22" s="198"/>
      <c r="XFD22" s="198"/>
    </row>
    <row r="23" spans="1:16384" s="7" customFormat="1" ht="15" customHeight="1">
      <c r="A23" s="449" t="s">
        <v>388</v>
      </c>
      <c r="B23" s="449"/>
      <c r="C23" s="449" t="s">
        <v>387</v>
      </c>
      <c r="D23" s="449"/>
      <c r="E23" s="449"/>
      <c r="F23" s="449"/>
      <c r="G23" s="4" t="s">
        <v>6</v>
      </c>
      <c r="H23" s="468" t="str">
        <f>(IF(기본정보!F23=종류!K1,"월, ","-"))&amp;(IF(기본정보!G23=종류!K1,"화, ","-"))&amp;(IF(기본정보!H23=종류!K1,"수, ","-"))&amp;(IF(기본정보!J23=종류!K1,"목, ","-"))&amp;(IF(기본정보!K23=종류!K1,"금","-"))</f>
        <v>월, 화, 수, 목, 금</v>
      </c>
      <c r="I23" s="468"/>
      <c r="J23" s="468"/>
      <c r="K23" s="468"/>
      <c r="L23" s="468"/>
      <c r="M23" s="470" t="s">
        <v>54</v>
      </c>
      <c r="N23" s="470"/>
      <c r="O23" s="470"/>
      <c r="P23" s="470"/>
      <c r="Q23" s="470"/>
      <c r="R23" s="470"/>
      <c r="S23" s="455" t="str">
        <f>기본정보!F24</f>
        <v>일요일</v>
      </c>
      <c r="T23" s="455"/>
      <c r="U23" s="198"/>
      <c r="V23" s="198"/>
      <c r="W23" s="198"/>
      <c r="X23" s="198"/>
      <c r="Y23" s="198"/>
      <c r="Z23" s="198"/>
      <c r="AA23" s="198"/>
      <c r="AB23" s="198"/>
      <c r="AC23" s="198"/>
      <c r="AD23" s="198"/>
      <c r="AE23" s="198"/>
      <c r="AF23" s="198"/>
      <c r="AG23" s="198"/>
      <c r="AH23" s="198"/>
      <c r="AI23" s="198"/>
      <c r="AJ23" s="198"/>
      <c r="AK23" s="198"/>
      <c r="AL23" s="198"/>
      <c r="AM23" s="198"/>
      <c r="AN23" s="198"/>
      <c r="AO23" s="198"/>
      <c r="AP23" s="198"/>
      <c r="AQ23" s="198"/>
      <c r="AR23" s="198"/>
      <c r="AS23" s="198"/>
      <c r="AT23" s="198"/>
      <c r="AU23" s="198"/>
      <c r="AV23" s="198"/>
      <c r="AW23" s="198"/>
      <c r="AX23" s="198"/>
      <c r="AY23" s="198"/>
      <c r="AZ23" s="198"/>
      <c r="BA23" s="198"/>
      <c r="BB23" s="198"/>
      <c r="BC23" s="198"/>
      <c r="BD23" s="198"/>
      <c r="BE23" s="198"/>
      <c r="BF23" s="198"/>
      <c r="BG23" s="198"/>
      <c r="BH23" s="198"/>
      <c r="BI23" s="198"/>
      <c r="BJ23" s="198"/>
      <c r="BK23" s="198"/>
      <c r="BL23" s="198"/>
      <c r="BM23" s="198"/>
      <c r="BN23" s="198"/>
      <c r="BO23" s="198"/>
      <c r="BP23" s="198"/>
      <c r="BQ23" s="198"/>
      <c r="BR23" s="198"/>
      <c r="BS23" s="198"/>
      <c r="BT23" s="198"/>
      <c r="BU23" s="198"/>
      <c r="BV23" s="198"/>
      <c r="BW23" s="198"/>
      <c r="BX23" s="198"/>
      <c r="BY23" s="198"/>
      <c r="BZ23" s="198"/>
      <c r="CA23" s="198"/>
      <c r="CB23" s="198"/>
      <c r="CC23" s="198"/>
      <c r="CD23" s="198"/>
      <c r="CE23" s="198"/>
      <c r="CF23" s="198"/>
      <c r="CG23" s="198"/>
      <c r="CH23" s="198"/>
      <c r="CI23" s="198"/>
      <c r="CJ23" s="198"/>
      <c r="CK23" s="198"/>
      <c r="CL23" s="198"/>
      <c r="CM23" s="198"/>
      <c r="CN23" s="198"/>
      <c r="CO23" s="198"/>
      <c r="CP23" s="198"/>
      <c r="CQ23" s="198"/>
      <c r="CR23" s="198"/>
      <c r="CS23" s="198"/>
      <c r="CT23" s="198"/>
      <c r="CU23" s="198"/>
      <c r="CV23" s="198"/>
      <c r="CW23" s="198"/>
      <c r="CX23" s="198"/>
      <c r="CY23" s="198"/>
      <c r="CZ23" s="198"/>
      <c r="DA23" s="198"/>
      <c r="DB23" s="198"/>
      <c r="DC23" s="198"/>
      <c r="DD23" s="198"/>
      <c r="DE23" s="198"/>
      <c r="DF23" s="198"/>
      <c r="DG23" s="198"/>
      <c r="DH23" s="198"/>
      <c r="DI23" s="198"/>
      <c r="DJ23" s="198"/>
      <c r="DK23" s="198"/>
      <c r="DL23" s="198"/>
      <c r="DM23" s="198"/>
      <c r="DN23" s="198"/>
      <c r="DO23" s="198"/>
      <c r="DP23" s="198"/>
      <c r="DQ23" s="198"/>
      <c r="DR23" s="198"/>
      <c r="DS23" s="198"/>
      <c r="DT23" s="198"/>
      <c r="DU23" s="198"/>
      <c r="DV23" s="198"/>
      <c r="DW23" s="198"/>
      <c r="DX23" s="198"/>
      <c r="DY23" s="198"/>
      <c r="DZ23" s="198"/>
      <c r="EA23" s="198"/>
      <c r="EB23" s="198"/>
      <c r="EC23" s="198"/>
      <c r="ED23" s="198"/>
      <c r="EE23" s="198"/>
      <c r="EF23" s="198"/>
      <c r="EG23" s="198"/>
      <c r="EH23" s="198"/>
      <c r="EI23" s="198"/>
      <c r="EJ23" s="198"/>
      <c r="EK23" s="198"/>
      <c r="EL23" s="198"/>
      <c r="EM23" s="198"/>
      <c r="EN23" s="198"/>
      <c r="EO23" s="198"/>
      <c r="EP23" s="198"/>
      <c r="EQ23" s="198"/>
      <c r="ER23" s="198"/>
      <c r="ES23" s="198"/>
      <c r="ET23" s="198"/>
      <c r="EU23" s="198"/>
      <c r="EV23" s="198"/>
      <c r="EW23" s="198"/>
      <c r="EX23" s="198"/>
      <c r="EY23" s="198"/>
      <c r="EZ23" s="198"/>
      <c r="FA23" s="198"/>
      <c r="FB23" s="198"/>
      <c r="FC23" s="198"/>
      <c r="FD23" s="198"/>
      <c r="FE23" s="198"/>
      <c r="FF23" s="198"/>
      <c r="FG23" s="198"/>
      <c r="FH23" s="198"/>
      <c r="FI23" s="198"/>
      <c r="FJ23" s="198"/>
      <c r="FK23" s="198"/>
      <c r="FL23" s="198"/>
      <c r="FM23" s="198"/>
      <c r="FN23" s="198"/>
      <c r="FO23" s="198"/>
      <c r="FP23" s="198"/>
      <c r="FQ23" s="198"/>
      <c r="FR23" s="198"/>
      <c r="FS23" s="198"/>
      <c r="FT23" s="198"/>
      <c r="FU23" s="198"/>
      <c r="FV23" s="198"/>
      <c r="FW23" s="198"/>
      <c r="FX23" s="198"/>
      <c r="FY23" s="198"/>
      <c r="FZ23" s="198"/>
      <c r="GA23" s="198"/>
      <c r="GB23" s="198"/>
      <c r="GC23" s="198"/>
      <c r="GD23" s="198"/>
      <c r="GE23" s="198"/>
      <c r="GF23" s="198"/>
      <c r="GG23" s="198"/>
      <c r="GH23" s="198"/>
      <c r="GI23" s="198"/>
      <c r="GJ23" s="198"/>
      <c r="GK23" s="198"/>
      <c r="GL23" s="198"/>
      <c r="GM23" s="198"/>
      <c r="GN23" s="198"/>
      <c r="GO23" s="198"/>
      <c r="GP23" s="198"/>
      <c r="GQ23" s="198"/>
      <c r="GR23" s="198"/>
      <c r="GS23" s="198"/>
      <c r="GT23" s="198"/>
      <c r="GU23" s="198"/>
      <c r="GV23" s="198"/>
      <c r="GW23" s="198"/>
      <c r="GX23" s="198"/>
      <c r="GY23" s="198"/>
      <c r="GZ23" s="198"/>
      <c r="HA23" s="198"/>
      <c r="HB23" s="198"/>
      <c r="HC23" s="198"/>
      <c r="HD23" s="198"/>
      <c r="HE23" s="198"/>
      <c r="HF23" s="198"/>
      <c r="HG23" s="198"/>
      <c r="HH23" s="198"/>
      <c r="HI23" s="198"/>
      <c r="HJ23" s="198"/>
      <c r="HK23" s="198"/>
      <c r="HL23" s="198"/>
      <c r="HM23" s="198"/>
      <c r="HN23" s="198"/>
      <c r="HO23" s="198"/>
      <c r="HP23" s="198"/>
      <c r="HQ23" s="198"/>
      <c r="HR23" s="198"/>
      <c r="HS23" s="198"/>
      <c r="HT23" s="198"/>
      <c r="HU23" s="198"/>
      <c r="HV23" s="198"/>
      <c r="HW23" s="198"/>
      <c r="HX23" s="198"/>
      <c r="HY23" s="198"/>
      <c r="HZ23" s="198"/>
      <c r="IA23" s="198"/>
      <c r="IB23" s="198"/>
      <c r="IC23" s="198"/>
      <c r="ID23" s="198"/>
      <c r="IE23" s="198"/>
      <c r="IF23" s="198"/>
      <c r="IG23" s="198"/>
      <c r="IH23" s="198"/>
      <c r="II23" s="198"/>
      <c r="IJ23" s="198"/>
      <c r="IK23" s="198"/>
      <c r="IL23" s="198"/>
      <c r="IM23" s="198"/>
      <c r="IN23" s="198"/>
      <c r="IO23" s="198"/>
      <c r="IP23" s="198"/>
      <c r="IQ23" s="198"/>
      <c r="IR23" s="198"/>
      <c r="IS23" s="198"/>
      <c r="IT23" s="198"/>
      <c r="IU23" s="198"/>
      <c r="IV23" s="198"/>
      <c r="IW23" s="198"/>
      <c r="IX23" s="198"/>
      <c r="IY23" s="198"/>
      <c r="IZ23" s="198"/>
      <c r="JA23" s="198"/>
      <c r="JB23" s="198"/>
      <c r="JC23" s="198"/>
      <c r="JD23" s="198"/>
      <c r="JE23" s="198"/>
      <c r="JF23" s="198"/>
      <c r="JG23" s="198"/>
      <c r="JH23" s="198"/>
      <c r="JI23" s="198"/>
      <c r="JJ23" s="198"/>
      <c r="JK23" s="198"/>
      <c r="JL23" s="198"/>
      <c r="JM23" s="198"/>
      <c r="JN23" s="198"/>
      <c r="JO23" s="198"/>
      <c r="JP23" s="198"/>
      <c r="JQ23" s="198"/>
      <c r="JR23" s="198"/>
      <c r="JS23" s="198"/>
      <c r="JT23" s="198"/>
      <c r="JU23" s="198"/>
      <c r="JV23" s="198"/>
      <c r="JW23" s="198"/>
      <c r="JX23" s="198"/>
      <c r="JY23" s="198"/>
      <c r="JZ23" s="198"/>
      <c r="KA23" s="198"/>
      <c r="KB23" s="198"/>
      <c r="KC23" s="198"/>
      <c r="KD23" s="198"/>
      <c r="KE23" s="198"/>
      <c r="KF23" s="198"/>
      <c r="KG23" s="198"/>
      <c r="KH23" s="198"/>
      <c r="KI23" s="198"/>
      <c r="KJ23" s="198"/>
      <c r="KK23" s="198"/>
      <c r="KL23" s="198"/>
      <c r="KM23" s="198"/>
      <c r="KN23" s="198"/>
      <c r="KO23" s="198"/>
      <c r="KP23" s="198"/>
      <c r="KQ23" s="198"/>
      <c r="KR23" s="198"/>
      <c r="KS23" s="198"/>
      <c r="KT23" s="198"/>
      <c r="KU23" s="198"/>
      <c r="KV23" s="198"/>
      <c r="KW23" s="198"/>
      <c r="KX23" s="198"/>
      <c r="KY23" s="198"/>
      <c r="KZ23" s="198"/>
      <c r="LA23" s="198"/>
      <c r="LB23" s="198"/>
      <c r="LC23" s="198"/>
      <c r="LD23" s="198"/>
      <c r="LE23" s="198"/>
      <c r="LF23" s="198"/>
      <c r="LG23" s="198"/>
      <c r="LH23" s="198"/>
      <c r="LI23" s="198"/>
      <c r="LJ23" s="198"/>
      <c r="LK23" s="198"/>
      <c r="LL23" s="198"/>
      <c r="LM23" s="198"/>
      <c r="LN23" s="198"/>
      <c r="LO23" s="198"/>
      <c r="LP23" s="198"/>
      <c r="LQ23" s="198"/>
      <c r="LR23" s="198"/>
      <c r="LS23" s="198"/>
      <c r="LT23" s="198"/>
      <c r="LU23" s="198"/>
      <c r="LV23" s="198"/>
      <c r="LW23" s="198"/>
      <c r="LX23" s="198"/>
      <c r="LY23" s="198"/>
      <c r="LZ23" s="198"/>
      <c r="MA23" s="198"/>
      <c r="MB23" s="198"/>
      <c r="MC23" s="198"/>
      <c r="MD23" s="198"/>
      <c r="ME23" s="198"/>
      <c r="MF23" s="198"/>
      <c r="MG23" s="198"/>
      <c r="MH23" s="198"/>
      <c r="MI23" s="198"/>
      <c r="MJ23" s="198"/>
      <c r="MK23" s="198"/>
      <c r="ML23" s="198"/>
      <c r="MM23" s="198"/>
      <c r="MN23" s="198"/>
      <c r="MO23" s="198"/>
      <c r="MP23" s="198"/>
      <c r="MQ23" s="198"/>
      <c r="MR23" s="198"/>
      <c r="MS23" s="198"/>
      <c r="MT23" s="198"/>
      <c r="MU23" s="198"/>
      <c r="MV23" s="198"/>
      <c r="MW23" s="198"/>
      <c r="MX23" s="198"/>
      <c r="MY23" s="198"/>
      <c r="MZ23" s="198"/>
      <c r="NA23" s="198"/>
      <c r="NB23" s="198"/>
      <c r="NC23" s="198"/>
      <c r="ND23" s="198"/>
      <c r="NE23" s="198"/>
      <c r="NF23" s="198"/>
      <c r="NG23" s="198"/>
      <c r="NH23" s="198"/>
      <c r="NI23" s="198"/>
      <c r="NJ23" s="198"/>
      <c r="NK23" s="198"/>
      <c r="NL23" s="198"/>
      <c r="NM23" s="198"/>
      <c r="NN23" s="198"/>
      <c r="NO23" s="198"/>
      <c r="NP23" s="198"/>
      <c r="NQ23" s="198"/>
      <c r="NR23" s="198"/>
      <c r="NS23" s="198"/>
      <c r="NT23" s="198"/>
      <c r="NU23" s="198"/>
      <c r="NV23" s="198"/>
      <c r="NW23" s="198"/>
      <c r="NX23" s="198"/>
      <c r="NY23" s="198"/>
      <c r="NZ23" s="198"/>
      <c r="OA23" s="198"/>
      <c r="OB23" s="198"/>
      <c r="OC23" s="198"/>
      <c r="OD23" s="198"/>
      <c r="OE23" s="198"/>
      <c r="OF23" s="198"/>
      <c r="OG23" s="198"/>
      <c r="OH23" s="198"/>
      <c r="OI23" s="198"/>
      <c r="OJ23" s="198"/>
      <c r="OK23" s="198"/>
      <c r="OL23" s="198"/>
      <c r="OM23" s="198"/>
      <c r="ON23" s="198"/>
      <c r="OO23" s="198"/>
      <c r="OP23" s="198"/>
      <c r="OQ23" s="198"/>
      <c r="OR23" s="198"/>
      <c r="OS23" s="198"/>
      <c r="OT23" s="198"/>
      <c r="OU23" s="198"/>
      <c r="OV23" s="198"/>
      <c r="OW23" s="198"/>
      <c r="OX23" s="198"/>
      <c r="OY23" s="198"/>
      <c r="OZ23" s="198"/>
      <c r="PA23" s="198"/>
      <c r="PB23" s="198"/>
      <c r="PC23" s="198"/>
      <c r="PD23" s="198"/>
      <c r="PE23" s="198"/>
      <c r="PF23" s="198"/>
      <c r="PG23" s="198"/>
      <c r="PH23" s="198"/>
      <c r="PI23" s="198"/>
      <c r="PJ23" s="198"/>
      <c r="PK23" s="198"/>
      <c r="PL23" s="198"/>
      <c r="PM23" s="198"/>
      <c r="PN23" s="198"/>
      <c r="PO23" s="198"/>
      <c r="PP23" s="198"/>
      <c r="PQ23" s="198"/>
      <c r="PR23" s="198"/>
      <c r="PS23" s="198"/>
      <c r="PT23" s="198"/>
      <c r="PU23" s="198"/>
      <c r="PV23" s="198"/>
      <c r="PW23" s="198"/>
      <c r="PX23" s="198"/>
      <c r="PY23" s="198"/>
      <c r="PZ23" s="198"/>
      <c r="QA23" s="198"/>
      <c r="QB23" s="198"/>
      <c r="QC23" s="198"/>
      <c r="QD23" s="198"/>
      <c r="QE23" s="198"/>
      <c r="QF23" s="198"/>
      <c r="QG23" s="198"/>
      <c r="QH23" s="198"/>
      <c r="QI23" s="198"/>
      <c r="QJ23" s="198"/>
      <c r="QK23" s="198"/>
      <c r="QL23" s="198"/>
      <c r="QM23" s="198"/>
      <c r="QN23" s="198"/>
      <c r="QO23" s="198"/>
      <c r="QP23" s="198"/>
      <c r="QQ23" s="198"/>
      <c r="QR23" s="198"/>
      <c r="QS23" s="198"/>
      <c r="QT23" s="198"/>
      <c r="QU23" s="198"/>
      <c r="QV23" s="198"/>
      <c r="QW23" s="198"/>
      <c r="QX23" s="198"/>
      <c r="QY23" s="198"/>
      <c r="QZ23" s="198"/>
      <c r="RA23" s="198"/>
      <c r="RB23" s="198"/>
      <c r="RC23" s="198"/>
      <c r="RD23" s="198"/>
      <c r="RE23" s="198"/>
      <c r="RF23" s="198"/>
      <c r="RG23" s="198"/>
      <c r="RH23" s="198"/>
      <c r="RI23" s="198"/>
      <c r="RJ23" s="198"/>
      <c r="RK23" s="198"/>
      <c r="RL23" s="198"/>
      <c r="RM23" s="198"/>
      <c r="RN23" s="198"/>
      <c r="RO23" s="198"/>
      <c r="RP23" s="198"/>
      <c r="RQ23" s="198"/>
      <c r="RR23" s="198"/>
      <c r="RS23" s="198"/>
      <c r="RT23" s="198"/>
      <c r="RU23" s="198"/>
      <c r="RV23" s="198"/>
      <c r="RW23" s="198"/>
      <c r="RX23" s="198"/>
      <c r="RY23" s="198"/>
      <c r="RZ23" s="198"/>
      <c r="SA23" s="198"/>
      <c r="SB23" s="198"/>
      <c r="SC23" s="198"/>
      <c r="SD23" s="198"/>
      <c r="SE23" s="198"/>
      <c r="SF23" s="198"/>
      <c r="SG23" s="198"/>
      <c r="SH23" s="198"/>
      <c r="SI23" s="198"/>
      <c r="SJ23" s="198"/>
      <c r="SK23" s="198"/>
      <c r="SL23" s="198"/>
      <c r="SM23" s="198"/>
      <c r="SN23" s="198"/>
      <c r="SO23" s="198"/>
      <c r="SP23" s="198"/>
      <c r="SQ23" s="198"/>
      <c r="SR23" s="198"/>
      <c r="SS23" s="198"/>
      <c r="ST23" s="198"/>
      <c r="SU23" s="198"/>
      <c r="SV23" s="198"/>
      <c r="SW23" s="198"/>
      <c r="SX23" s="198"/>
      <c r="SY23" s="198"/>
      <c r="SZ23" s="198"/>
      <c r="TA23" s="198"/>
      <c r="TB23" s="198"/>
      <c r="TC23" s="198"/>
      <c r="TD23" s="198"/>
      <c r="TE23" s="198"/>
      <c r="TF23" s="198"/>
      <c r="TG23" s="198"/>
      <c r="TH23" s="198"/>
      <c r="TI23" s="198"/>
      <c r="TJ23" s="198"/>
      <c r="TK23" s="198"/>
      <c r="TL23" s="198"/>
      <c r="TM23" s="198"/>
      <c r="TN23" s="198"/>
      <c r="TO23" s="198"/>
      <c r="TP23" s="198"/>
      <c r="TQ23" s="198"/>
      <c r="TR23" s="198"/>
      <c r="TS23" s="198"/>
      <c r="TT23" s="198"/>
      <c r="TU23" s="198"/>
      <c r="TV23" s="198"/>
      <c r="TW23" s="198"/>
      <c r="TX23" s="198"/>
      <c r="TY23" s="198"/>
      <c r="TZ23" s="198"/>
      <c r="UA23" s="198"/>
      <c r="UB23" s="198"/>
      <c r="UC23" s="198"/>
      <c r="UD23" s="198"/>
      <c r="UE23" s="198"/>
      <c r="UF23" s="198"/>
      <c r="UG23" s="198"/>
      <c r="UH23" s="198"/>
      <c r="UI23" s="198"/>
      <c r="UJ23" s="198"/>
      <c r="UK23" s="198"/>
      <c r="UL23" s="198"/>
      <c r="UM23" s="198"/>
      <c r="UN23" s="198"/>
      <c r="UO23" s="198"/>
      <c r="UP23" s="198"/>
      <c r="UQ23" s="198"/>
      <c r="UR23" s="198"/>
      <c r="US23" s="198"/>
      <c r="UT23" s="198"/>
      <c r="UU23" s="198"/>
      <c r="UV23" s="198"/>
      <c r="UW23" s="198"/>
      <c r="UX23" s="198"/>
      <c r="UY23" s="198"/>
      <c r="UZ23" s="198"/>
      <c r="VA23" s="198"/>
      <c r="VB23" s="198"/>
      <c r="VC23" s="198"/>
      <c r="VD23" s="198"/>
      <c r="VE23" s="198"/>
      <c r="VF23" s="198"/>
      <c r="VG23" s="198"/>
      <c r="VH23" s="198"/>
      <c r="VI23" s="198"/>
      <c r="VJ23" s="198"/>
      <c r="VK23" s="198"/>
      <c r="VL23" s="198"/>
      <c r="VM23" s="198"/>
      <c r="VN23" s="198"/>
      <c r="VO23" s="198"/>
      <c r="VP23" s="198"/>
      <c r="VQ23" s="198"/>
      <c r="VR23" s="198"/>
      <c r="VS23" s="198"/>
      <c r="VT23" s="198"/>
      <c r="VU23" s="198"/>
      <c r="VV23" s="198"/>
      <c r="VW23" s="198"/>
      <c r="VX23" s="198"/>
      <c r="VY23" s="198"/>
      <c r="VZ23" s="198"/>
      <c r="WA23" s="198"/>
      <c r="WB23" s="198"/>
      <c r="WC23" s="198"/>
      <c r="WD23" s="198"/>
      <c r="WE23" s="198"/>
      <c r="WF23" s="198"/>
      <c r="WG23" s="198"/>
      <c r="WH23" s="198"/>
      <c r="WI23" s="198"/>
      <c r="WJ23" s="198"/>
      <c r="WK23" s="198"/>
      <c r="WL23" s="198"/>
      <c r="WM23" s="198"/>
      <c r="WN23" s="198"/>
      <c r="WO23" s="198"/>
      <c r="WP23" s="198"/>
      <c r="WQ23" s="198"/>
      <c r="WR23" s="198"/>
      <c r="WS23" s="198"/>
      <c r="WT23" s="198"/>
      <c r="WU23" s="198"/>
      <c r="WV23" s="198"/>
      <c r="WW23" s="198"/>
      <c r="WX23" s="198"/>
      <c r="WY23" s="198"/>
      <c r="WZ23" s="198"/>
      <c r="XA23" s="198"/>
      <c r="XB23" s="198"/>
      <c r="XC23" s="198"/>
      <c r="XD23" s="198"/>
      <c r="XE23" s="198"/>
      <c r="XF23" s="198"/>
      <c r="XG23" s="198"/>
      <c r="XH23" s="198"/>
      <c r="XI23" s="198"/>
      <c r="XJ23" s="198"/>
      <c r="XK23" s="198"/>
      <c r="XL23" s="198"/>
      <c r="XM23" s="198"/>
      <c r="XN23" s="198"/>
      <c r="XO23" s="198"/>
      <c r="XP23" s="198"/>
      <c r="XQ23" s="198"/>
      <c r="XR23" s="198"/>
      <c r="XS23" s="198"/>
      <c r="XT23" s="198"/>
      <c r="XU23" s="198"/>
      <c r="XV23" s="198"/>
      <c r="XW23" s="198"/>
      <c r="XX23" s="198"/>
      <c r="XY23" s="198"/>
      <c r="XZ23" s="198"/>
      <c r="YA23" s="198"/>
      <c r="YB23" s="198"/>
      <c r="YC23" s="198"/>
      <c r="YD23" s="198"/>
      <c r="YE23" s="198"/>
      <c r="YF23" s="198"/>
      <c r="YG23" s="198"/>
      <c r="YH23" s="198"/>
      <c r="YI23" s="198"/>
      <c r="YJ23" s="198"/>
      <c r="YK23" s="198"/>
      <c r="YL23" s="198"/>
      <c r="YM23" s="198"/>
      <c r="YN23" s="198"/>
      <c r="YO23" s="198"/>
      <c r="YP23" s="198"/>
      <c r="YQ23" s="198"/>
      <c r="YR23" s="198"/>
      <c r="YS23" s="198"/>
      <c r="YT23" s="198"/>
      <c r="YU23" s="198"/>
      <c r="YV23" s="198"/>
      <c r="YW23" s="198"/>
      <c r="YX23" s="198"/>
      <c r="YY23" s="198"/>
      <c r="YZ23" s="198"/>
      <c r="ZA23" s="198"/>
      <c r="ZB23" s="198"/>
      <c r="ZC23" s="198"/>
      <c r="ZD23" s="198"/>
      <c r="ZE23" s="198"/>
      <c r="ZF23" s="198"/>
      <c r="ZG23" s="198"/>
      <c r="ZH23" s="198"/>
      <c r="ZI23" s="198"/>
      <c r="ZJ23" s="198"/>
      <c r="ZK23" s="198"/>
      <c r="ZL23" s="198"/>
      <c r="ZM23" s="198"/>
      <c r="ZN23" s="198"/>
      <c r="ZO23" s="198"/>
      <c r="ZP23" s="198"/>
      <c r="ZQ23" s="198"/>
      <c r="ZR23" s="198"/>
      <c r="ZS23" s="198"/>
      <c r="ZT23" s="198"/>
      <c r="ZU23" s="198"/>
      <c r="ZV23" s="198"/>
      <c r="ZW23" s="198"/>
      <c r="ZX23" s="198"/>
      <c r="ZY23" s="198"/>
      <c r="ZZ23" s="198"/>
      <c r="AAA23" s="198"/>
      <c r="AAB23" s="198"/>
      <c r="AAC23" s="198"/>
      <c r="AAD23" s="198"/>
      <c r="AAE23" s="198"/>
      <c r="AAF23" s="198"/>
      <c r="AAG23" s="198"/>
      <c r="AAH23" s="198"/>
      <c r="AAI23" s="198"/>
      <c r="AAJ23" s="198"/>
      <c r="AAK23" s="198"/>
      <c r="AAL23" s="198"/>
      <c r="AAM23" s="198"/>
      <c r="AAN23" s="198"/>
      <c r="AAO23" s="198"/>
      <c r="AAP23" s="198"/>
      <c r="AAQ23" s="198"/>
      <c r="AAR23" s="198"/>
      <c r="AAS23" s="198"/>
      <c r="AAT23" s="198"/>
      <c r="AAU23" s="198"/>
      <c r="AAV23" s="198"/>
      <c r="AAW23" s="198"/>
      <c r="AAX23" s="198"/>
      <c r="AAY23" s="198"/>
      <c r="AAZ23" s="198"/>
      <c r="ABA23" s="198"/>
      <c r="ABB23" s="198"/>
      <c r="ABC23" s="198"/>
      <c r="ABD23" s="198"/>
      <c r="ABE23" s="198"/>
      <c r="ABF23" s="198"/>
      <c r="ABG23" s="198"/>
      <c r="ABH23" s="198"/>
      <c r="ABI23" s="198"/>
      <c r="ABJ23" s="198"/>
      <c r="ABK23" s="198"/>
      <c r="ABL23" s="198"/>
      <c r="ABM23" s="198"/>
      <c r="ABN23" s="198"/>
      <c r="ABO23" s="198"/>
      <c r="ABP23" s="198"/>
      <c r="ABQ23" s="198"/>
      <c r="ABR23" s="198"/>
      <c r="ABS23" s="198"/>
      <c r="ABT23" s="198"/>
      <c r="ABU23" s="198"/>
      <c r="ABV23" s="198"/>
      <c r="ABW23" s="198"/>
      <c r="ABX23" s="198"/>
      <c r="ABY23" s="198"/>
      <c r="ABZ23" s="198"/>
      <c r="ACA23" s="198"/>
      <c r="ACB23" s="198"/>
      <c r="ACC23" s="198"/>
      <c r="ACD23" s="198"/>
      <c r="ACE23" s="198"/>
      <c r="ACF23" s="198"/>
      <c r="ACG23" s="198"/>
      <c r="ACH23" s="198"/>
      <c r="ACI23" s="198"/>
      <c r="ACJ23" s="198"/>
      <c r="ACK23" s="198"/>
      <c r="ACL23" s="198"/>
      <c r="ACM23" s="198"/>
      <c r="ACN23" s="198"/>
      <c r="ACO23" s="198"/>
      <c r="ACP23" s="198"/>
      <c r="ACQ23" s="198"/>
      <c r="ACR23" s="198"/>
      <c r="ACS23" s="198"/>
      <c r="ACT23" s="198"/>
      <c r="ACU23" s="198"/>
      <c r="ACV23" s="198"/>
      <c r="ACW23" s="198"/>
      <c r="ACX23" s="198"/>
      <c r="ACY23" s="198"/>
      <c r="ACZ23" s="198"/>
      <c r="ADA23" s="198"/>
      <c r="ADB23" s="198"/>
      <c r="ADC23" s="198"/>
      <c r="ADD23" s="198"/>
      <c r="ADE23" s="198"/>
      <c r="ADF23" s="198"/>
      <c r="ADG23" s="198"/>
      <c r="ADH23" s="198"/>
      <c r="ADI23" s="198"/>
      <c r="ADJ23" s="198"/>
      <c r="ADK23" s="198"/>
      <c r="ADL23" s="198"/>
      <c r="ADM23" s="198"/>
      <c r="ADN23" s="198"/>
      <c r="ADO23" s="198"/>
      <c r="ADP23" s="198"/>
      <c r="ADQ23" s="198"/>
      <c r="ADR23" s="198"/>
      <c r="ADS23" s="198"/>
      <c r="ADT23" s="198"/>
      <c r="ADU23" s="198"/>
      <c r="ADV23" s="198"/>
      <c r="ADW23" s="198"/>
      <c r="ADX23" s="198"/>
      <c r="ADY23" s="198"/>
      <c r="ADZ23" s="198"/>
      <c r="AEA23" s="198"/>
      <c r="AEB23" s="198"/>
      <c r="AEC23" s="198"/>
      <c r="AED23" s="198"/>
      <c r="AEE23" s="198"/>
      <c r="AEF23" s="198"/>
      <c r="AEG23" s="198"/>
      <c r="AEH23" s="198"/>
      <c r="AEI23" s="198"/>
      <c r="AEJ23" s="198"/>
      <c r="AEK23" s="198"/>
      <c r="AEL23" s="198"/>
      <c r="AEM23" s="198"/>
      <c r="AEN23" s="198"/>
      <c r="AEO23" s="198"/>
      <c r="AEP23" s="198"/>
      <c r="AEQ23" s="198"/>
      <c r="AER23" s="198"/>
      <c r="AES23" s="198"/>
      <c r="AET23" s="198"/>
      <c r="AEU23" s="198"/>
      <c r="AEV23" s="198"/>
      <c r="AEW23" s="198"/>
      <c r="AEX23" s="198"/>
      <c r="AEY23" s="198"/>
      <c r="AEZ23" s="198"/>
      <c r="AFA23" s="198"/>
      <c r="AFB23" s="198"/>
      <c r="AFC23" s="198"/>
      <c r="AFD23" s="198"/>
      <c r="AFE23" s="198"/>
      <c r="AFF23" s="198"/>
      <c r="AFG23" s="198"/>
      <c r="AFH23" s="198"/>
      <c r="AFI23" s="198"/>
      <c r="AFJ23" s="198"/>
      <c r="AFK23" s="198"/>
      <c r="AFL23" s="198"/>
      <c r="AFM23" s="198"/>
      <c r="AFN23" s="198"/>
      <c r="AFO23" s="198"/>
      <c r="AFP23" s="198"/>
      <c r="AFQ23" s="198"/>
      <c r="AFR23" s="198"/>
      <c r="AFS23" s="198"/>
      <c r="AFT23" s="198"/>
      <c r="AFU23" s="198"/>
      <c r="AFV23" s="198"/>
      <c r="AFW23" s="198"/>
      <c r="AFX23" s="198"/>
      <c r="AFY23" s="198"/>
      <c r="AFZ23" s="198"/>
      <c r="AGA23" s="198"/>
      <c r="AGB23" s="198"/>
      <c r="AGC23" s="198"/>
      <c r="AGD23" s="198"/>
      <c r="AGE23" s="198"/>
      <c r="AGF23" s="198"/>
      <c r="AGG23" s="198"/>
      <c r="AGH23" s="198"/>
      <c r="AGI23" s="198"/>
      <c r="AGJ23" s="198"/>
      <c r="AGK23" s="198"/>
      <c r="AGL23" s="198"/>
      <c r="AGM23" s="198"/>
      <c r="AGN23" s="198"/>
      <c r="AGO23" s="198"/>
      <c r="AGP23" s="198"/>
      <c r="AGQ23" s="198"/>
      <c r="AGR23" s="198"/>
      <c r="AGS23" s="198"/>
      <c r="AGT23" s="198"/>
      <c r="AGU23" s="198"/>
      <c r="AGV23" s="198"/>
      <c r="AGW23" s="198"/>
      <c r="AGX23" s="198"/>
      <c r="AGY23" s="198"/>
      <c r="AGZ23" s="198"/>
      <c r="AHA23" s="198"/>
      <c r="AHB23" s="198"/>
      <c r="AHC23" s="198"/>
      <c r="AHD23" s="198"/>
      <c r="AHE23" s="198"/>
      <c r="AHF23" s="198"/>
      <c r="AHG23" s="198"/>
      <c r="AHH23" s="198"/>
      <c r="AHI23" s="198"/>
      <c r="AHJ23" s="198"/>
      <c r="AHK23" s="198"/>
      <c r="AHL23" s="198"/>
      <c r="AHM23" s="198"/>
      <c r="AHN23" s="198"/>
      <c r="AHO23" s="198"/>
      <c r="AHP23" s="198"/>
      <c r="AHQ23" s="198"/>
      <c r="AHR23" s="198"/>
      <c r="AHS23" s="198"/>
      <c r="AHT23" s="198"/>
      <c r="AHU23" s="198"/>
      <c r="AHV23" s="198"/>
      <c r="AHW23" s="198"/>
      <c r="AHX23" s="198"/>
      <c r="AHY23" s="198"/>
      <c r="AHZ23" s="198"/>
      <c r="AIA23" s="198"/>
      <c r="AIB23" s="198"/>
      <c r="AIC23" s="198"/>
      <c r="AID23" s="198"/>
      <c r="AIE23" s="198"/>
      <c r="AIF23" s="198"/>
      <c r="AIG23" s="198"/>
      <c r="AIH23" s="198"/>
      <c r="AII23" s="198"/>
      <c r="AIJ23" s="198"/>
      <c r="AIK23" s="198"/>
      <c r="AIL23" s="198"/>
      <c r="AIM23" s="198"/>
      <c r="AIN23" s="198"/>
      <c r="AIO23" s="198"/>
      <c r="AIP23" s="198"/>
      <c r="AIQ23" s="198"/>
      <c r="AIR23" s="198"/>
      <c r="AIS23" s="198"/>
      <c r="AIT23" s="198"/>
      <c r="AIU23" s="198"/>
      <c r="AIV23" s="198"/>
      <c r="AIW23" s="198"/>
      <c r="AIX23" s="198"/>
      <c r="AIY23" s="198"/>
      <c r="AIZ23" s="198"/>
      <c r="AJA23" s="198"/>
      <c r="AJB23" s="198"/>
      <c r="AJC23" s="198"/>
      <c r="AJD23" s="198"/>
      <c r="AJE23" s="198"/>
      <c r="AJF23" s="198"/>
      <c r="AJG23" s="198"/>
      <c r="AJH23" s="198"/>
      <c r="AJI23" s="198"/>
      <c r="AJJ23" s="198"/>
      <c r="AJK23" s="198"/>
      <c r="AJL23" s="198"/>
      <c r="AJM23" s="198"/>
      <c r="AJN23" s="198"/>
      <c r="AJO23" s="198"/>
      <c r="AJP23" s="198"/>
      <c r="AJQ23" s="198"/>
      <c r="AJR23" s="198"/>
      <c r="AJS23" s="198"/>
      <c r="AJT23" s="198"/>
      <c r="AJU23" s="198"/>
      <c r="AJV23" s="198"/>
      <c r="AJW23" s="198"/>
      <c r="AJX23" s="198"/>
      <c r="AJY23" s="198"/>
      <c r="AJZ23" s="198"/>
      <c r="AKA23" s="198"/>
      <c r="AKB23" s="198"/>
      <c r="AKC23" s="198"/>
      <c r="AKD23" s="198"/>
      <c r="AKE23" s="198"/>
      <c r="AKF23" s="198"/>
      <c r="AKG23" s="198"/>
      <c r="AKH23" s="198"/>
      <c r="AKI23" s="198"/>
      <c r="AKJ23" s="198"/>
      <c r="AKK23" s="198"/>
      <c r="AKL23" s="198"/>
      <c r="AKM23" s="198"/>
      <c r="AKN23" s="198"/>
      <c r="AKO23" s="198"/>
      <c r="AKP23" s="198"/>
      <c r="AKQ23" s="198"/>
      <c r="AKR23" s="198"/>
      <c r="AKS23" s="198"/>
      <c r="AKT23" s="198"/>
      <c r="AKU23" s="198"/>
      <c r="AKV23" s="198"/>
      <c r="AKW23" s="198"/>
      <c r="AKX23" s="198"/>
      <c r="AKY23" s="198"/>
      <c r="AKZ23" s="198"/>
      <c r="ALA23" s="198"/>
      <c r="ALB23" s="198"/>
      <c r="ALC23" s="198"/>
      <c r="ALD23" s="198"/>
      <c r="ALE23" s="198"/>
      <c r="ALF23" s="198"/>
      <c r="ALG23" s="198"/>
      <c r="ALH23" s="198"/>
      <c r="ALI23" s="198"/>
      <c r="ALJ23" s="198"/>
      <c r="ALK23" s="198"/>
      <c r="ALL23" s="198"/>
      <c r="ALM23" s="198"/>
      <c r="ALN23" s="198"/>
      <c r="ALO23" s="198"/>
      <c r="ALP23" s="198"/>
      <c r="ALQ23" s="198"/>
      <c r="ALR23" s="198"/>
      <c r="ALS23" s="198"/>
      <c r="ALT23" s="198"/>
      <c r="ALU23" s="198"/>
      <c r="ALV23" s="198"/>
      <c r="ALW23" s="198"/>
      <c r="ALX23" s="198"/>
      <c r="ALY23" s="198"/>
      <c r="ALZ23" s="198"/>
      <c r="AMA23" s="198"/>
      <c r="AMB23" s="198"/>
      <c r="AMC23" s="198"/>
      <c r="AMD23" s="198"/>
      <c r="AME23" s="198"/>
      <c r="AMF23" s="198"/>
      <c r="AMG23" s="198"/>
      <c r="AMH23" s="198"/>
      <c r="AMI23" s="198"/>
      <c r="AMJ23" s="198"/>
      <c r="AMK23" s="198"/>
      <c r="AML23" s="198"/>
      <c r="AMM23" s="198"/>
      <c r="AMN23" s="198"/>
      <c r="AMO23" s="198"/>
      <c r="AMP23" s="198"/>
      <c r="AMQ23" s="198"/>
      <c r="AMR23" s="198"/>
      <c r="AMS23" s="198"/>
      <c r="AMT23" s="198"/>
      <c r="AMU23" s="198"/>
      <c r="AMV23" s="198"/>
      <c r="AMW23" s="198"/>
      <c r="AMX23" s="198"/>
      <c r="AMY23" s="198"/>
      <c r="AMZ23" s="198"/>
      <c r="ANA23" s="198"/>
      <c r="ANB23" s="198"/>
      <c r="ANC23" s="198"/>
      <c r="AND23" s="198"/>
      <c r="ANE23" s="198"/>
      <c r="ANF23" s="198"/>
      <c r="ANG23" s="198"/>
      <c r="ANH23" s="198"/>
      <c r="ANI23" s="198"/>
      <c r="ANJ23" s="198"/>
      <c r="ANK23" s="198"/>
      <c r="ANL23" s="198"/>
      <c r="ANM23" s="198"/>
      <c r="ANN23" s="198"/>
      <c r="ANO23" s="198"/>
      <c r="ANP23" s="198"/>
      <c r="ANQ23" s="198"/>
      <c r="ANR23" s="198"/>
      <c r="ANS23" s="198"/>
      <c r="ANT23" s="198"/>
      <c r="ANU23" s="198"/>
      <c r="ANV23" s="198"/>
      <c r="ANW23" s="198"/>
      <c r="ANX23" s="198"/>
      <c r="ANY23" s="198"/>
      <c r="ANZ23" s="198"/>
      <c r="AOA23" s="198"/>
      <c r="AOB23" s="198"/>
      <c r="AOC23" s="198"/>
      <c r="AOD23" s="198"/>
      <c r="AOE23" s="198"/>
      <c r="AOF23" s="198"/>
      <c r="AOG23" s="198"/>
      <c r="AOH23" s="198"/>
      <c r="AOI23" s="198"/>
      <c r="AOJ23" s="198"/>
      <c r="AOK23" s="198"/>
      <c r="AOL23" s="198"/>
      <c r="AOM23" s="198"/>
      <c r="AON23" s="198"/>
      <c r="AOO23" s="198"/>
      <c r="AOP23" s="198"/>
      <c r="AOQ23" s="198"/>
      <c r="AOR23" s="198"/>
      <c r="AOS23" s="198"/>
      <c r="AOT23" s="198"/>
      <c r="AOU23" s="198"/>
      <c r="AOV23" s="198"/>
      <c r="AOW23" s="198"/>
      <c r="AOX23" s="198"/>
      <c r="AOY23" s="198"/>
      <c r="AOZ23" s="198"/>
      <c r="APA23" s="198"/>
      <c r="APB23" s="198"/>
      <c r="APC23" s="198"/>
      <c r="APD23" s="198"/>
      <c r="APE23" s="198"/>
      <c r="APF23" s="198"/>
      <c r="APG23" s="198"/>
      <c r="APH23" s="198"/>
      <c r="API23" s="198"/>
      <c r="APJ23" s="198"/>
      <c r="APK23" s="198"/>
      <c r="APL23" s="198"/>
      <c r="APM23" s="198"/>
      <c r="APN23" s="198"/>
      <c r="APO23" s="198"/>
      <c r="APP23" s="198"/>
      <c r="APQ23" s="198"/>
      <c r="APR23" s="198"/>
      <c r="APS23" s="198"/>
      <c r="APT23" s="198"/>
      <c r="APU23" s="198"/>
      <c r="APV23" s="198"/>
      <c r="APW23" s="198"/>
      <c r="APX23" s="198"/>
      <c r="APY23" s="198"/>
      <c r="APZ23" s="198"/>
      <c r="AQA23" s="198"/>
      <c r="AQB23" s="198"/>
      <c r="AQC23" s="198"/>
      <c r="AQD23" s="198"/>
      <c r="AQE23" s="198"/>
      <c r="AQF23" s="198"/>
      <c r="AQG23" s="198"/>
      <c r="AQH23" s="198"/>
      <c r="AQI23" s="198"/>
      <c r="AQJ23" s="198"/>
      <c r="AQK23" s="198"/>
      <c r="AQL23" s="198"/>
      <c r="AQM23" s="198"/>
      <c r="AQN23" s="198"/>
      <c r="AQO23" s="198"/>
      <c r="AQP23" s="198"/>
      <c r="AQQ23" s="198"/>
      <c r="AQR23" s="198"/>
      <c r="AQS23" s="198"/>
      <c r="AQT23" s="198"/>
      <c r="AQU23" s="198"/>
      <c r="AQV23" s="198"/>
      <c r="AQW23" s="198"/>
      <c r="AQX23" s="198"/>
      <c r="AQY23" s="198"/>
      <c r="AQZ23" s="198"/>
      <c r="ARA23" s="198"/>
      <c r="ARB23" s="198"/>
      <c r="ARC23" s="198"/>
      <c r="ARD23" s="198"/>
      <c r="ARE23" s="198"/>
      <c r="ARF23" s="198"/>
      <c r="ARG23" s="198"/>
      <c r="ARH23" s="198"/>
      <c r="ARI23" s="198"/>
      <c r="ARJ23" s="198"/>
      <c r="ARK23" s="198"/>
      <c r="ARL23" s="198"/>
      <c r="ARM23" s="198"/>
      <c r="ARN23" s="198"/>
      <c r="ARO23" s="198"/>
      <c r="ARP23" s="198"/>
      <c r="ARQ23" s="198"/>
      <c r="ARR23" s="198"/>
      <c r="ARS23" s="198"/>
      <c r="ART23" s="198"/>
      <c r="ARU23" s="198"/>
      <c r="ARV23" s="198"/>
      <c r="ARW23" s="198"/>
      <c r="ARX23" s="198"/>
      <c r="ARY23" s="198"/>
      <c r="ARZ23" s="198"/>
      <c r="ASA23" s="198"/>
      <c r="ASB23" s="198"/>
      <c r="ASC23" s="198"/>
      <c r="ASD23" s="198"/>
      <c r="ASE23" s="198"/>
      <c r="ASF23" s="198"/>
      <c r="ASG23" s="198"/>
      <c r="ASH23" s="198"/>
      <c r="ASI23" s="198"/>
      <c r="ASJ23" s="198"/>
      <c r="ASK23" s="198"/>
      <c r="ASL23" s="198"/>
      <c r="ASM23" s="198"/>
      <c r="ASN23" s="198"/>
      <c r="ASO23" s="198"/>
      <c r="ASP23" s="198"/>
      <c r="ASQ23" s="198"/>
      <c r="ASR23" s="198"/>
      <c r="ASS23" s="198"/>
      <c r="AST23" s="198"/>
      <c r="ASU23" s="198"/>
      <c r="ASV23" s="198"/>
      <c r="ASW23" s="198"/>
      <c r="ASX23" s="198"/>
      <c r="ASY23" s="198"/>
      <c r="ASZ23" s="198"/>
      <c r="ATA23" s="198"/>
      <c r="ATB23" s="198"/>
      <c r="ATC23" s="198"/>
      <c r="ATD23" s="198"/>
      <c r="ATE23" s="198"/>
      <c r="ATF23" s="198"/>
      <c r="ATG23" s="198"/>
      <c r="ATH23" s="198"/>
      <c r="ATI23" s="198"/>
      <c r="ATJ23" s="198"/>
      <c r="ATK23" s="198"/>
      <c r="ATL23" s="198"/>
      <c r="ATM23" s="198"/>
      <c r="ATN23" s="198"/>
      <c r="ATO23" s="198"/>
      <c r="ATP23" s="198"/>
      <c r="ATQ23" s="198"/>
      <c r="ATR23" s="198"/>
      <c r="ATS23" s="198"/>
      <c r="ATT23" s="198"/>
      <c r="ATU23" s="198"/>
      <c r="ATV23" s="198"/>
      <c r="ATW23" s="198"/>
      <c r="ATX23" s="198"/>
      <c r="ATY23" s="198"/>
      <c r="ATZ23" s="198"/>
      <c r="AUA23" s="198"/>
      <c r="AUB23" s="198"/>
      <c r="AUC23" s="198"/>
      <c r="AUD23" s="198"/>
      <c r="AUE23" s="198"/>
      <c r="AUF23" s="198"/>
      <c r="AUG23" s="198"/>
      <c r="AUH23" s="198"/>
      <c r="AUI23" s="198"/>
      <c r="AUJ23" s="198"/>
      <c r="AUK23" s="198"/>
      <c r="AUL23" s="198"/>
      <c r="AUM23" s="198"/>
      <c r="AUN23" s="198"/>
      <c r="AUO23" s="198"/>
      <c r="AUP23" s="198"/>
      <c r="AUQ23" s="198"/>
      <c r="AUR23" s="198"/>
      <c r="AUS23" s="198"/>
      <c r="AUT23" s="198"/>
      <c r="AUU23" s="198"/>
      <c r="AUV23" s="198"/>
      <c r="AUW23" s="198"/>
      <c r="AUX23" s="198"/>
      <c r="AUY23" s="198"/>
      <c r="AUZ23" s="198"/>
      <c r="AVA23" s="198"/>
      <c r="AVB23" s="198"/>
      <c r="AVC23" s="198"/>
      <c r="AVD23" s="198"/>
      <c r="AVE23" s="198"/>
      <c r="AVF23" s="198"/>
      <c r="AVG23" s="198"/>
      <c r="AVH23" s="198"/>
      <c r="AVI23" s="198"/>
      <c r="AVJ23" s="198"/>
      <c r="AVK23" s="198"/>
      <c r="AVL23" s="198"/>
      <c r="AVM23" s="198"/>
      <c r="AVN23" s="198"/>
      <c r="AVO23" s="198"/>
      <c r="AVP23" s="198"/>
      <c r="AVQ23" s="198"/>
      <c r="AVR23" s="198"/>
      <c r="AVS23" s="198"/>
      <c r="AVT23" s="198"/>
      <c r="AVU23" s="198"/>
      <c r="AVV23" s="198"/>
      <c r="AVW23" s="198"/>
      <c r="AVX23" s="198"/>
      <c r="AVY23" s="198"/>
      <c r="AVZ23" s="198"/>
      <c r="AWA23" s="198"/>
      <c r="AWB23" s="198"/>
      <c r="AWC23" s="198"/>
      <c r="AWD23" s="198"/>
      <c r="AWE23" s="198"/>
      <c r="AWF23" s="198"/>
      <c r="AWG23" s="198"/>
      <c r="AWH23" s="198"/>
      <c r="AWI23" s="198"/>
      <c r="AWJ23" s="198"/>
      <c r="AWK23" s="198"/>
      <c r="AWL23" s="198"/>
      <c r="AWM23" s="198"/>
      <c r="AWN23" s="198"/>
      <c r="AWO23" s="198"/>
      <c r="AWP23" s="198"/>
      <c r="AWQ23" s="198"/>
      <c r="AWR23" s="198"/>
      <c r="AWS23" s="198"/>
      <c r="AWT23" s="198"/>
      <c r="AWU23" s="198"/>
      <c r="AWV23" s="198"/>
      <c r="AWW23" s="198"/>
      <c r="AWX23" s="198"/>
      <c r="AWY23" s="198"/>
      <c r="AWZ23" s="198"/>
      <c r="AXA23" s="198"/>
      <c r="AXB23" s="198"/>
      <c r="AXC23" s="198"/>
      <c r="AXD23" s="198"/>
      <c r="AXE23" s="198"/>
      <c r="AXF23" s="198"/>
      <c r="AXG23" s="198"/>
      <c r="AXH23" s="198"/>
      <c r="AXI23" s="198"/>
      <c r="AXJ23" s="198"/>
      <c r="AXK23" s="198"/>
      <c r="AXL23" s="198"/>
      <c r="AXM23" s="198"/>
      <c r="AXN23" s="198"/>
      <c r="AXO23" s="198"/>
      <c r="AXP23" s="198"/>
      <c r="AXQ23" s="198"/>
      <c r="AXR23" s="198"/>
      <c r="AXS23" s="198"/>
      <c r="AXT23" s="198"/>
      <c r="AXU23" s="198"/>
      <c r="AXV23" s="198"/>
      <c r="AXW23" s="198"/>
      <c r="AXX23" s="198"/>
      <c r="AXY23" s="198"/>
      <c r="AXZ23" s="198"/>
      <c r="AYA23" s="198"/>
      <c r="AYB23" s="198"/>
      <c r="AYC23" s="198"/>
      <c r="AYD23" s="198"/>
      <c r="AYE23" s="198"/>
      <c r="AYF23" s="198"/>
      <c r="AYG23" s="198"/>
      <c r="AYH23" s="198"/>
      <c r="AYI23" s="198"/>
      <c r="AYJ23" s="198"/>
      <c r="AYK23" s="198"/>
      <c r="AYL23" s="198"/>
      <c r="AYM23" s="198"/>
      <c r="AYN23" s="198"/>
      <c r="AYO23" s="198"/>
      <c r="AYP23" s="198"/>
      <c r="AYQ23" s="198"/>
      <c r="AYR23" s="198"/>
      <c r="AYS23" s="198"/>
      <c r="AYT23" s="198"/>
      <c r="AYU23" s="198"/>
      <c r="AYV23" s="198"/>
      <c r="AYW23" s="198"/>
      <c r="AYX23" s="198"/>
      <c r="AYY23" s="198"/>
      <c r="AYZ23" s="198"/>
      <c r="AZA23" s="198"/>
      <c r="AZB23" s="198"/>
      <c r="AZC23" s="198"/>
      <c r="AZD23" s="198"/>
      <c r="AZE23" s="198"/>
      <c r="AZF23" s="198"/>
      <c r="AZG23" s="198"/>
      <c r="AZH23" s="198"/>
      <c r="AZI23" s="198"/>
      <c r="AZJ23" s="198"/>
      <c r="AZK23" s="198"/>
      <c r="AZL23" s="198"/>
      <c r="AZM23" s="198"/>
      <c r="AZN23" s="198"/>
      <c r="AZO23" s="198"/>
      <c r="AZP23" s="198"/>
      <c r="AZQ23" s="198"/>
      <c r="AZR23" s="198"/>
      <c r="AZS23" s="198"/>
      <c r="AZT23" s="198"/>
      <c r="AZU23" s="198"/>
      <c r="AZV23" s="198"/>
      <c r="AZW23" s="198"/>
      <c r="AZX23" s="198"/>
      <c r="AZY23" s="198"/>
      <c r="AZZ23" s="198"/>
      <c r="BAA23" s="198"/>
      <c r="BAB23" s="198"/>
      <c r="BAC23" s="198"/>
      <c r="BAD23" s="198"/>
      <c r="BAE23" s="198"/>
      <c r="BAF23" s="198"/>
      <c r="BAG23" s="198"/>
      <c r="BAH23" s="198"/>
      <c r="BAI23" s="198"/>
      <c r="BAJ23" s="198"/>
      <c r="BAK23" s="198"/>
      <c r="BAL23" s="198"/>
      <c r="BAM23" s="198"/>
      <c r="BAN23" s="198"/>
      <c r="BAO23" s="198"/>
      <c r="BAP23" s="198"/>
      <c r="BAQ23" s="198"/>
      <c r="BAR23" s="198"/>
      <c r="BAS23" s="198"/>
      <c r="BAT23" s="198"/>
      <c r="BAU23" s="198"/>
      <c r="BAV23" s="198"/>
      <c r="BAW23" s="198"/>
      <c r="BAX23" s="198"/>
      <c r="BAY23" s="198"/>
      <c r="BAZ23" s="198"/>
      <c r="BBA23" s="198"/>
      <c r="BBB23" s="198"/>
      <c r="BBC23" s="198"/>
      <c r="BBD23" s="198"/>
      <c r="BBE23" s="198"/>
      <c r="BBF23" s="198"/>
      <c r="BBG23" s="198"/>
      <c r="BBH23" s="198"/>
      <c r="BBI23" s="198"/>
      <c r="BBJ23" s="198"/>
      <c r="BBK23" s="198"/>
      <c r="BBL23" s="198"/>
      <c r="BBM23" s="198"/>
      <c r="BBN23" s="198"/>
      <c r="BBO23" s="198"/>
      <c r="BBP23" s="198"/>
      <c r="BBQ23" s="198"/>
      <c r="BBR23" s="198"/>
      <c r="BBS23" s="198"/>
      <c r="BBT23" s="198"/>
      <c r="BBU23" s="198"/>
      <c r="BBV23" s="198"/>
      <c r="BBW23" s="198"/>
      <c r="BBX23" s="198"/>
      <c r="BBY23" s="198"/>
      <c r="BBZ23" s="198"/>
      <c r="BCA23" s="198"/>
      <c r="BCB23" s="198"/>
      <c r="BCC23" s="198"/>
      <c r="BCD23" s="198"/>
      <c r="BCE23" s="198"/>
      <c r="BCF23" s="198"/>
      <c r="BCG23" s="198"/>
      <c r="BCH23" s="198"/>
      <c r="BCI23" s="198"/>
      <c r="BCJ23" s="198"/>
      <c r="BCK23" s="198"/>
      <c r="BCL23" s="198"/>
      <c r="BCM23" s="198"/>
      <c r="BCN23" s="198"/>
      <c r="BCO23" s="198"/>
      <c r="BCP23" s="198"/>
      <c r="BCQ23" s="198"/>
      <c r="BCR23" s="198"/>
      <c r="BCS23" s="198"/>
      <c r="BCT23" s="198"/>
      <c r="BCU23" s="198"/>
      <c r="BCV23" s="198"/>
      <c r="BCW23" s="198"/>
      <c r="BCX23" s="198"/>
      <c r="BCY23" s="198"/>
      <c r="BCZ23" s="198"/>
      <c r="BDA23" s="198"/>
      <c r="BDB23" s="198"/>
      <c r="BDC23" s="198"/>
      <c r="BDD23" s="198"/>
      <c r="BDE23" s="198"/>
      <c r="BDF23" s="198"/>
      <c r="BDG23" s="198"/>
      <c r="BDH23" s="198"/>
      <c r="BDI23" s="198"/>
      <c r="BDJ23" s="198"/>
      <c r="BDK23" s="198"/>
      <c r="BDL23" s="198"/>
      <c r="BDM23" s="198"/>
      <c r="BDN23" s="198"/>
      <c r="BDO23" s="198"/>
      <c r="BDP23" s="198"/>
      <c r="BDQ23" s="198"/>
      <c r="BDR23" s="198"/>
      <c r="BDS23" s="198"/>
      <c r="BDT23" s="198"/>
      <c r="BDU23" s="198"/>
      <c r="BDV23" s="198"/>
      <c r="BDW23" s="198"/>
      <c r="BDX23" s="198"/>
      <c r="BDY23" s="198"/>
      <c r="BDZ23" s="198"/>
      <c r="BEA23" s="198"/>
      <c r="BEB23" s="198"/>
      <c r="BEC23" s="198"/>
      <c r="BED23" s="198"/>
      <c r="BEE23" s="198"/>
      <c r="BEF23" s="198"/>
      <c r="BEG23" s="198"/>
      <c r="BEH23" s="198"/>
      <c r="BEI23" s="198"/>
      <c r="BEJ23" s="198"/>
      <c r="BEK23" s="198"/>
      <c r="BEL23" s="198"/>
      <c r="BEM23" s="198"/>
      <c r="BEN23" s="198"/>
      <c r="BEO23" s="198"/>
      <c r="BEP23" s="198"/>
      <c r="BEQ23" s="198"/>
      <c r="BER23" s="198"/>
      <c r="BES23" s="198"/>
      <c r="BET23" s="198"/>
      <c r="BEU23" s="198"/>
      <c r="BEV23" s="198"/>
      <c r="BEW23" s="198"/>
      <c r="BEX23" s="198"/>
      <c r="BEY23" s="198"/>
      <c r="BEZ23" s="198"/>
      <c r="BFA23" s="198"/>
      <c r="BFB23" s="198"/>
      <c r="BFC23" s="198"/>
      <c r="BFD23" s="198"/>
      <c r="BFE23" s="198"/>
      <c r="BFF23" s="198"/>
      <c r="BFG23" s="198"/>
      <c r="BFH23" s="198"/>
      <c r="BFI23" s="198"/>
      <c r="BFJ23" s="198"/>
      <c r="BFK23" s="198"/>
      <c r="BFL23" s="198"/>
      <c r="BFM23" s="198"/>
      <c r="BFN23" s="198"/>
      <c r="BFO23" s="198"/>
      <c r="BFP23" s="198"/>
      <c r="BFQ23" s="198"/>
      <c r="BFR23" s="198"/>
      <c r="BFS23" s="198"/>
      <c r="BFT23" s="198"/>
      <c r="BFU23" s="198"/>
      <c r="BFV23" s="198"/>
      <c r="BFW23" s="198"/>
      <c r="BFX23" s="198"/>
      <c r="BFY23" s="198"/>
      <c r="BFZ23" s="198"/>
      <c r="BGA23" s="198"/>
      <c r="BGB23" s="198"/>
      <c r="BGC23" s="198"/>
      <c r="BGD23" s="198"/>
      <c r="BGE23" s="198"/>
      <c r="BGF23" s="198"/>
      <c r="BGG23" s="198"/>
      <c r="BGH23" s="198"/>
      <c r="BGI23" s="198"/>
      <c r="BGJ23" s="198"/>
      <c r="BGK23" s="198"/>
      <c r="BGL23" s="198"/>
      <c r="BGM23" s="198"/>
      <c r="BGN23" s="198"/>
      <c r="BGO23" s="198"/>
      <c r="BGP23" s="198"/>
      <c r="BGQ23" s="198"/>
      <c r="BGR23" s="198"/>
      <c r="BGS23" s="198"/>
      <c r="BGT23" s="198"/>
      <c r="BGU23" s="198"/>
      <c r="BGV23" s="198"/>
      <c r="BGW23" s="198"/>
      <c r="BGX23" s="198"/>
      <c r="BGY23" s="198"/>
      <c r="BGZ23" s="198"/>
      <c r="BHA23" s="198"/>
      <c r="BHB23" s="198"/>
      <c r="BHC23" s="198"/>
      <c r="BHD23" s="198"/>
      <c r="BHE23" s="198"/>
      <c r="BHF23" s="198"/>
      <c r="BHG23" s="198"/>
      <c r="BHH23" s="198"/>
      <c r="BHI23" s="198"/>
      <c r="BHJ23" s="198"/>
      <c r="BHK23" s="198"/>
      <c r="BHL23" s="198"/>
      <c r="BHM23" s="198"/>
      <c r="BHN23" s="198"/>
      <c r="BHO23" s="198"/>
      <c r="BHP23" s="198"/>
      <c r="BHQ23" s="198"/>
      <c r="BHR23" s="198"/>
      <c r="BHS23" s="198"/>
      <c r="BHT23" s="198"/>
      <c r="BHU23" s="198"/>
      <c r="BHV23" s="198"/>
      <c r="BHW23" s="198"/>
      <c r="BHX23" s="198"/>
      <c r="BHY23" s="198"/>
      <c r="BHZ23" s="198"/>
      <c r="BIA23" s="198"/>
      <c r="BIB23" s="198"/>
      <c r="BIC23" s="198"/>
      <c r="BID23" s="198"/>
      <c r="BIE23" s="198"/>
      <c r="BIF23" s="198"/>
      <c r="BIG23" s="198"/>
      <c r="BIH23" s="198"/>
      <c r="BII23" s="198"/>
      <c r="BIJ23" s="198"/>
      <c r="BIK23" s="198"/>
      <c r="BIL23" s="198"/>
      <c r="BIM23" s="198"/>
      <c r="BIN23" s="198"/>
      <c r="BIO23" s="198"/>
      <c r="BIP23" s="198"/>
      <c r="BIQ23" s="198"/>
      <c r="BIR23" s="198"/>
      <c r="BIS23" s="198"/>
      <c r="BIT23" s="198"/>
      <c r="BIU23" s="198"/>
      <c r="BIV23" s="198"/>
      <c r="BIW23" s="198"/>
      <c r="BIX23" s="198"/>
      <c r="BIY23" s="198"/>
      <c r="BIZ23" s="198"/>
      <c r="BJA23" s="198"/>
      <c r="BJB23" s="198"/>
      <c r="BJC23" s="198"/>
      <c r="BJD23" s="198"/>
      <c r="BJE23" s="198"/>
      <c r="BJF23" s="198"/>
      <c r="BJG23" s="198"/>
      <c r="BJH23" s="198"/>
      <c r="BJI23" s="198"/>
      <c r="BJJ23" s="198"/>
      <c r="BJK23" s="198"/>
      <c r="BJL23" s="198"/>
      <c r="BJM23" s="198"/>
      <c r="BJN23" s="198"/>
      <c r="BJO23" s="198"/>
      <c r="BJP23" s="198"/>
      <c r="BJQ23" s="198"/>
      <c r="BJR23" s="198"/>
      <c r="BJS23" s="198"/>
      <c r="BJT23" s="198"/>
      <c r="BJU23" s="198"/>
      <c r="BJV23" s="198"/>
      <c r="BJW23" s="198"/>
      <c r="BJX23" s="198"/>
      <c r="BJY23" s="198"/>
      <c r="BJZ23" s="198"/>
      <c r="BKA23" s="198"/>
      <c r="BKB23" s="198"/>
      <c r="BKC23" s="198"/>
      <c r="BKD23" s="198"/>
      <c r="BKE23" s="198"/>
      <c r="BKF23" s="198"/>
      <c r="BKG23" s="198"/>
      <c r="BKH23" s="198"/>
      <c r="BKI23" s="198"/>
      <c r="BKJ23" s="198"/>
      <c r="BKK23" s="198"/>
      <c r="BKL23" s="198"/>
      <c r="BKM23" s="198"/>
      <c r="BKN23" s="198"/>
      <c r="BKO23" s="198"/>
      <c r="BKP23" s="198"/>
      <c r="BKQ23" s="198"/>
      <c r="BKR23" s="198"/>
      <c r="BKS23" s="198"/>
      <c r="BKT23" s="198"/>
      <c r="BKU23" s="198"/>
      <c r="BKV23" s="198"/>
      <c r="BKW23" s="198"/>
      <c r="BKX23" s="198"/>
      <c r="BKY23" s="198"/>
      <c r="BKZ23" s="198"/>
      <c r="BLA23" s="198"/>
      <c r="BLB23" s="198"/>
      <c r="BLC23" s="198"/>
      <c r="BLD23" s="198"/>
      <c r="BLE23" s="198"/>
      <c r="BLF23" s="198"/>
      <c r="BLG23" s="198"/>
      <c r="BLH23" s="198"/>
      <c r="BLI23" s="198"/>
      <c r="BLJ23" s="198"/>
      <c r="BLK23" s="198"/>
      <c r="BLL23" s="198"/>
      <c r="BLM23" s="198"/>
      <c r="BLN23" s="198"/>
      <c r="BLO23" s="198"/>
      <c r="BLP23" s="198"/>
      <c r="BLQ23" s="198"/>
      <c r="BLR23" s="198"/>
      <c r="BLS23" s="198"/>
      <c r="BLT23" s="198"/>
      <c r="BLU23" s="198"/>
      <c r="BLV23" s="198"/>
      <c r="BLW23" s="198"/>
      <c r="BLX23" s="198"/>
      <c r="BLY23" s="198"/>
      <c r="BLZ23" s="198"/>
      <c r="BMA23" s="198"/>
      <c r="BMB23" s="198"/>
      <c r="BMC23" s="198"/>
      <c r="BMD23" s="198"/>
      <c r="BME23" s="198"/>
      <c r="BMF23" s="198"/>
      <c r="BMG23" s="198"/>
      <c r="BMH23" s="198"/>
      <c r="BMI23" s="198"/>
      <c r="BMJ23" s="198"/>
      <c r="BMK23" s="198"/>
      <c r="BML23" s="198"/>
      <c r="BMM23" s="198"/>
      <c r="BMN23" s="198"/>
      <c r="BMO23" s="198"/>
      <c r="BMP23" s="198"/>
      <c r="BMQ23" s="198"/>
      <c r="BMR23" s="198"/>
      <c r="BMS23" s="198"/>
      <c r="BMT23" s="198"/>
      <c r="BMU23" s="198"/>
      <c r="BMV23" s="198"/>
      <c r="BMW23" s="198"/>
      <c r="BMX23" s="198"/>
      <c r="BMY23" s="198"/>
      <c r="BMZ23" s="198"/>
      <c r="BNA23" s="198"/>
      <c r="BNB23" s="198"/>
      <c r="BNC23" s="198"/>
      <c r="BND23" s="198"/>
      <c r="BNE23" s="198"/>
      <c r="BNF23" s="198"/>
      <c r="BNG23" s="198"/>
      <c r="BNH23" s="198"/>
      <c r="BNI23" s="198"/>
      <c r="BNJ23" s="198"/>
      <c r="BNK23" s="198"/>
      <c r="BNL23" s="198"/>
      <c r="BNM23" s="198"/>
      <c r="BNN23" s="198"/>
      <c r="BNO23" s="198"/>
      <c r="BNP23" s="198"/>
      <c r="BNQ23" s="198"/>
      <c r="BNR23" s="198"/>
      <c r="BNS23" s="198"/>
      <c r="BNT23" s="198"/>
      <c r="BNU23" s="198"/>
      <c r="BNV23" s="198"/>
      <c r="BNW23" s="198"/>
      <c r="BNX23" s="198"/>
      <c r="BNY23" s="198"/>
      <c r="BNZ23" s="198"/>
      <c r="BOA23" s="198"/>
      <c r="BOB23" s="198"/>
      <c r="BOC23" s="198"/>
      <c r="BOD23" s="198"/>
      <c r="BOE23" s="198"/>
      <c r="BOF23" s="198"/>
      <c r="BOG23" s="198"/>
      <c r="BOH23" s="198"/>
      <c r="BOI23" s="198"/>
      <c r="BOJ23" s="198"/>
      <c r="BOK23" s="198"/>
      <c r="BOL23" s="198"/>
      <c r="BOM23" s="198"/>
      <c r="BON23" s="198"/>
      <c r="BOO23" s="198"/>
      <c r="BOP23" s="198"/>
      <c r="BOQ23" s="198"/>
      <c r="BOR23" s="198"/>
      <c r="BOS23" s="198"/>
      <c r="BOT23" s="198"/>
      <c r="BOU23" s="198"/>
      <c r="BOV23" s="198"/>
      <c r="BOW23" s="198"/>
      <c r="BOX23" s="198"/>
      <c r="BOY23" s="198"/>
      <c r="BOZ23" s="198"/>
      <c r="BPA23" s="198"/>
      <c r="BPB23" s="198"/>
      <c r="BPC23" s="198"/>
      <c r="BPD23" s="198"/>
      <c r="BPE23" s="198"/>
      <c r="BPF23" s="198"/>
      <c r="BPG23" s="198"/>
      <c r="BPH23" s="198"/>
      <c r="BPI23" s="198"/>
      <c r="BPJ23" s="198"/>
      <c r="BPK23" s="198"/>
      <c r="BPL23" s="198"/>
      <c r="BPM23" s="198"/>
      <c r="BPN23" s="198"/>
      <c r="BPO23" s="198"/>
      <c r="BPP23" s="198"/>
      <c r="BPQ23" s="198"/>
      <c r="BPR23" s="198"/>
      <c r="BPS23" s="198"/>
      <c r="BPT23" s="198"/>
      <c r="BPU23" s="198"/>
      <c r="BPV23" s="198"/>
      <c r="BPW23" s="198"/>
      <c r="BPX23" s="198"/>
      <c r="BPY23" s="198"/>
      <c r="BPZ23" s="198"/>
      <c r="BQA23" s="198"/>
      <c r="BQB23" s="198"/>
      <c r="BQC23" s="198"/>
      <c r="BQD23" s="198"/>
      <c r="BQE23" s="198"/>
      <c r="BQF23" s="198"/>
      <c r="BQG23" s="198"/>
      <c r="BQH23" s="198"/>
      <c r="BQI23" s="198"/>
      <c r="BQJ23" s="198"/>
      <c r="BQK23" s="198"/>
      <c r="BQL23" s="198"/>
      <c r="BQM23" s="198"/>
      <c r="BQN23" s="198"/>
      <c r="BQO23" s="198"/>
      <c r="BQP23" s="198"/>
      <c r="BQQ23" s="198"/>
      <c r="BQR23" s="198"/>
      <c r="BQS23" s="198"/>
      <c r="BQT23" s="198"/>
      <c r="BQU23" s="198"/>
      <c r="BQV23" s="198"/>
      <c r="BQW23" s="198"/>
      <c r="BQX23" s="198"/>
      <c r="BQY23" s="198"/>
      <c r="BQZ23" s="198"/>
      <c r="BRA23" s="198"/>
      <c r="BRB23" s="198"/>
      <c r="BRC23" s="198"/>
      <c r="BRD23" s="198"/>
      <c r="BRE23" s="198"/>
      <c r="BRF23" s="198"/>
      <c r="BRG23" s="198"/>
      <c r="BRH23" s="198"/>
      <c r="BRI23" s="198"/>
      <c r="BRJ23" s="198"/>
      <c r="BRK23" s="198"/>
      <c r="BRL23" s="198"/>
      <c r="BRM23" s="198"/>
      <c r="BRN23" s="198"/>
      <c r="BRO23" s="198"/>
      <c r="BRP23" s="198"/>
      <c r="BRQ23" s="198"/>
      <c r="BRR23" s="198"/>
      <c r="BRS23" s="198"/>
      <c r="BRT23" s="198"/>
      <c r="BRU23" s="198"/>
      <c r="BRV23" s="198"/>
      <c r="BRW23" s="198"/>
      <c r="BRX23" s="198"/>
      <c r="BRY23" s="198"/>
      <c r="BRZ23" s="198"/>
      <c r="BSA23" s="198"/>
      <c r="BSB23" s="198"/>
      <c r="BSC23" s="198"/>
      <c r="BSD23" s="198"/>
      <c r="BSE23" s="198"/>
      <c r="BSF23" s="198"/>
      <c r="BSG23" s="198"/>
      <c r="BSH23" s="198"/>
      <c r="BSI23" s="198"/>
      <c r="BSJ23" s="198"/>
      <c r="BSK23" s="198"/>
      <c r="BSL23" s="198"/>
      <c r="BSM23" s="198"/>
      <c r="BSN23" s="198"/>
      <c r="BSO23" s="198"/>
      <c r="BSP23" s="198"/>
      <c r="BSQ23" s="198"/>
      <c r="BSR23" s="198"/>
      <c r="BSS23" s="198"/>
      <c r="BST23" s="198"/>
      <c r="BSU23" s="198"/>
      <c r="BSV23" s="198"/>
      <c r="BSW23" s="198"/>
      <c r="BSX23" s="198"/>
      <c r="BSY23" s="198"/>
      <c r="BSZ23" s="198"/>
      <c r="BTA23" s="198"/>
      <c r="BTB23" s="198"/>
      <c r="BTC23" s="198"/>
      <c r="BTD23" s="198"/>
      <c r="BTE23" s="198"/>
      <c r="BTF23" s="198"/>
      <c r="BTG23" s="198"/>
      <c r="BTH23" s="198"/>
      <c r="BTI23" s="198"/>
      <c r="BTJ23" s="198"/>
      <c r="BTK23" s="198"/>
      <c r="BTL23" s="198"/>
      <c r="BTM23" s="198"/>
      <c r="BTN23" s="198"/>
      <c r="BTO23" s="198"/>
      <c r="BTP23" s="198"/>
      <c r="BTQ23" s="198"/>
      <c r="BTR23" s="198"/>
      <c r="BTS23" s="198"/>
      <c r="BTT23" s="198"/>
      <c r="BTU23" s="198"/>
      <c r="BTV23" s="198"/>
      <c r="BTW23" s="198"/>
      <c r="BTX23" s="198"/>
      <c r="BTY23" s="198"/>
      <c r="BTZ23" s="198"/>
      <c r="BUA23" s="198"/>
      <c r="BUB23" s="198"/>
      <c r="BUC23" s="198"/>
      <c r="BUD23" s="198"/>
      <c r="BUE23" s="198"/>
      <c r="BUF23" s="198"/>
      <c r="BUG23" s="198"/>
      <c r="BUH23" s="198"/>
      <c r="BUI23" s="198"/>
      <c r="BUJ23" s="198"/>
      <c r="BUK23" s="198"/>
      <c r="BUL23" s="198"/>
      <c r="BUM23" s="198"/>
      <c r="BUN23" s="198"/>
      <c r="BUO23" s="198"/>
      <c r="BUP23" s="198"/>
      <c r="BUQ23" s="198"/>
      <c r="BUR23" s="198"/>
      <c r="BUS23" s="198"/>
      <c r="BUT23" s="198"/>
      <c r="BUU23" s="198"/>
      <c r="BUV23" s="198"/>
      <c r="BUW23" s="198"/>
      <c r="BUX23" s="198"/>
      <c r="BUY23" s="198"/>
      <c r="BUZ23" s="198"/>
      <c r="BVA23" s="198"/>
      <c r="BVB23" s="198"/>
      <c r="BVC23" s="198"/>
      <c r="BVD23" s="198"/>
      <c r="BVE23" s="198"/>
      <c r="BVF23" s="198"/>
      <c r="BVG23" s="198"/>
      <c r="BVH23" s="198"/>
      <c r="BVI23" s="198"/>
      <c r="BVJ23" s="198"/>
      <c r="BVK23" s="198"/>
      <c r="BVL23" s="198"/>
      <c r="BVM23" s="198"/>
      <c r="BVN23" s="198"/>
      <c r="BVO23" s="198"/>
      <c r="BVP23" s="198"/>
      <c r="BVQ23" s="198"/>
      <c r="BVR23" s="198"/>
      <c r="BVS23" s="198"/>
      <c r="BVT23" s="198"/>
      <c r="BVU23" s="198"/>
      <c r="BVV23" s="198"/>
      <c r="BVW23" s="198"/>
      <c r="BVX23" s="198"/>
      <c r="BVY23" s="198"/>
      <c r="BVZ23" s="198"/>
      <c r="BWA23" s="198"/>
      <c r="BWB23" s="198"/>
      <c r="BWC23" s="198"/>
      <c r="BWD23" s="198"/>
      <c r="BWE23" s="198"/>
      <c r="BWF23" s="198"/>
      <c r="BWG23" s="198"/>
      <c r="BWH23" s="198"/>
      <c r="BWI23" s="198"/>
      <c r="BWJ23" s="198"/>
      <c r="BWK23" s="198"/>
      <c r="BWL23" s="198"/>
      <c r="BWM23" s="198"/>
      <c r="BWN23" s="198"/>
      <c r="BWO23" s="198"/>
      <c r="BWP23" s="198"/>
      <c r="BWQ23" s="198"/>
      <c r="BWR23" s="198"/>
      <c r="BWS23" s="198"/>
      <c r="BWT23" s="198"/>
      <c r="BWU23" s="198"/>
      <c r="BWV23" s="198"/>
      <c r="BWW23" s="198"/>
      <c r="BWX23" s="198"/>
      <c r="BWY23" s="198"/>
      <c r="BWZ23" s="198"/>
      <c r="BXA23" s="198"/>
      <c r="BXB23" s="198"/>
      <c r="BXC23" s="198"/>
      <c r="BXD23" s="198"/>
      <c r="BXE23" s="198"/>
      <c r="BXF23" s="198"/>
      <c r="BXG23" s="198"/>
      <c r="BXH23" s="198"/>
      <c r="BXI23" s="198"/>
      <c r="BXJ23" s="198"/>
      <c r="BXK23" s="198"/>
      <c r="BXL23" s="198"/>
      <c r="BXM23" s="198"/>
      <c r="BXN23" s="198"/>
      <c r="BXO23" s="198"/>
      <c r="BXP23" s="198"/>
      <c r="BXQ23" s="198"/>
      <c r="BXR23" s="198"/>
      <c r="BXS23" s="198"/>
      <c r="BXT23" s="198"/>
      <c r="BXU23" s="198"/>
      <c r="BXV23" s="198"/>
      <c r="BXW23" s="198"/>
      <c r="BXX23" s="198"/>
      <c r="BXY23" s="198"/>
      <c r="BXZ23" s="198"/>
      <c r="BYA23" s="198"/>
      <c r="BYB23" s="198"/>
      <c r="BYC23" s="198"/>
      <c r="BYD23" s="198"/>
      <c r="BYE23" s="198"/>
      <c r="BYF23" s="198"/>
      <c r="BYG23" s="198"/>
      <c r="BYH23" s="198"/>
      <c r="BYI23" s="198"/>
      <c r="BYJ23" s="198"/>
      <c r="BYK23" s="198"/>
      <c r="BYL23" s="198"/>
      <c r="BYM23" s="198"/>
      <c r="BYN23" s="198"/>
      <c r="BYO23" s="198"/>
      <c r="BYP23" s="198"/>
      <c r="BYQ23" s="198"/>
      <c r="BYR23" s="198"/>
      <c r="BYS23" s="198"/>
      <c r="BYT23" s="198"/>
      <c r="BYU23" s="198"/>
      <c r="BYV23" s="198"/>
      <c r="BYW23" s="198"/>
      <c r="BYX23" s="198"/>
      <c r="BYY23" s="198"/>
      <c r="BYZ23" s="198"/>
      <c r="BZA23" s="198"/>
      <c r="BZB23" s="198"/>
      <c r="BZC23" s="198"/>
      <c r="BZD23" s="198"/>
      <c r="BZE23" s="198"/>
      <c r="BZF23" s="198"/>
      <c r="BZG23" s="198"/>
      <c r="BZH23" s="198"/>
      <c r="BZI23" s="198"/>
      <c r="BZJ23" s="198"/>
      <c r="BZK23" s="198"/>
      <c r="BZL23" s="198"/>
      <c r="BZM23" s="198"/>
      <c r="BZN23" s="198"/>
      <c r="BZO23" s="198"/>
      <c r="BZP23" s="198"/>
      <c r="BZQ23" s="198"/>
      <c r="BZR23" s="198"/>
      <c r="BZS23" s="198"/>
      <c r="BZT23" s="198"/>
      <c r="BZU23" s="198"/>
      <c r="BZV23" s="198"/>
      <c r="BZW23" s="198"/>
      <c r="BZX23" s="198"/>
      <c r="BZY23" s="198"/>
      <c r="BZZ23" s="198"/>
      <c r="CAA23" s="198"/>
      <c r="CAB23" s="198"/>
      <c r="CAC23" s="198"/>
      <c r="CAD23" s="198"/>
      <c r="CAE23" s="198"/>
      <c r="CAF23" s="198"/>
      <c r="CAG23" s="198"/>
      <c r="CAH23" s="198"/>
      <c r="CAI23" s="198"/>
      <c r="CAJ23" s="198"/>
      <c r="CAK23" s="198"/>
      <c r="CAL23" s="198"/>
      <c r="CAM23" s="198"/>
      <c r="CAN23" s="198"/>
      <c r="CAO23" s="198"/>
      <c r="CAP23" s="198"/>
      <c r="CAQ23" s="198"/>
      <c r="CAR23" s="198"/>
      <c r="CAS23" s="198"/>
      <c r="CAT23" s="198"/>
      <c r="CAU23" s="198"/>
      <c r="CAV23" s="198"/>
      <c r="CAW23" s="198"/>
      <c r="CAX23" s="198"/>
      <c r="CAY23" s="198"/>
      <c r="CAZ23" s="198"/>
      <c r="CBA23" s="198"/>
      <c r="CBB23" s="198"/>
      <c r="CBC23" s="198"/>
      <c r="CBD23" s="198"/>
      <c r="CBE23" s="198"/>
      <c r="CBF23" s="198"/>
      <c r="CBG23" s="198"/>
      <c r="CBH23" s="198"/>
      <c r="CBI23" s="198"/>
      <c r="CBJ23" s="198"/>
      <c r="CBK23" s="198"/>
      <c r="CBL23" s="198"/>
      <c r="CBM23" s="198"/>
      <c r="CBN23" s="198"/>
      <c r="CBO23" s="198"/>
      <c r="CBP23" s="198"/>
      <c r="CBQ23" s="198"/>
      <c r="CBR23" s="198"/>
      <c r="CBS23" s="198"/>
      <c r="CBT23" s="198"/>
      <c r="CBU23" s="198"/>
      <c r="CBV23" s="198"/>
      <c r="CBW23" s="198"/>
      <c r="CBX23" s="198"/>
      <c r="CBY23" s="198"/>
      <c r="CBZ23" s="198"/>
      <c r="CCA23" s="198"/>
      <c r="CCB23" s="198"/>
      <c r="CCC23" s="198"/>
      <c r="CCD23" s="198"/>
      <c r="CCE23" s="198"/>
      <c r="CCF23" s="198"/>
      <c r="CCG23" s="198"/>
      <c r="CCH23" s="198"/>
      <c r="CCI23" s="198"/>
      <c r="CCJ23" s="198"/>
      <c r="CCK23" s="198"/>
      <c r="CCL23" s="198"/>
      <c r="CCM23" s="198"/>
      <c r="CCN23" s="198"/>
      <c r="CCO23" s="198"/>
      <c r="CCP23" s="198"/>
      <c r="CCQ23" s="198"/>
      <c r="CCR23" s="198"/>
      <c r="CCS23" s="198"/>
      <c r="CCT23" s="198"/>
      <c r="CCU23" s="198"/>
      <c r="CCV23" s="198"/>
      <c r="CCW23" s="198"/>
      <c r="CCX23" s="198"/>
      <c r="CCY23" s="198"/>
      <c r="CCZ23" s="198"/>
      <c r="CDA23" s="198"/>
      <c r="CDB23" s="198"/>
      <c r="CDC23" s="198"/>
      <c r="CDD23" s="198"/>
      <c r="CDE23" s="198"/>
      <c r="CDF23" s="198"/>
      <c r="CDG23" s="198"/>
      <c r="CDH23" s="198"/>
      <c r="CDI23" s="198"/>
      <c r="CDJ23" s="198"/>
      <c r="CDK23" s="198"/>
      <c r="CDL23" s="198"/>
      <c r="CDM23" s="198"/>
      <c r="CDN23" s="198"/>
      <c r="CDO23" s="198"/>
      <c r="CDP23" s="198"/>
      <c r="CDQ23" s="198"/>
      <c r="CDR23" s="198"/>
      <c r="CDS23" s="198"/>
      <c r="CDT23" s="198"/>
      <c r="CDU23" s="198"/>
      <c r="CDV23" s="198"/>
      <c r="CDW23" s="198"/>
      <c r="CDX23" s="198"/>
      <c r="CDY23" s="198"/>
      <c r="CDZ23" s="198"/>
      <c r="CEA23" s="198"/>
      <c r="CEB23" s="198"/>
      <c r="CEC23" s="198"/>
      <c r="CED23" s="198"/>
      <c r="CEE23" s="198"/>
      <c r="CEF23" s="198"/>
      <c r="CEG23" s="198"/>
      <c r="CEH23" s="198"/>
      <c r="CEI23" s="198"/>
      <c r="CEJ23" s="198"/>
      <c r="CEK23" s="198"/>
      <c r="CEL23" s="198"/>
      <c r="CEM23" s="198"/>
      <c r="CEN23" s="198"/>
      <c r="CEO23" s="198"/>
      <c r="CEP23" s="198"/>
      <c r="CEQ23" s="198"/>
      <c r="CER23" s="198"/>
      <c r="CES23" s="198"/>
      <c r="CET23" s="198"/>
      <c r="CEU23" s="198"/>
      <c r="CEV23" s="198"/>
      <c r="CEW23" s="198"/>
      <c r="CEX23" s="198"/>
      <c r="CEY23" s="198"/>
      <c r="CEZ23" s="198"/>
      <c r="CFA23" s="198"/>
      <c r="CFB23" s="198"/>
      <c r="CFC23" s="198"/>
      <c r="CFD23" s="198"/>
      <c r="CFE23" s="198"/>
      <c r="CFF23" s="198"/>
      <c r="CFG23" s="198"/>
      <c r="CFH23" s="198"/>
      <c r="CFI23" s="198"/>
      <c r="CFJ23" s="198"/>
      <c r="CFK23" s="198"/>
      <c r="CFL23" s="198"/>
      <c r="CFM23" s="198"/>
      <c r="CFN23" s="198"/>
      <c r="CFO23" s="198"/>
      <c r="CFP23" s="198"/>
      <c r="CFQ23" s="198"/>
      <c r="CFR23" s="198"/>
      <c r="CFS23" s="198"/>
      <c r="CFT23" s="198"/>
      <c r="CFU23" s="198"/>
      <c r="CFV23" s="198"/>
      <c r="CFW23" s="198"/>
      <c r="CFX23" s="198"/>
      <c r="CFY23" s="198"/>
      <c r="CFZ23" s="198"/>
      <c r="CGA23" s="198"/>
      <c r="CGB23" s="198"/>
      <c r="CGC23" s="198"/>
      <c r="CGD23" s="198"/>
      <c r="CGE23" s="198"/>
      <c r="CGF23" s="198"/>
      <c r="CGG23" s="198"/>
      <c r="CGH23" s="198"/>
      <c r="CGI23" s="198"/>
      <c r="CGJ23" s="198"/>
      <c r="CGK23" s="198"/>
      <c r="CGL23" s="198"/>
      <c r="CGM23" s="198"/>
      <c r="CGN23" s="198"/>
      <c r="CGO23" s="198"/>
      <c r="CGP23" s="198"/>
      <c r="CGQ23" s="198"/>
      <c r="CGR23" s="198"/>
      <c r="CGS23" s="198"/>
      <c r="CGT23" s="198"/>
      <c r="CGU23" s="198"/>
      <c r="CGV23" s="198"/>
      <c r="CGW23" s="198"/>
      <c r="CGX23" s="198"/>
      <c r="CGY23" s="198"/>
      <c r="CGZ23" s="198"/>
      <c r="CHA23" s="198"/>
      <c r="CHB23" s="198"/>
      <c r="CHC23" s="198"/>
      <c r="CHD23" s="198"/>
      <c r="CHE23" s="198"/>
      <c r="CHF23" s="198"/>
      <c r="CHG23" s="198"/>
      <c r="CHH23" s="198"/>
      <c r="CHI23" s="198"/>
      <c r="CHJ23" s="198"/>
      <c r="CHK23" s="198"/>
      <c r="CHL23" s="198"/>
      <c r="CHM23" s="198"/>
      <c r="CHN23" s="198"/>
      <c r="CHO23" s="198"/>
      <c r="CHP23" s="198"/>
      <c r="CHQ23" s="198"/>
      <c r="CHR23" s="198"/>
      <c r="CHS23" s="198"/>
      <c r="CHT23" s="198"/>
      <c r="CHU23" s="198"/>
      <c r="CHV23" s="198"/>
      <c r="CHW23" s="198"/>
      <c r="CHX23" s="198"/>
      <c r="CHY23" s="198"/>
      <c r="CHZ23" s="198"/>
      <c r="CIA23" s="198"/>
      <c r="CIB23" s="198"/>
      <c r="CIC23" s="198"/>
      <c r="CID23" s="198"/>
      <c r="CIE23" s="198"/>
      <c r="CIF23" s="198"/>
      <c r="CIG23" s="198"/>
      <c r="CIH23" s="198"/>
      <c r="CII23" s="198"/>
      <c r="CIJ23" s="198"/>
      <c r="CIK23" s="198"/>
      <c r="CIL23" s="198"/>
      <c r="CIM23" s="198"/>
      <c r="CIN23" s="198"/>
      <c r="CIO23" s="198"/>
      <c r="CIP23" s="198"/>
      <c r="CIQ23" s="198"/>
      <c r="CIR23" s="198"/>
      <c r="CIS23" s="198"/>
      <c r="CIT23" s="198"/>
      <c r="CIU23" s="198"/>
      <c r="CIV23" s="198"/>
      <c r="CIW23" s="198"/>
      <c r="CIX23" s="198"/>
      <c r="CIY23" s="198"/>
      <c r="CIZ23" s="198"/>
      <c r="CJA23" s="198"/>
      <c r="CJB23" s="198"/>
      <c r="CJC23" s="198"/>
      <c r="CJD23" s="198"/>
      <c r="CJE23" s="198"/>
      <c r="CJF23" s="198"/>
      <c r="CJG23" s="198"/>
      <c r="CJH23" s="198"/>
      <c r="CJI23" s="198"/>
      <c r="CJJ23" s="198"/>
      <c r="CJK23" s="198"/>
      <c r="CJL23" s="198"/>
      <c r="CJM23" s="198"/>
      <c r="CJN23" s="198"/>
      <c r="CJO23" s="198"/>
      <c r="CJP23" s="198"/>
      <c r="CJQ23" s="198"/>
      <c r="CJR23" s="198"/>
      <c r="CJS23" s="198"/>
      <c r="CJT23" s="198"/>
      <c r="CJU23" s="198"/>
      <c r="CJV23" s="198"/>
      <c r="CJW23" s="198"/>
      <c r="CJX23" s="198"/>
      <c r="CJY23" s="198"/>
      <c r="CJZ23" s="198"/>
      <c r="CKA23" s="198"/>
      <c r="CKB23" s="198"/>
      <c r="CKC23" s="198"/>
      <c r="CKD23" s="198"/>
      <c r="CKE23" s="198"/>
      <c r="CKF23" s="198"/>
      <c r="CKG23" s="198"/>
      <c r="CKH23" s="198"/>
      <c r="CKI23" s="198"/>
      <c r="CKJ23" s="198"/>
      <c r="CKK23" s="198"/>
      <c r="CKL23" s="198"/>
      <c r="CKM23" s="198"/>
      <c r="CKN23" s="198"/>
      <c r="CKO23" s="198"/>
      <c r="CKP23" s="198"/>
      <c r="CKQ23" s="198"/>
      <c r="CKR23" s="198"/>
      <c r="CKS23" s="198"/>
      <c r="CKT23" s="198"/>
      <c r="CKU23" s="198"/>
      <c r="CKV23" s="198"/>
      <c r="CKW23" s="198"/>
      <c r="CKX23" s="198"/>
      <c r="CKY23" s="198"/>
      <c r="CKZ23" s="198"/>
      <c r="CLA23" s="198"/>
      <c r="CLB23" s="198"/>
      <c r="CLC23" s="198"/>
      <c r="CLD23" s="198"/>
      <c r="CLE23" s="198"/>
      <c r="CLF23" s="198"/>
      <c r="CLG23" s="198"/>
      <c r="CLH23" s="198"/>
      <c r="CLI23" s="198"/>
      <c r="CLJ23" s="198"/>
      <c r="CLK23" s="198"/>
      <c r="CLL23" s="198"/>
      <c r="CLM23" s="198"/>
      <c r="CLN23" s="198"/>
      <c r="CLO23" s="198"/>
      <c r="CLP23" s="198"/>
      <c r="CLQ23" s="198"/>
      <c r="CLR23" s="198"/>
      <c r="CLS23" s="198"/>
      <c r="CLT23" s="198"/>
      <c r="CLU23" s="198"/>
      <c r="CLV23" s="198"/>
      <c r="CLW23" s="198"/>
      <c r="CLX23" s="198"/>
      <c r="CLY23" s="198"/>
      <c r="CLZ23" s="198"/>
      <c r="CMA23" s="198"/>
      <c r="CMB23" s="198"/>
      <c r="CMC23" s="198"/>
      <c r="CMD23" s="198"/>
      <c r="CME23" s="198"/>
      <c r="CMF23" s="198"/>
      <c r="CMG23" s="198"/>
      <c r="CMH23" s="198"/>
      <c r="CMI23" s="198"/>
      <c r="CMJ23" s="198"/>
      <c r="CMK23" s="198"/>
      <c r="CML23" s="198"/>
      <c r="CMM23" s="198"/>
      <c r="CMN23" s="198"/>
      <c r="CMO23" s="198"/>
      <c r="CMP23" s="198"/>
      <c r="CMQ23" s="198"/>
      <c r="CMR23" s="198"/>
      <c r="CMS23" s="198"/>
      <c r="CMT23" s="198"/>
      <c r="CMU23" s="198"/>
      <c r="CMV23" s="198"/>
      <c r="CMW23" s="198"/>
      <c r="CMX23" s="198"/>
      <c r="CMY23" s="198"/>
      <c r="CMZ23" s="198"/>
      <c r="CNA23" s="198"/>
      <c r="CNB23" s="198"/>
      <c r="CNC23" s="198"/>
      <c r="CND23" s="198"/>
      <c r="CNE23" s="198"/>
      <c r="CNF23" s="198"/>
      <c r="CNG23" s="198"/>
      <c r="CNH23" s="198"/>
      <c r="CNI23" s="198"/>
      <c r="CNJ23" s="198"/>
      <c r="CNK23" s="198"/>
      <c r="CNL23" s="198"/>
      <c r="CNM23" s="198"/>
      <c r="CNN23" s="198"/>
      <c r="CNO23" s="198"/>
      <c r="CNP23" s="198"/>
      <c r="CNQ23" s="198"/>
      <c r="CNR23" s="198"/>
      <c r="CNS23" s="198"/>
      <c r="CNT23" s="198"/>
      <c r="CNU23" s="198"/>
      <c r="CNV23" s="198"/>
      <c r="CNW23" s="198"/>
      <c r="CNX23" s="198"/>
      <c r="CNY23" s="198"/>
      <c r="CNZ23" s="198"/>
      <c r="COA23" s="198"/>
      <c r="COB23" s="198"/>
      <c r="COC23" s="198"/>
      <c r="COD23" s="198"/>
      <c r="COE23" s="198"/>
      <c r="COF23" s="198"/>
      <c r="COG23" s="198"/>
      <c r="COH23" s="198"/>
      <c r="COI23" s="198"/>
      <c r="COJ23" s="198"/>
      <c r="COK23" s="198"/>
      <c r="COL23" s="198"/>
      <c r="COM23" s="198"/>
      <c r="CON23" s="198"/>
      <c r="COO23" s="198"/>
      <c r="COP23" s="198"/>
      <c r="COQ23" s="198"/>
      <c r="COR23" s="198"/>
      <c r="COS23" s="198"/>
      <c r="COT23" s="198"/>
      <c r="COU23" s="198"/>
      <c r="COV23" s="198"/>
      <c r="COW23" s="198"/>
      <c r="COX23" s="198"/>
      <c r="COY23" s="198"/>
      <c r="COZ23" s="198"/>
      <c r="CPA23" s="198"/>
      <c r="CPB23" s="198"/>
      <c r="CPC23" s="198"/>
      <c r="CPD23" s="198"/>
      <c r="CPE23" s="198"/>
      <c r="CPF23" s="198"/>
      <c r="CPG23" s="198"/>
      <c r="CPH23" s="198"/>
      <c r="CPI23" s="198"/>
      <c r="CPJ23" s="198"/>
      <c r="CPK23" s="198"/>
      <c r="CPL23" s="198"/>
      <c r="CPM23" s="198"/>
      <c r="CPN23" s="198"/>
      <c r="CPO23" s="198"/>
      <c r="CPP23" s="198"/>
      <c r="CPQ23" s="198"/>
      <c r="CPR23" s="198"/>
      <c r="CPS23" s="198"/>
      <c r="CPT23" s="198"/>
      <c r="CPU23" s="198"/>
      <c r="CPV23" s="198"/>
      <c r="CPW23" s="198"/>
      <c r="CPX23" s="198"/>
      <c r="CPY23" s="198"/>
      <c r="CPZ23" s="198"/>
      <c r="CQA23" s="198"/>
      <c r="CQB23" s="198"/>
      <c r="CQC23" s="198"/>
      <c r="CQD23" s="198"/>
      <c r="CQE23" s="198"/>
      <c r="CQF23" s="198"/>
      <c r="CQG23" s="198"/>
      <c r="CQH23" s="198"/>
      <c r="CQI23" s="198"/>
      <c r="CQJ23" s="198"/>
      <c r="CQK23" s="198"/>
      <c r="CQL23" s="198"/>
      <c r="CQM23" s="198"/>
      <c r="CQN23" s="198"/>
      <c r="CQO23" s="198"/>
      <c r="CQP23" s="198"/>
      <c r="CQQ23" s="198"/>
      <c r="CQR23" s="198"/>
      <c r="CQS23" s="198"/>
      <c r="CQT23" s="198"/>
      <c r="CQU23" s="198"/>
      <c r="CQV23" s="198"/>
      <c r="CQW23" s="198"/>
      <c r="CQX23" s="198"/>
      <c r="CQY23" s="198"/>
      <c r="CQZ23" s="198"/>
      <c r="CRA23" s="198"/>
      <c r="CRB23" s="198"/>
      <c r="CRC23" s="198"/>
      <c r="CRD23" s="198"/>
      <c r="CRE23" s="198"/>
      <c r="CRF23" s="198"/>
      <c r="CRG23" s="198"/>
      <c r="CRH23" s="198"/>
      <c r="CRI23" s="198"/>
      <c r="CRJ23" s="198"/>
      <c r="CRK23" s="198"/>
      <c r="CRL23" s="198"/>
      <c r="CRM23" s="198"/>
      <c r="CRN23" s="198"/>
      <c r="CRO23" s="198"/>
      <c r="CRP23" s="198"/>
      <c r="CRQ23" s="198"/>
      <c r="CRR23" s="198"/>
      <c r="CRS23" s="198"/>
      <c r="CRT23" s="198"/>
      <c r="CRU23" s="198"/>
      <c r="CRV23" s="198"/>
      <c r="CRW23" s="198"/>
      <c r="CRX23" s="198"/>
      <c r="CRY23" s="198"/>
      <c r="CRZ23" s="198"/>
      <c r="CSA23" s="198"/>
      <c r="CSB23" s="198"/>
      <c r="CSC23" s="198"/>
      <c r="CSD23" s="198"/>
      <c r="CSE23" s="198"/>
      <c r="CSF23" s="198"/>
      <c r="CSG23" s="198"/>
      <c r="CSH23" s="198"/>
      <c r="CSI23" s="198"/>
      <c r="CSJ23" s="198"/>
      <c r="CSK23" s="198"/>
      <c r="CSL23" s="198"/>
      <c r="CSM23" s="198"/>
      <c r="CSN23" s="198"/>
      <c r="CSO23" s="198"/>
      <c r="CSP23" s="198"/>
      <c r="CSQ23" s="198"/>
      <c r="CSR23" s="198"/>
      <c r="CSS23" s="198"/>
      <c r="CST23" s="198"/>
      <c r="CSU23" s="198"/>
      <c r="CSV23" s="198"/>
      <c r="CSW23" s="198"/>
      <c r="CSX23" s="198"/>
      <c r="CSY23" s="198"/>
      <c r="CSZ23" s="198"/>
      <c r="CTA23" s="198"/>
      <c r="CTB23" s="198"/>
      <c r="CTC23" s="198"/>
      <c r="CTD23" s="198"/>
      <c r="CTE23" s="198"/>
      <c r="CTF23" s="198"/>
      <c r="CTG23" s="198"/>
      <c r="CTH23" s="198"/>
      <c r="CTI23" s="198"/>
      <c r="CTJ23" s="198"/>
      <c r="CTK23" s="198"/>
      <c r="CTL23" s="198"/>
      <c r="CTM23" s="198"/>
      <c r="CTN23" s="198"/>
      <c r="CTO23" s="198"/>
      <c r="CTP23" s="198"/>
      <c r="CTQ23" s="198"/>
      <c r="CTR23" s="198"/>
      <c r="CTS23" s="198"/>
      <c r="CTT23" s="198"/>
      <c r="CTU23" s="198"/>
      <c r="CTV23" s="198"/>
      <c r="CTW23" s="198"/>
      <c r="CTX23" s="198"/>
      <c r="CTY23" s="198"/>
      <c r="CTZ23" s="198"/>
      <c r="CUA23" s="198"/>
      <c r="CUB23" s="198"/>
      <c r="CUC23" s="198"/>
      <c r="CUD23" s="198"/>
      <c r="CUE23" s="198"/>
      <c r="CUF23" s="198"/>
      <c r="CUG23" s="198"/>
      <c r="CUH23" s="198"/>
      <c r="CUI23" s="198"/>
      <c r="CUJ23" s="198"/>
      <c r="CUK23" s="198"/>
      <c r="CUL23" s="198"/>
      <c r="CUM23" s="198"/>
      <c r="CUN23" s="198"/>
      <c r="CUO23" s="198"/>
      <c r="CUP23" s="198"/>
      <c r="CUQ23" s="198"/>
      <c r="CUR23" s="198"/>
      <c r="CUS23" s="198"/>
      <c r="CUT23" s="198"/>
      <c r="CUU23" s="198"/>
      <c r="CUV23" s="198"/>
      <c r="CUW23" s="198"/>
      <c r="CUX23" s="198"/>
      <c r="CUY23" s="198"/>
      <c r="CUZ23" s="198"/>
      <c r="CVA23" s="198"/>
      <c r="CVB23" s="198"/>
      <c r="CVC23" s="198"/>
      <c r="CVD23" s="198"/>
      <c r="CVE23" s="198"/>
      <c r="CVF23" s="198"/>
      <c r="CVG23" s="198"/>
      <c r="CVH23" s="198"/>
      <c r="CVI23" s="198"/>
      <c r="CVJ23" s="198"/>
      <c r="CVK23" s="198"/>
      <c r="CVL23" s="198"/>
      <c r="CVM23" s="198"/>
      <c r="CVN23" s="198"/>
      <c r="CVO23" s="198"/>
      <c r="CVP23" s="198"/>
      <c r="CVQ23" s="198"/>
      <c r="CVR23" s="198"/>
      <c r="CVS23" s="198"/>
      <c r="CVT23" s="198"/>
      <c r="CVU23" s="198"/>
      <c r="CVV23" s="198"/>
      <c r="CVW23" s="198"/>
      <c r="CVX23" s="198"/>
      <c r="CVY23" s="198"/>
      <c r="CVZ23" s="198"/>
      <c r="CWA23" s="198"/>
      <c r="CWB23" s="198"/>
      <c r="CWC23" s="198"/>
      <c r="CWD23" s="198"/>
      <c r="CWE23" s="198"/>
      <c r="CWF23" s="198"/>
      <c r="CWG23" s="198"/>
      <c r="CWH23" s="198"/>
      <c r="CWI23" s="198"/>
      <c r="CWJ23" s="198"/>
      <c r="CWK23" s="198"/>
      <c r="CWL23" s="198"/>
      <c r="CWM23" s="198"/>
      <c r="CWN23" s="198"/>
      <c r="CWO23" s="198"/>
      <c r="CWP23" s="198"/>
      <c r="CWQ23" s="198"/>
      <c r="CWR23" s="198"/>
      <c r="CWS23" s="198"/>
      <c r="CWT23" s="198"/>
      <c r="CWU23" s="198"/>
      <c r="CWV23" s="198"/>
      <c r="CWW23" s="198"/>
      <c r="CWX23" s="198"/>
      <c r="CWY23" s="198"/>
      <c r="CWZ23" s="198"/>
      <c r="CXA23" s="198"/>
      <c r="CXB23" s="198"/>
      <c r="CXC23" s="198"/>
      <c r="CXD23" s="198"/>
      <c r="CXE23" s="198"/>
      <c r="CXF23" s="198"/>
      <c r="CXG23" s="198"/>
      <c r="CXH23" s="198"/>
      <c r="CXI23" s="198"/>
      <c r="CXJ23" s="198"/>
      <c r="CXK23" s="198"/>
      <c r="CXL23" s="198"/>
      <c r="CXM23" s="198"/>
      <c r="CXN23" s="198"/>
      <c r="CXO23" s="198"/>
      <c r="CXP23" s="198"/>
      <c r="CXQ23" s="198"/>
      <c r="CXR23" s="198"/>
      <c r="CXS23" s="198"/>
      <c r="CXT23" s="198"/>
      <c r="CXU23" s="198"/>
      <c r="CXV23" s="198"/>
      <c r="CXW23" s="198"/>
      <c r="CXX23" s="198"/>
      <c r="CXY23" s="198"/>
      <c r="CXZ23" s="198"/>
      <c r="CYA23" s="198"/>
      <c r="CYB23" s="198"/>
      <c r="CYC23" s="198"/>
      <c r="CYD23" s="198"/>
      <c r="CYE23" s="198"/>
      <c r="CYF23" s="198"/>
      <c r="CYG23" s="198"/>
      <c r="CYH23" s="198"/>
      <c r="CYI23" s="198"/>
      <c r="CYJ23" s="198"/>
      <c r="CYK23" s="198"/>
      <c r="CYL23" s="198"/>
      <c r="CYM23" s="198"/>
      <c r="CYN23" s="198"/>
      <c r="CYO23" s="198"/>
      <c r="CYP23" s="198"/>
      <c r="CYQ23" s="198"/>
      <c r="CYR23" s="198"/>
      <c r="CYS23" s="198"/>
      <c r="CYT23" s="198"/>
      <c r="CYU23" s="198"/>
      <c r="CYV23" s="198"/>
      <c r="CYW23" s="198"/>
      <c r="CYX23" s="198"/>
      <c r="CYY23" s="198"/>
      <c r="CYZ23" s="198"/>
      <c r="CZA23" s="198"/>
      <c r="CZB23" s="198"/>
      <c r="CZC23" s="198"/>
      <c r="CZD23" s="198"/>
      <c r="CZE23" s="198"/>
      <c r="CZF23" s="198"/>
      <c r="CZG23" s="198"/>
      <c r="CZH23" s="198"/>
      <c r="CZI23" s="198"/>
      <c r="CZJ23" s="198"/>
      <c r="CZK23" s="198"/>
      <c r="CZL23" s="198"/>
      <c r="CZM23" s="198"/>
      <c r="CZN23" s="198"/>
      <c r="CZO23" s="198"/>
      <c r="CZP23" s="198"/>
      <c r="CZQ23" s="198"/>
      <c r="CZR23" s="198"/>
      <c r="CZS23" s="198"/>
      <c r="CZT23" s="198"/>
      <c r="CZU23" s="198"/>
      <c r="CZV23" s="198"/>
      <c r="CZW23" s="198"/>
      <c r="CZX23" s="198"/>
      <c r="CZY23" s="198"/>
      <c r="CZZ23" s="198"/>
      <c r="DAA23" s="198"/>
      <c r="DAB23" s="198"/>
      <c r="DAC23" s="198"/>
      <c r="DAD23" s="198"/>
      <c r="DAE23" s="198"/>
      <c r="DAF23" s="198"/>
      <c r="DAG23" s="198"/>
      <c r="DAH23" s="198"/>
      <c r="DAI23" s="198"/>
      <c r="DAJ23" s="198"/>
      <c r="DAK23" s="198"/>
      <c r="DAL23" s="198"/>
      <c r="DAM23" s="198"/>
      <c r="DAN23" s="198"/>
      <c r="DAO23" s="198"/>
      <c r="DAP23" s="198"/>
      <c r="DAQ23" s="198"/>
      <c r="DAR23" s="198"/>
      <c r="DAS23" s="198"/>
      <c r="DAT23" s="198"/>
      <c r="DAU23" s="198"/>
      <c r="DAV23" s="198"/>
      <c r="DAW23" s="198"/>
      <c r="DAX23" s="198"/>
      <c r="DAY23" s="198"/>
      <c r="DAZ23" s="198"/>
      <c r="DBA23" s="198"/>
      <c r="DBB23" s="198"/>
      <c r="DBC23" s="198"/>
      <c r="DBD23" s="198"/>
      <c r="DBE23" s="198"/>
      <c r="DBF23" s="198"/>
      <c r="DBG23" s="198"/>
      <c r="DBH23" s="198"/>
      <c r="DBI23" s="198"/>
      <c r="DBJ23" s="198"/>
      <c r="DBK23" s="198"/>
      <c r="DBL23" s="198"/>
      <c r="DBM23" s="198"/>
      <c r="DBN23" s="198"/>
      <c r="DBO23" s="198"/>
      <c r="DBP23" s="198"/>
      <c r="DBQ23" s="198"/>
      <c r="DBR23" s="198"/>
      <c r="DBS23" s="198"/>
      <c r="DBT23" s="198"/>
      <c r="DBU23" s="198"/>
      <c r="DBV23" s="198"/>
      <c r="DBW23" s="198"/>
      <c r="DBX23" s="198"/>
      <c r="DBY23" s="198"/>
      <c r="DBZ23" s="198"/>
      <c r="DCA23" s="198"/>
      <c r="DCB23" s="198"/>
      <c r="DCC23" s="198"/>
      <c r="DCD23" s="198"/>
      <c r="DCE23" s="198"/>
      <c r="DCF23" s="198"/>
      <c r="DCG23" s="198"/>
      <c r="DCH23" s="198"/>
      <c r="DCI23" s="198"/>
      <c r="DCJ23" s="198"/>
      <c r="DCK23" s="198"/>
      <c r="DCL23" s="198"/>
      <c r="DCM23" s="198"/>
      <c r="DCN23" s="198"/>
      <c r="DCO23" s="198"/>
      <c r="DCP23" s="198"/>
      <c r="DCQ23" s="198"/>
      <c r="DCR23" s="198"/>
      <c r="DCS23" s="198"/>
      <c r="DCT23" s="198"/>
      <c r="DCU23" s="198"/>
      <c r="DCV23" s="198"/>
      <c r="DCW23" s="198"/>
      <c r="DCX23" s="198"/>
      <c r="DCY23" s="198"/>
      <c r="DCZ23" s="198"/>
      <c r="DDA23" s="198"/>
      <c r="DDB23" s="198"/>
      <c r="DDC23" s="198"/>
      <c r="DDD23" s="198"/>
      <c r="DDE23" s="198"/>
      <c r="DDF23" s="198"/>
      <c r="DDG23" s="198"/>
      <c r="DDH23" s="198"/>
      <c r="DDI23" s="198"/>
      <c r="DDJ23" s="198"/>
      <c r="DDK23" s="198"/>
      <c r="DDL23" s="198"/>
      <c r="DDM23" s="198"/>
      <c r="DDN23" s="198"/>
      <c r="DDO23" s="198"/>
      <c r="DDP23" s="198"/>
      <c r="DDQ23" s="198"/>
      <c r="DDR23" s="198"/>
      <c r="DDS23" s="198"/>
      <c r="DDT23" s="198"/>
      <c r="DDU23" s="198"/>
      <c r="DDV23" s="198"/>
      <c r="DDW23" s="198"/>
      <c r="DDX23" s="198"/>
      <c r="DDY23" s="198"/>
      <c r="DDZ23" s="198"/>
      <c r="DEA23" s="198"/>
      <c r="DEB23" s="198"/>
      <c r="DEC23" s="198"/>
      <c r="DED23" s="198"/>
      <c r="DEE23" s="198"/>
      <c r="DEF23" s="198"/>
      <c r="DEG23" s="198"/>
      <c r="DEH23" s="198"/>
      <c r="DEI23" s="198"/>
      <c r="DEJ23" s="198"/>
      <c r="DEK23" s="198"/>
      <c r="DEL23" s="198"/>
      <c r="DEM23" s="198"/>
      <c r="DEN23" s="198"/>
      <c r="DEO23" s="198"/>
      <c r="DEP23" s="198"/>
      <c r="DEQ23" s="198"/>
      <c r="DER23" s="198"/>
      <c r="DES23" s="198"/>
      <c r="DET23" s="198"/>
      <c r="DEU23" s="198"/>
      <c r="DEV23" s="198"/>
      <c r="DEW23" s="198"/>
      <c r="DEX23" s="198"/>
      <c r="DEY23" s="198"/>
      <c r="DEZ23" s="198"/>
      <c r="DFA23" s="198"/>
      <c r="DFB23" s="198"/>
      <c r="DFC23" s="198"/>
      <c r="DFD23" s="198"/>
      <c r="DFE23" s="198"/>
      <c r="DFF23" s="198"/>
      <c r="DFG23" s="198"/>
      <c r="DFH23" s="198"/>
      <c r="DFI23" s="198"/>
      <c r="DFJ23" s="198"/>
      <c r="DFK23" s="198"/>
      <c r="DFL23" s="198"/>
      <c r="DFM23" s="198"/>
      <c r="DFN23" s="198"/>
      <c r="DFO23" s="198"/>
      <c r="DFP23" s="198"/>
      <c r="DFQ23" s="198"/>
      <c r="DFR23" s="198"/>
      <c r="DFS23" s="198"/>
      <c r="DFT23" s="198"/>
      <c r="DFU23" s="198"/>
      <c r="DFV23" s="198"/>
      <c r="DFW23" s="198"/>
      <c r="DFX23" s="198"/>
      <c r="DFY23" s="198"/>
      <c r="DFZ23" s="198"/>
      <c r="DGA23" s="198"/>
      <c r="DGB23" s="198"/>
      <c r="DGC23" s="198"/>
      <c r="DGD23" s="198"/>
      <c r="DGE23" s="198"/>
      <c r="DGF23" s="198"/>
      <c r="DGG23" s="198"/>
      <c r="DGH23" s="198"/>
      <c r="DGI23" s="198"/>
      <c r="DGJ23" s="198"/>
      <c r="DGK23" s="198"/>
      <c r="DGL23" s="198"/>
      <c r="DGM23" s="198"/>
      <c r="DGN23" s="198"/>
      <c r="DGO23" s="198"/>
      <c r="DGP23" s="198"/>
      <c r="DGQ23" s="198"/>
      <c r="DGR23" s="198"/>
      <c r="DGS23" s="198"/>
      <c r="DGT23" s="198"/>
      <c r="DGU23" s="198"/>
      <c r="DGV23" s="198"/>
      <c r="DGW23" s="198"/>
      <c r="DGX23" s="198"/>
      <c r="DGY23" s="198"/>
      <c r="DGZ23" s="198"/>
      <c r="DHA23" s="198"/>
      <c r="DHB23" s="198"/>
      <c r="DHC23" s="198"/>
      <c r="DHD23" s="198"/>
      <c r="DHE23" s="198"/>
      <c r="DHF23" s="198"/>
      <c r="DHG23" s="198"/>
      <c r="DHH23" s="198"/>
      <c r="DHI23" s="198"/>
      <c r="DHJ23" s="198"/>
      <c r="DHK23" s="198"/>
      <c r="DHL23" s="198"/>
      <c r="DHM23" s="198"/>
      <c r="DHN23" s="198"/>
      <c r="DHO23" s="198"/>
      <c r="DHP23" s="198"/>
      <c r="DHQ23" s="198"/>
      <c r="DHR23" s="198"/>
      <c r="DHS23" s="198"/>
      <c r="DHT23" s="198"/>
      <c r="DHU23" s="198"/>
      <c r="DHV23" s="198"/>
      <c r="DHW23" s="198"/>
      <c r="DHX23" s="198"/>
      <c r="DHY23" s="198"/>
      <c r="DHZ23" s="198"/>
      <c r="DIA23" s="198"/>
      <c r="DIB23" s="198"/>
      <c r="DIC23" s="198"/>
      <c r="DID23" s="198"/>
      <c r="DIE23" s="198"/>
      <c r="DIF23" s="198"/>
      <c r="DIG23" s="198"/>
      <c r="DIH23" s="198"/>
      <c r="DII23" s="198"/>
      <c r="DIJ23" s="198"/>
      <c r="DIK23" s="198"/>
      <c r="DIL23" s="198"/>
      <c r="DIM23" s="198"/>
      <c r="DIN23" s="198"/>
      <c r="DIO23" s="198"/>
      <c r="DIP23" s="198"/>
      <c r="DIQ23" s="198"/>
      <c r="DIR23" s="198"/>
      <c r="DIS23" s="198"/>
      <c r="DIT23" s="198"/>
      <c r="DIU23" s="198"/>
      <c r="DIV23" s="198"/>
      <c r="DIW23" s="198"/>
      <c r="DIX23" s="198"/>
      <c r="DIY23" s="198"/>
      <c r="DIZ23" s="198"/>
      <c r="DJA23" s="198"/>
      <c r="DJB23" s="198"/>
      <c r="DJC23" s="198"/>
      <c r="DJD23" s="198"/>
      <c r="DJE23" s="198"/>
      <c r="DJF23" s="198"/>
      <c r="DJG23" s="198"/>
      <c r="DJH23" s="198"/>
      <c r="DJI23" s="198"/>
      <c r="DJJ23" s="198"/>
      <c r="DJK23" s="198"/>
      <c r="DJL23" s="198"/>
      <c r="DJM23" s="198"/>
      <c r="DJN23" s="198"/>
      <c r="DJO23" s="198"/>
      <c r="DJP23" s="198"/>
      <c r="DJQ23" s="198"/>
      <c r="DJR23" s="198"/>
      <c r="DJS23" s="198"/>
      <c r="DJT23" s="198"/>
      <c r="DJU23" s="198"/>
      <c r="DJV23" s="198"/>
      <c r="DJW23" s="198"/>
      <c r="DJX23" s="198"/>
      <c r="DJY23" s="198"/>
      <c r="DJZ23" s="198"/>
      <c r="DKA23" s="198"/>
      <c r="DKB23" s="198"/>
      <c r="DKC23" s="198"/>
      <c r="DKD23" s="198"/>
      <c r="DKE23" s="198"/>
      <c r="DKF23" s="198"/>
      <c r="DKG23" s="198"/>
      <c r="DKH23" s="198"/>
      <c r="DKI23" s="198"/>
      <c r="DKJ23" s="198"/>
      <c r="DKK23" s="198"/>
      <c r="DKL23" s="198"/>
      <c r="DKM23" s="198"/>
      <c r="DKN23" s="198"/>
      <c r="DKO23" s="198"/>
      <c r="DKP23" s="198"/>
      <c r="DKQ23" s="198"/>
      <c r="DKR23" s="198"/>
      <c r="DKS23" s="198"/>
      <c r="DKT23" s="198"/>
      <c r="DKU23" s="198"/>
      <c r="DKV23" s="198"/>
      <c r="DKW23" s="198"/>
      <c r="DKX23" s="198"/>
      <c r="DKY23" s="198"/>
      <c r="DKZ23" s="198"/>
      <c r="DLA23" s="198"/>
      <c r="DLB23" s="198"/>
      <c r="DLC23" s="198"/>
      <c r="DLD23" s="198"/>
      <c r="DLE23" s="198"/>
      <c r="DLF23" s="198"/>
      <c r="DLG23" s="198"/>
      <c r="DLH23" s="198"/>
      <c r="DLI23" s="198"/>
      <c r="DLJ23" s="198"/>
      <c r="DLK23" s="198"/>
      <c r="DLL23" s="198"/>
      <c r="DLM23" s="198"/>
      <c r="DLN23" s="198"/>
      <c r="DLO23" s="198"/>
      <c r="DLP23" s="198"/>
      <c r="DLQ23" s="198"/>
      <c r="DLR23" s="198"/>
      <c r="DLS23" s="198"/>
      <c r="DLT23" s="198"/>
      <c r="DLU23" s="198"/>
      <c r="DLV23" s="198"/>
      <c r="DLW23" s="198"/>
      <c r="DLX23" s="198"/>
      <c r="DLY23" s="198"/>
      <c r="DLZ23" s="198"/>
      <c r="DMA23" s="198"/>
      <c r="DMB23" s="198"/>
      <c r="DMC23" s="198"/>
      <c r="DMD23" s="198"/>
      <c r="DME23" s="198"/>
      <c r="DMF23" s="198"/>
      <c r="DMG23" s="198"/>
      <c r="DMH23" s="198"/>
      <c r="DMI23" s="198"/>
      <c r="DMJ23" s="198"/>
      <c r="DMK23" s="198"/>
      <c r="DML23" s="198"/>
      <c r="DMM23" s="198"/>
      <c r="DMN23" s="198"/>
      <c r="DMO23" s="198"/>
      <c r="DMP23" s="198"/>
      <c r="DMQ23" s="198"/>
      <c r="DMR23" s="198"/>
      <c r="DMS23" s="198"/>
      <c r="DMT23" s="198"/>
      <c r="DMU23" s="198"/>
      <c r="DMV23" s="198"/>
      <c r="DMW23" s="198"/>
      <c r="DMX23" s="198"/>
      <c r="DMY23" s="198"/>
      <c r="DMZ23" s="198"/>
      <c r="DNA23" s="198"/>
      <c r="DNB23" s="198"/>
      <c r="DNC23" s="198"/>
      <c r="DND23" s="198"/>
      <c r="DNE23" s="198"/>
      <c r="DNF23" s="198"/>
      <c r="DNG23" s="198"/>
      <c r="DNH23" s="198"/>
      <c r="DNI23" s="198"/>
      <c r="DNJ23" s="198"/>
      <c r="DNK23" s="198"/>
      <c r="DNL23" s="198"/>
      <c r="DNM23" s="198"/>
      <c r="DNN23" s="198"/>
      <c r="DNO23" s="198"/>
      <c r="DNP23" s="198"/>
      <c r="DNQ23" s="198"/>
      <c r="DNR23" s="198"/>
      <c r="DNS23" s="198"/>
      <c r="DNT23" s="198"/>
      <c r="DNU23" s="198"/>
      <c r="DNV23" s="198"/>
      <c r="DNW23" s="198"/>
      <c r="DNX23" s="198"/>
      <c r="DNY23" s="198"/>
      <c r="DNZ23" s="198"/>
      <c r="DOA23" s="198"/>
      <c r="DOB23" s="198"/>
      <c r="DOC23" s="198"/>
      <c r="DOD23" s="198"/>
      <c r="DOE23" s="198"/>
      <c r="DOF23" s="198"/>
      <c r="DOG23" s="198"/>
      <c r="DOH23" s="198"/>
      <c r="DOI23" s="198"/>
      <c r="DOJ23" s="198"/>
      <c r="DOK23" s="198"/>
      <c r="DOL23" s="198"/>
      <c r="DOM23" s="198"/>
      <c r="DON23" s="198"/>
      <c r="DOO23" s="198"/>
      <c r="DOP23" s="198"/>
      <c r="DOQ23" s="198"/>
      <c r="DOR23" s="198"/>
      <c r="DOS23" s="198"/>
      <c r="DOT23" s="198"/>
      <c r="DOU23" s="198"/>
      <c r="DOV23" s="198"/>
      <c r="DOW23" s="198"/>
      <c r="DOX23" s="198"/>
      <c r="DOY23" s="198"/>
      <c r="DOZ23" s="198"/>
      <c r="DPA23" s="198"/>
      <c r="DPB23" s="198"/>
      <c r="DPC23" s="198"/>
      <c r="DPD23" s="198"/>
      <c r="DPE23" s="198"/>
      <c r="DPF23" s="198"/>
      <c r="DPG23" s="198"/>
      <c r="DPH23" s="198"/>
      <c r="DPI23" s="198"/>
      <c r="DPJ23" s="198"/>
      <c r="DPK23" s="198"/>
      <c r="DPL23" s="198"/>
      <c r="DPM23" s="198"/>
      <c r="DPN23" s="198"/>
      <c r="DPO23" s="198"/>
      <c r="DPP23" s="198"/>
      <c r="DPQ23" s="198"/>
      <c r="DPR23" s="198"/>
      <c r="DPS23" s="198"/>
      <c r="DPT23" s="198"/>
      <c r="DPU23" s="198"/>
      <c r="DPV23" s="198"/>
      <c r="DPW23" s="198"/>
      <c r="DPX23" s="198"/>
      <c r="DPY23" s="198"/>
      <c r="DPZ23" s="198"/>
      <c r="DQA23" s="198"/>
      <c r="DQB23" s="198"/>
      <c r="DQC23" s="198"/>
      <c r="DQD23" s="198"/>
      <c r="DQE23" s="198"/>
      <c r="DQF23" s="198"/>
      <c r="DQG23" s="198"/>
      <c r="DQH23" s="198"/>
      <c r="DQI23" s="198"/>
      <c r="DQJ23" s="198"/>
      <c r="DQK23" s="198"/>
      <c r="DQL23" s="198"/>
      <c r="DQM23" s="198"/>
      <c r="DQN23" s="198"/>
      <c r="DQO23" s="198"/>
      <c r="DQP23" s="198"/>
      <c r="DQQ23" s="198"/>
      <c r="DQR23" s="198"/>
      <c r="DQS23" s="198"/>
      <c r="DQT23" s="198"/>
      <c r="DQU23" s="198"/>
      <c r="DQV23" s="198"/>
      <c r="DQW23" s="198"/>
      <c r="DQX23" s="198"/>
      <c r="DQY23" s="198"/>
      <c r="DQZ23" s="198"/>
      <c r="DRA23" s="198"/>
      <c r="DRB23" s="198"/>
      <c r="DRC23" s="198"/>
      <c r="DRD23" s="198"/>
      <c r="DRE23" s="198"/>
      <c r="DRF23" s="198"/>
      <c r="DRG23" s="198"/>
      <c r="DRH23" s="198"/>
      <c r="DRI23" s="198"/>
      <c r="DRJ23" s="198"/>
      <c r="DRK23" s="198"/>
      <c r="DRL23" s="198"/>
      <c r="DRM23" s="198"/>
      <c r="DRN23" s="198"/>
      <c r="DRO23" s="198"/>
      <c r="DRP23" s="198"/>
      <c r="DRQ23" s="198"/>
      <c r="DRR23" s="198"/>
      <c r="DRS23" s="198"/>
      <c r="DRT23" s="198"/>
      <c r="DRU23" s="198"/>
      <c r="DRV23" s="198"/>
      <c r="DRW23" s="198"/>
      <c r="DRX23" s="198"/>
      <c r="DRY23" s="198"/>
      <c r="DRZ23" s="198"/>
      <c r="DSA23" s="198"/>
      <c r="DSB23" s="198"/>
      <c r="DSC23" s="198"/>
      <c r="DSD23" s="198"/>
      <c r="DSE23" s="198"/>
      <c r="DSF23" s="198"/>
      <c r="DSG23" s="198"/>
      <c r="DSH23" s="198"/>
      <c r="DSI23" s="198"/>
      <c r="DSJ23" s="198"/>
      <c r="DSK23" s="198"/>
      <c r="DSL23" s="198"/>
      <c r="DSM23" s="198"/>
      <c r="DSN23" s="198"/>
      <c r="DSO23" s="198"/>
      <c r="DSP23" s="198"/>
      <c r="DSQ23" s="198"/>
      <c r="DSR23" s="198"/>
      <c r="DSS23" s="198"/>
      <c r="DST23" s="198"/>
      <c r="DSU23" s="198"/>
      <c r="DSV23" s="198"/>
      <c r="DSW23" s="198"/>
      <c r="DSX23" s="198"/>
      <c r="DSY23" s="198"/>
      <c r="DSZ23" s="198"/>
      <c r="DTA23" s="198"/>
      <c r="DTB23" s="198"/>
      <c r="DTC23" s="198"/>
      <c r="DTD23" s="198"/>
      <c r="DTE23" s="198"/>
      <c r="DTF23" s="198"/>
      <c r="DTG23" s="198"/>
      <c r="DTH23" s="198"/>
      <c r="DTI23" s="198"/>
      <c r="DTJ23" s="198"/>
      <c r="DTK23" s="198"/>
      <c r="DTL23" s="198"/>
      <c r="DTM23" s="198"/>
      <c r="DTN23" s="198"/>
      <c r="DTO23" s="198"/>
      <c r="DTP23" s="198"/>
      <c r="DTQ23" s="198"/>
      <c r="DTR23" s="198"/>
      <c r="DTS23" s="198"/>
      <c r="DTT23" s="198"/>
      <c r="DTU23" s="198"/>
      <c r="DTV23" s="198"/>
      <c r="DTW23" s="198"/>
      <c r="DTX23" s="198"/>
      <c r="DTY23" s="198"/>
      <c r="DTZ23" s="198"/>
      <c r="DUA23" s="198"/>
      <c r="DUB23" s="198"/>
      <c r="DUC23" s="198"/>
      <c r="DUD23" s="198"/>
      <c r="DUE23" s="198"/>
      <c r="DUF23" s="198"/>
      <c r="DUG23" s="198"/>
      <c r="DUH23" s="198"/>
      <c r="DUI23" s="198"/>
      <c r="DUJ23" s="198"/>
      <c r="DUK23" s="198"/>
      <c r="DUL23" s="198"/>
      <c r="DUM23" s="198"/>
      <c r="DUN23" s="198"/>
      <c r="DUO23" s="198"/>
      <c r="DUP23" s="198"/>
      <c r="DUQ23" s="198"/>
      <c r="DUR23" s="198"/>
      <c r="DUS23" s="198"/>
      <c r="DUT23" s="198"/>
      <c r="DUU23" s="198"/>
      <c r="DUV23" s="198"/>
      <c r="DUW23" s="198"/>
      <c r="DUX23" s="198"/>
      <c r="DUY23" s="198"/>
      <c r="DUZ23" s="198"/>
      <c r="DVA23" s="198"/>
      <c r="DVB23" s="198"/>
      <c r="DVC23" s="198"/>
      <c r="DVD23" s="198"/>
      <c r="DVE23" s="198"/>
      <c r="DVF23" s="198"/>
      <c r="DVG23" s="198"/>
      <c r="DVH23" s="198"/>
      <c r="DVI23" s="198"/>
      <c r="DVJ23" s="198"/>
      <c r="DVK23" s="198"/>
      <c r="DVL23" s="198"/>
      <c r="DVM23" s="198"/>
      <c r="DVN23" s="198"/>
      <c r="DVO23" s="198"/>
      <c r="DVP23" s="198"/>
      <c r="DVQ23" s="198"/>
      <c r="DVR23" s="198"/>
      <c r="DVS23" s="198"/>
      <c r="DVT23" s="198"/>
      <c r="DVU23" s="198"/>
      <c r="DVV23" s="198"/>
      <c r="DVW23" s="198"/>
      <c r="DVX23" s="198"/>
      <c r="DVY23" s="198"/>
      <c r="DVZ23" s="198"/>
      <c r="DWA23" s="198"/>
      <c r="DWB23" s="198"/>
      <c r="DWC23" s="198"/>
      <c r="DWD23" s="198"/>
      <c r="DWE23" s="198"/>
      <c r="DWF23" s="198"/>
      <c r="DWG23" s="198"/>
      <c r="DWH23" s="198"/>
      <c r="DWI23" s="198"/>
      <c r="DWJ23" s="198"/>
      <c r="DWK23" s="198"/>
      <c r="DWL23" s="198"/>
      <c r="DWM23" s="198"/>
      <c r="DWN23" s="198"/>
      <c r="DWO23" s="198"/>
      <c r="DWP23" s="198"/>
      <c r="DWQ23" s="198"/>
      <c r="DWR23" s="198"/>
      <c r="DWS23" s="198"/>
      <c r="DWT23" s="198"/>
      <c r="DWU23" s="198"/>
      <c r="DWV23" s="198"/>
      <c r="DWW23" s="198"/>
      <c r="DWX23" s="198"/>
      <c r="DWY23" s="198"/>
      <c r="DWZ23" s="198"/>
      <c r="DXA23" s="198"/>
      <c r="DXB23" s="198"/>
      <c r="DXC23" s="198"/>
      <c r="DXD23" s="198"/>
      <c r="DXE23" s="198"/>
      <c r="DXF23" s="198"/>
      <c r="DXG23" s="198"/>
      <c r="DXH23" s="198"/>
      <c r="DXI23" s="198"/>
      <c r="DXJ23" s="198"/>
      <c r="DXK23" s="198"/>
      <c r="DXL23" s="198"/>
      <c r="DXM23" s="198"/>
      <c r="DXN23" s="198"/>
      <c r="DXO23" s="198"/>
      <c r="DXP23" s="198"/>
      <c r="DXQ23" s="198"/>
      <c r="DXR23" s="198"/>
      <c r="DXS23" s="198"/>
      <c r="DXT23" s="198"/>
      <c r="DXU23" s="198"/>
      <c r="DXV23" s="198"/>
      <c r="DXW23" s="198"/>
      <c r="DXX23" s="198"/>
      <c r="DXY23" s="198"/>
      <c r="DXZ23" s="198"/>
      <c r="DYA23" s="198"/>
      <c r="DYB23" s="198"/>
      <c r="DYC23" s="198"/>
      <c r="DYD23" s="198"/>
      <c r="DYE23" s="198"/>
      <c r="DYF23" s="198"/>
      <c r="DYG23" s="198"/>
      <c r="DYH23" s="198"/>
      <c r="DYI23" s="198"/>
      <c r="DYJ23" s="198"/>
      <c r="DYK23" s="198"/>
      <c r="DYL23" s="198"/>
      <c r="DYM23" s="198"/>
      <c r="DYN23" s="198"/>
      <c r="DYO23" s="198"/>
      <c r="DYP23" s="198"/>
      <c r="DYQ23" s="198"/>
      <c r="DYR23" s="198"/>
      <c r="DYS23" s="198"/>
      <c r="DYT23" s="198"/>
      <c r="DYU23" s="198"/>
      <c r="DYV23" s="198"/>
      <c r="DYW23" s="198"/>
      <c r="DYX23" s="198"/>
      <c r="DYY23" s="198"/>
      <c r="DYZ23" s="198"/>
      <c r="DZA23" s="198"/>
      <c r="DZB23" s="198"/>
      <c r="DZC23" s="198"/>
      <c r="DZD23" s="198"/>
      <c r="DZE23" s="198"/>
      <c r="DZF23" s="198"/>
      <c r="DZG23" s="198"/>
      <c r="DZH23" s="198"/>
      <c r="DZI23" s="198"/>
      <c r="DZJ23" s="198"/>
      <c r="DZK23" s="198"/>
      <c r="DZL23" s="198"/>
      <c r="DZM23" s="198"/>
      <c r="DZN23" s="198"/>
      <c r="DZO23" s="198"/>
      <c r="DZP23" s="198"/>
      <c r="DZQ23" s="198"/>
      <c r="DZR23" s="198"/>
      <c r="DZS23" s="198"/>
      <c r="DZT23" s="198"/>
      <c r="DZU23" s="198"/>
      <c r="DZV23" s="198"/>
      <c r="DZW23" s="198"/>
      <c r="DZX23" s="198"/>
      <c r="DZY23" s="198"/>
      <c r="DZZ23" s="198"/>
      <c r="EAA23" s="198"/>
      <c r="EAB23" s="198"/>
      <c r="EAC23" s="198"/>
      <c r="EAD23" s="198"/>
      <c r="EAE23" s="198"/>
      <c r="EAF23" s="198"/>
      <c r="EAG23" s="198"/>
      <c r="EAH23" s="198"/>
      <c r="EAI23" s="198"/>
      <c r="EAJ23" s="198"/>
      <c r="EAK23" s="198"/>
      <c r="EAL23" s="198"/>
      <c r="EAM23" s="198"/>
      <c r="EAN23" s="198"/>
      <c r="EAO23" s="198"/>
      <c r="EAP23" s="198"/>
      <c r="EAQ23" s="198"/>
      <c r="EAR23" s="198"/>
      <c r="EAS23" s="198"/>
      <c r="EAT23" s="198"/>
      <c r="EAU23" s="198"/>
      <c r="EAV23" s="198"/>
      <c r="EAW23" s="198"/>
      <c r="EAX23" s="198"/>
      <c r="EAY23" s="198"/>
      <c r="EAZ23" s="198"/>
      <c r="EBA23" s="198"/>
      <c r="EBB23" s="198"/>
      <c r="EBC23" s="198"/>
      <c r="EBD23" s="198"/>
      <c r="EBE23" s="198"/>
      <c r="EBF23" s="198"/>
      <c r="EBG23" s="198"/>
      <c r="EBH23" s="198"/>
      <c r="EBI23" s="198"/>
      <c r="EBJ23" s="198"/>
      <c r="EBK23" s="198"/>
      <c r="EBL23" s="198"/>
      <c r="EBM23" s="198"/>
      <c r="EBN23" s="198"/>
      <c r="EBO23" s="198"/>
      <c r="EBP23" s="198"/>
      <c r="EBQ23" s="198"/>
      <c r="EBR23" s="198"/>
      <c r="EBS23" s="198"/>
      <c r="EBT23" s="198"/>
      <c r="EBU23" s="198"/>
      <c r="EBV23" s="198"/>
      <c r="EBW23" s="198"/>
      <c r="EBX23" s="198"/>
      <c r="EBY23" s="198"/>
      <c r="EBZ23" s="198"/>
      <c r="ECA23" s="198"/>
      <c r="ECB23" s="198"/>
      <c r="ECC23" s="198"/>
      <c r="ECD23" s="198"/>
      <c r="ECE23" s="198"/>
      <c r="ECF23" s="198"/>
      <c r="ECG23" s="198"/>
      <c r="ECH23" s="198"/>
      <c r="ECI23" s="198"/>
      <c r="ECJ23" s="198"/>
      <c r="ECK23" s="198"/>
      <c r="ECL23" s="198"/>
      <c r="ECM23" s="198"/>
      <c r="ECN23" s="198"/>
      <c r="ECO23" s="198"/>
      <c r="ECP23" s="198"/>
      <c r="ECQ23" s="198"/>
      <c r="ECR23" s="198"/>
      <c r="ECS23" s="198"/>
      <c r="ECT23" s="198"/>
      <c r="ECU23" s="198"/>
      <c r="ECV23" s="198"/>
      <c r="ECW23" s="198"/>
      <c r="ECX23" s="198"/>
      <c r="ECY23" s="198"/>
      <c r="ECZ23" s="198"/>
      <c r="EDA23" s="198"/>
      <c r="EDB23" s="198"/>
      <c r="EDC23" s="198"/>
      <c r="EDD23" s="198"/>
      <c r="EDE23" s="198"/>
      <c r="EDF23" s="198"/>
      <c r="EDG23" s="198"/>
      <c r="EDH23" s="198"/>
      <c r="EDI23" s="198"/>
      <c r="EDJ23" s="198"/>
      <c r="EDK23" s="198"/>
      <c r="EDL23" s="198"/>
      <c r="EDM23" s="198"/>
      <c r="EDN23" s="198"/>
      <c r="EDO23" s="198"/>
      <c r="EDP23" s="198"/>
      <c r="EDQ23" s="198"/>
      <c r="EDR23" s="198"/>
      <c r="EDS23" s="198"/>
      <c r="EDT23" s="198"/>
      <c r="EDU23" s="198"/>
      <c r="EDV23" s="198"/>
      <c r="EDW23" s="198"/>
      <c r="EDX23" s="198"/>
      <c r="EDY23" s="198"/>
      <c r="EDZ23" s="198"/>
      <c r="EEA23" s="198"/>
      <c r="EEB23" s="198"/>
      <c r="EEC23" s="198"/>
      <c r="EED23" s="198"/>
      <c r="EEE23" s="198"/>
      <c r="EEF23" s="198"/>
      <c r="EEG23" s="198"/>
      <c r="EEH23" s="198"/>
      <c r="EEI23" s="198"/>
      <c r="EEJ23" s="198"/>
      <c r="EEK23" s="198"/>
      <c r="EEL23" s="198"/>
      <c r="EEM23" s="198"/>
      <c r="EEN23" s="198"/>
      <c r="EEO23" s="198"/>
      <c r="EEP23" s="198"/>
      <c r="EEQ23" s="198"/>
      <c r="EER23" s="198"/>
      <c r="EES23" s="198"/>
      <c r="EET23" s="198"/>
      <c r="EEU23" s="198"/>
      <c r="EEV23" s="198"/>
      <c r="EEW23" s="198"/>
      <c r="EEX23" s="198"/>
      <c r="EEY23" s="198"/>
      <c r="EEZ23" s="198"/>
      <c r="EFA23" s="198"/>
      <c r="EFB23" s="198"/>
      <c r="EFC23" s="198"/>
      <c r="EFD23" s="198"/>
      <c r="EFE23" s="198"/>
      <c r="EFF23" s="198"/>
      <c r="EFG23" s="198"/>
      <c r="EFH23" s="198"/>
      <c r="EFI23" s="198"/>
      <c r="EFJ23" s="198"/>
      <c r="EFK23" s="198"/>
      <c r="EFL23" s="198"/>
      <c r="EFM23" s="198"/>
      <c r="EFN23" s="198"/>
      <c r="EFO23" s="198"/>
      <c r="EFP23" s="198"/>
      <c r="EFQ23" s="198"/>
      <c r="EFR23" s="198"/>
      <c r="EFS23" s="198"/>
      <c r="EFT23" s="198"/>
      <c r="EFU23" s="198"/>
      <c r="EFV23" s="198"/>
      <c r="EFW23" s="198"/>
      <c r="EFX23" s="198"/>
      <c r="EFY23" s="198"/>
      <c r="EFZ23" s="198"/>
      <c r="EGA23" s="198"/>
      <c r="EGB23" s="198"/>
      <c r="EGC23" s="198"/>
      <c r="EGD23" s="198"/>
      <c r="EGE23" s="198"/>
      <c r="EGF23" s="198"/>
      <c r="EGG23" s="198"/>
      <c r="EGH23" s="198"/>
      <c r="EGI23" s="198"/>
      <c r="EGJ23" s="198"/>
      <c r="EGK23" s="198"/>
      <c r="EGL23" s="198"/>
      <c r="EGM23" s="198"/>
      <c r="EGN23" s="198"/>
      <c r="EGO23" s="198"/>
      <c r="EGP23" s="198"/>
      <c r="EGQ23" s="198"/>
      <c r="EGR23" s="198"/>
      <c r="EGS23" s="198"/>
      <c r="EGT23" s="198"/>
      <c r="EGU23" s="198"/>
      <c r="EGV23" s="198"/>
      <c r="EGW23" s="198"/>
      <c r="EGX23" s="198"/>
      <c r="EGY23" s="198"/>
      <c r="EGZ23" s="198"/>
      <c r="EHA23" s="198"/>
      <c r="EHB23" s="198"/>
      <c r="EHC23" s="198"/>
      <c r="EHD23" s="198"/>
      <c r="EHE23" s="198"/>
      <c r="EHF23" s="198"/>
      <c r="EHG23" s="198"/>
      <c r="EHH23" s="198"/>
      <c r="EHI23" s="198"/>
      <c r="EHJ23" s="198"/>
      <c r="EHK23" s="198"/>
      <c r="EHL23" s="198"/>
      <c r="EHM23" s="198"/>
      <c r="EHN23" s="198"/>
      <c r="EHO23" s="198"/>
      <c r="EHP23" s="198"/>
      <c r="EHQ23" s="198"/>
      <c r="EHR23" s="198"/>
      <c r="EHS23" s="198"/>
      <c r="EHT23" s="198"/>
      <c r="EHU23" s="198"/>
      <c r="EHV23" s="198"/>
      <c r="EHW23" s="198"/>
      <c r="EHX23" s="198"/>
      <c r="EHY23" s="198"/>
      <c r="EHZ23" s="198"/>
      <c r="EIA23" s="198"/>
      <c r="EIB23" s="198"/>
      <c r="EIC23" s="198"/>
      <c r="EID23" s="198"/>
      <c r="EIE23" s="198"/>
      <c r="EIF23" s="198"/>
      <c r="EIG23" s="198"/>
      <c r="EIH23" s="198"/>
      <c r="EII23" s="198"/>
      <c r="EIJ23" s="198"/>
      <c r="EIK23" s="198"/>
      <c r="EIL23" s="198"/>
      <c r="EIM23" s="198"/>
      <c r="EIN23" s="198"/>
      <c r="EIO23" s="198"/>
      <c r="EIP23" s="198"/>
      <c r="EIQ23" s="198"/>
      <c r="EIR23" s="198"/>
      <c r="EIS23" s="198"/>
      <c r="EIT23" s="198"/>
      <c r="EIU23" s="198"/>
      <c r="EIV23" s="198"/>
      <c r="EIW23" s="198"/>
      <c r="EIX23" s="198"/>
      <c r="EIY23" s="198"/>
      <c r="EIZ23" s="198"/>
      <c r="EJA23" s="198"/>
      <c r="EJB23" s="198"/>
      <c r="EJC23" s="198"/>
      <c r="EJD23" s="198"/>
      <c r="EJE23" s="198"/>
      <c r="EJF23" s="198"/>
      <c r="EJG23" s="198"/>
      <c r="EJH23" s="198"/>
      <c r="EJI23" s="198"/>
      <c r="EJJ23" s="198"/>
      <c r="EJK23" s="198"/>
      <c r="EJL23" s="198"/>
      <c r="EJM23" s="198"/>
      <c r="EJN23" s="198"/>
      <c r="EJO23" s="198"/>
      <c r="EJP23" s="198"/>
      <c r="EJQ23" s="198"/>
      <c r="EJR23" s="198"/>
      <c r="EJS23" s="198"/>
      <c r="EJT23" s="198"/>
      <c r="EJU23" s="198"/>
      <c r="EJV23" s="198"/>
      <c r="EJW23" s="198"/>
      <c r="EJX23" s="198"/>
      <c r="EJY23" s="198"/>
      <c r="EJZ23" s="198"/>
      <c r="EKA23" s="198"/>
      <c r="EKB23" s="198"/>
      <c r="EKC23" s="198"/>
      <c r="EKD23" s="198"/>
      <c r="EKE23" s="198"/>
      <c r="EKF23" s="198"/>
      <c r="EKG23" s="198"/>
      <c r="EKH23" s="198"/>
      <c r="EKI23" s="198"/>
      <c r="EKJ23" s="198"/>
      <c r="EKK23" s="198"/>
      <c r="EKL23" s="198"/>
      <c r="EKM23" s="198"/>
      <c r="EKN23" s="198"/>
      <c r="EKO23" s="198"/>
      <c r="EKP23" s="198"/>
      <c r="EKQ23" s="198"/>
      <c r="EKR23" s="198"/>
      <c r="EKS23" s="198"/>
      <c r="EKT23" s="198"/>
      <c r="EKU23" s="198"/>
      <c r="EKV23" s="198"/>
      <c r="EKW23" s="198"/>
      <c r="EKX23" s="198"/>
      <c r="EKY23" s="198"/>
      <c r="EKZ23" s="198"/>
      <c r="ELA23" s="198"/>
      <c r="ELB23" s="198"/>
      <c r="ELC23" s="198"/>
      <c r="ELD23" s="198"/>
      <c r="ELE23" s="198"/>
      <c r="ELF23" s="198"/>
      <c r="ELG23" s="198"/>
      <c r="ELH23" s="198"/>
      <c r="ELI23" s="198"/>
      <c r="ELJ23" s="198"/>
      <c r="ELK23" s="198"/>
      <c r="ELL23" s="198"/>
      <c r="ELM23" s="198"/>
      <c r="ELN23" s="198"/>
      <c r="ELO23" s="198"/>
      <c r="ELP23" s="198"/>
      <c r="ELQ23" s="198"/>
      <c r="ELR23" s="198"/>
      <c r="ELS23" s="198"/>
      <c r="ELT23" s="198"/>
      <c r="ELU23" s="198"/>
      <c r="ELV23" s="198"/>
      <c r="ELW23" s="198"/>
      <c r="ELX23" s="198"/>
      <c r="ELY23" s="198"/>
      <c r="ELZ23" s="198"/>
      <c r="EMA23" s="198"/>
      <c r="EMB23" s="198"/>
      <c r="EMC23" s="198"/>
      <c r="EMD23" s="198"/>
      <c r="EME23" s="198"/>
      <c r="EMF23" s="198"/>
      <c r="EMG23" s="198"/>
      <c r="EMH23" s="198"/>
      <c r="EMI23" s="198"/>
      <c r="EMJ23" s="198"/>
      <c r="EMK23" s="198"/>
      <c r="EML23" s="198"/>
      <c r="EMM23" s="198"/>
      <c r="EMN23" s="198"/>
      <c r="EMO23" s="198"/>
      <c r="EMP23" s="198"/>
      <c r="EMQ23" s="198"/>
      <c r="EMR23" s="198"/>
      <c r="EMS23" s="198"/>
      <c r="EMT23" s="198"/>
      <c r="EMU23" s="198"/>
      <c r="EMV23" s="198"/>
      <c r="EMW23" s="198"/>
      <c r="EMX23" s="198"/>
      <c r="EMY23" s="198"/>
      <c r="EMZ23" s="198"/>
      <c r="ENA23" s="198"/>
      <c r="ENB23" s="198"/>
      <c r="ENC23" s="198"/>
      <c r="END23" s="198"/>
      <c r="ENE23" s="198"/>
      <c r="ENF23" s="198"/>
      <c r="ENG23" s="198"/>
      <c r="ENH23" s="198"/>
      <c r="ENI23" s="198"/>
      <c r="ENJ23" s="198"/>
      <c r="ENK23" s="198"/>
      <c r="ENL23" s="198"/>
      <c r="ENM23" s="198"/>
      <c r="ENN23" s="198"/>
      <c r="ENO23" s="198"/>
      <c r="ENP23" s="198"/>
      <c r="ENQ23" s="198"/>
      <c r="ENR23" s="198"/>
      <c r="ENS23" s="198"/>
      <c r="ENT23" s="198"/>
      <c r="ENU23" s="198"/>
      <c r="ENV23" s="198"/>
      <c r="ENW23" s="198"/>
      <c r="ENX23" s="198"/>
      <c r="ENY23" s="198"/>
      <c r="ENZ23" s="198"/>
      <c r="EOA23" s="198"/>
      <c r="EOB23" s="198"/>
      <c r="EOC23" s="198"/>
      <c r="EOD23" s="198"/>
      <c r="EOE23" s="198"/>
      <c r="EOF23" s="198"/>
      <c r="EOG23" s="198"/>
      <c r="EOH23" s="198"/>
      <c r="EOI23" s="198"/>
      <c r="EOJ23" s="198"/>
      <c r="EOK23" s="198"/>
      <c r="EOL23" s="198"/>
      <c r="EOM23" s="198"/>
      <c r="EON23" s="198"/>
      <c r="EOO23" s="198"/>
      <c r="EOP23" s="198"/>
      <c r="EOQ23" s="198"/>
      <c r="EOR23" s="198"/>
      <c r="EOS23" s="198"/>
      <c r="EOT23" s="198"/>
      <c r="EOU23" s="198"/>
      <c r="EOV23" s="198"/>
      <c r="EOW23" s="198"/>
      <c r="EOX23" s="198"/>
      <c r="EOY23" s="198"/>
      <c r="EOZ23" s="198"/>
      <c r="EPA23" s="198"/>
      <c r="EPB23" s="198"/>
      <c r="EPC23" s="198"/>
      <c r="EPD23" s="198"/>
      <c r="EPE23" s="198"/>
      <c r="EPF23" s="198"/>
      <c r="EPG23" s="198"/>
      <c r="EPH23" s="198"/>
      <c r="EPI23" s="198"/>
      <c r="EPJ23" s="198"/>
      <c r="EPK23" s="198"/>
      <c r="EPL23" s="198"/>
      <c r="EPM23" s="198"/>
      <c r="EPN23" s="198"/>
      <c r="EPO23" s="198"/>
      <c r="EPP23" s="198"/>
      <c r="EPQ23" s="198"/>
      <c r="EPR23" s="198"/>
      <c r="EPS23" s="198"/>
      <c r="EPT23" s="198"/>
      <c r="EPU23" s="198"/>
      <c r="EPV23" s="198"/>
      <c r="EPW23" s="198"/>
      <c r="EPX23" s="198"/>
      <c r="EPY23" s="198"/>
      <c r="EPZ23" s="198"/>
      <c r="EQA23" s="198"/>
      <c r="EQB23" s="198"/>
      <c r="EQC23" s="198"/>
      <c r="EQD23" s="198"/>
      <c r="EQE23" s="198"/>
      <c r="EQF23" s="198"/>
      <c r="EQG23" s="198"/>
      <c r="EQH23" s="198"/>
      <c r="EQI23" s="198"/>
      <c r="EQJ23" s="198"/>
      <c r="EQK23" s="198"/>
      <c r="EQL23" s="198"/>
      <c r="EQM23" s="198"/>
      <c r="EQN23" s="198"/>
      <c r="EQO23" s="198"/>
      <c r="EQP23" s="198"/>
      <c r="EQQ23" s="198"/>
      <c r="EQR23" s="198"/>
      <c r="EQS23" s="198"/>
      <c r="EQT23" s="198"/>
      <c r="EQU23" s="198"/>
      <c r="EQV23" s="198"/>
      <c r="EQW23" s="198"/>
      <c r="EQX23" s="198"/>
      <c r="EQY23" s="198"/>
      <c r="EQZ23" s="198"/>
      <c r="ERA23" s="198"/>
      <c r="ERB23" s="198"/>
      <c r="ERC23" s="198"/>
      <c r="ERD23" s="198"/>
      <c r="ERE23" s="198"/>
      <c r="ERF23" s="198"/>
      <c r="ERG23" s="198"/>
      <c r="ERH23" s="198"/>
      <c r="ERI23" s="198"/>
      <c r="ERJ23" s="198"/>
      <c r="ERK23" s="198"/>
      <c r="ERL23" s="198"/>
      <c r="ERM23" s="198"/>
      <c r="ERN23" s="198"/>
      <c r="ERO23" s="198"/>
      <c r="ERP23" s="198"/>
      <c r="ERQ23" s="198"/>
      <c r="ERR23" s="198"/>
      <c r="ERS23" s="198"/>
      <c r="ERT23" s="198"/>
      <c r="ERU23" s="198"/>
      <c r="ERV23" s="198"/>
      <c r="ERW23" s="198"/>
      <c r="ERX23" s="198"/>
      <c r="ERY23" s="198"/>
      <c r="ERZ23" s="198"/>
      <c r="ESA23" s="198"/>
      <c r="ESB23" s="198"/>
      <c r="ESC23" s="198"/>
      <c r="ESD23" s="198"/>
      <c r="ESE23" s="198"/>
      <c r="ESF23" s="198"/>
      <c r="ESG23" s="198"/>
      <c r="ESH23" s="198"/>
      <c r="ESI23" s="198"/>
      <c r="ESJ23" s="198"/>
      <c r="ESK23" s="198"/>
      <c r="ESL23" s="198"/>
      <c r="ESM23" s="198"/>
      <c r="ESN23" s="198"/>
      <c r="ESO23" s="198"/>
      <c r="ESP23" s="198"/>
      <c r="ESQ23" s="198"/>
      <c r="ESR23" s="198"/>
      <c r="ESS23" s="198"/>
      <c r="EST23" s="198"/>
      <c r="ESU23" s="198"/>
      <c r="ESV23" s="198"/>
      <c r="ESW23" s="198"/>
      <c r="ESX23" s="198"/>
      <c r="ESY23" s="198"/>
      <c r="ESZ23" s="198"/>
      <c r="ETA23" s="198"/>
      <c r="ETB23" s="198"/>
      <c r="ETC23" s="198"/>
      <c r="ETD23" s="198"/>
      <c r="ETE23" s="198"/>
      <c r="ETF23" s="198"/>
      <c r="ETG23" s="198"/>
      <c r="ETH23" s="198"/>
      <c r="ETI23" s="198"/>
      <c r="ETJ23" s="198"/>
      <c r="ETK23" s="198"/>
      <c r="ETL23" s="198"/>
      <c r="ETM23" s="198"/>
      <c r="ETN23" s="198"/>
      <c r="ETO23" s="198"/>
      <c r="ETP23" s="198"/>
      <c r="ETQ23" s="198"/>
      <c r="ETR23" s="198"/>
      <c r="ETS23" s="198"/>
      <c r="ETT23" s="198"/>
      <c r="ETU23" s="198"/>
      <c r="ETV23" s="198"/>
      <c r="ETW23" s="198"/>
      <c r="ETX23" s="198"/>
      <c r="ETY23" s="198"/>
      <c r="ETZ23" s="198"/>
      <c r="EUA23" s="198"/>
      <c r="EUB23" s="198"/>
      <c r="EUC23" s="198"/>
      <c r="EUD23" s="198"/>
      <c r="EUE23" s="198"/>
      <c r="EUF23" s="198"/>
      <c r="EUG23" s="198"/>
      <c r="EUH23" s="198"/>
      <c r="EUI23" s="198"/>
      <c r="EUJ23" s="198"/>
      <c r="EUK23" s="198"/>
      <c r="EUL23" s="198"/>
      <c r="EUM23" s="198"/>
      <c r="EUN23" s="198"/>
      <c r="EUO23" s="198"/>
      <c r="EUP23" s="198"/>
      <c r="EUQ23" s="198"/>
      <c r="EUR23" s="198"/>
      <c r="EUS23" s="198"/>
      <c r="EUT23" s="198"/>
      <c r="EUU23" s="198"/>
      <c r="EUV23" s="198"/>
      <c r="EUW23" s="198"/>
      <c r="EUX23" s="198"/>
      <c r="EUY23" s="198"/>
      <c r="EUZ23" s="198"/>
      <c r="EVA23" s="198"/>
      <c r="EVB23" s="198"/>
      <c r="EVC23" s="198"/>
      <c r="EVD23" s="198"/>
      <c r="EVE23" s="198"/>
      <c r="EVF23" s="198"/>
      <c r="EVG23" s="198"/>
      <c r="EVH23" s="198"/>
      <c r="EVI23" s="198"/>
      <c r="EVJ23" s="198"/>
      <c r="EVK23" s="198"/>
      <c r="EVL23" s="198"/>
      <c r="EVM23" s="198"/>
      <c r="EVN23" s="198"/>
      <c r="EVO23" s="198"/>
      <c r="EVP23" s="198"/>
      <c r="EVQ23" s="198"/>
      <c r="EVR23" s="198"/>
      <c r="EVS23" s="198"/>
      <c r="EVT23" s="198"/>
      <c r="EVU23" s="198"/>
      <c r="EVV23" s="198"/>
      <c r="EVW23" s="198"/>
      <c r="EVX23" s="198"/>
      <c r="EVY23" s="198"/>
      <c r="EVZ23" s="198"/>
      <c r="EWA23" s="198"/>
      <c r="EWB23" s="198"/>
      <c r="EWC23" s="198"/>
      <c r="EWD23" s="198"/>
      <c r="EWE23" s="198"/>
      <c r="EWF23" s="198"/>
      <c r="EWG23" s="198"/>
      <c r="EWH23" s="198"/>
      <c r="EWI23" s="198"/>
      <c r="EWJ23" s="198"/>
      <c r="EWK23" s="198"/>
      <c r="EWL23" s="198"/>
      <c r="EWM23" s="198"/>
      <c r="EWN23" s="198"/>
      <c r="EWO23" s="198"/>
      <c r="EWP23" s="198"/>
      <c r="EWQ23" s="198"/>
      <c r="EWR23" s="198"/>
      <c r="EWS23" s="198"/>
      <c r="EWT23" s="198"/>
      <c r="EWU23" s="198"/>
      <c r="EWV23" s="198"/>
      <c r="EWW23" s="198"/>
      <c r="EWX23" s="198"/>
      <c r="EWY23" s="198"/>
      <c r="EWZ23" s="198"/>
      <c r="EXA23" s="198"/>
      <c r="EXB23" s="198"/>
      <c r="EXC23" s="198"/>
      <c r="EXD23" s="198"/>
      <c r="EXE23" s="198"/>
      <c r="EXF23" s="198"/>
      <c r="EXG23" s="198"/>
      <c r="EXH23" s="198"/>
      <c r="EXI23" s="198"/>
      <c r="EXJ23" s="198"/>
      <c r="EXK23" s="198"/>
      <c r="EXL23" s="198"/>
      <c r="EXM23" s="198"/>
      <c r="EXN23" s="198"/>
      <c r="EXO23" s="198"/>
      <c r="EXP23" s="198"/>
      <c r="EXQ23" s="198"/>
      <c r="EXR23" s="198"/>
      <c r="EXS23" s="198"/>
      <c r="EXT23" s="198"/>
      <c r="EXU23" s="198"/>
      <c r="EXV23" s="198"/>
      <c r="EXW23" s="198"/>
      <c r="EXX23" s="198"/>
      <c r="EXY23" s="198"/>
      <c r="EXZ23" s="198"/>
      <c r="EYA23" s="198"/>
      <c r="EYB23" s="198"/>
      <c r="EYC23" s="198"/>
      <c r="EYD23" s="198"/>
      <c r="EYE23" s="198"/>
      <c r="EYF23" s="198"/>
      <c r="EYG23" s="198"/>
      <c r="EYH23" s="198"/>
      <c r="EYI23" s="198"/>
      <c r="EYJ23" s="198"/>
      <c r="EYK23" s="198"/>
      <c r="EYL23" s="198"/>
      <c r="EYM23" s="198"/>
      <c r="EYN23" s="198"/>
      <c r="EYO23" s="198"/>
      <c r="EYP23" s="198"/>
      <c r="EYQ23" s="198"/>
      <c r="EYR23" s="198"/>
      <c r="EYS23" s="198"/>
      <c r="EYT23" s="198"/>
      <c r="EYU23" s="198"/>
      <c r="EYV23" s="198"/>
      <c r="EYW23" s="198"/>
      <c r="EYX23" s="198"/>
      <c r="EYY23" s="198"/>
      <c r="EYZ23" s="198"/>
      <c r="EZA23" s="198"/>
      <c r="EZB23" s="198"/>
      <c r="EZC23" s="198"/>
      <c r="EZD23" s="198"/>
      <c r="EZE23" s="198"/>
      <c r="EZF23" s="198"/>
      <c r="EZG23" s="198"/>
      <c r="EZH23" s="198"/>
      <c r="EZI23" s="198"/>
      <c r="EZJ23" s="198"/>
      <c r="EZK23" s="198"/>
      <c r="EZL23" s="198"/>
      <c r="EZM23" s="198"/>
      <c r="EZN23" s="198"/>
      <c r="EZO23" s="198"/>
      <c r="EZP23" s="198"/>
      <c r="EZQ23" s="198"/>
      <c r="EZR23" s="198"/>
      <c r="EZS23" s="198"/>
      <c r="EZT23" s="198"/>
      <c r="EZU23" s="198"/>
      <c r="EZV23" s="198"/>
      <c r="EZW23" s="198"/>
      <c r="EZX23" s="198"/>
      <c r="EZY23" s="198"/>
      <c r="EZZ23" s="198"/>
      <c r="FAA23" s="198"/>
      <c r="FAB23" s="198"/>
      <c r="FAC23" s="198"/>
      <c r="FAD23" s="198"/>
      <c r="FAE23" s="198"/>
      <c r="FAF23" s="198"/>
      <c r="FAG23" s="198"/>
      <c r="FAH23" s="198"/>
      <c r="FAI23" s="198"/>
      <c r="FAJ23" s="198"/>
      <c r="FAK23" s="198"/>
      <c r="FAL23" s="198"/>
      <c r="FAM23" s="198"/>
      <c r="FAN23" s="198"/>
      <c r="FAO23" s="198"/>
      <c r="FAP23" s="198"/>
      <c r="FAQ23" s="198"/>
      <c r="FAR23" s="198"/>
      <c r="FAS23" s="198"/>
      <c r="FAT23" s="198"/>
      <c r="FAU23" s="198"/>
      <c r="FAV23" s="198"/>
      <c r="FAW23" s="198"/>
      <c r="FAX23" s="198"/>
      <c r="FAY23" s="198"/>
      <c r="FAZ23" s="198"/>
      <c r="FBA23" s="198"/>
      <c r="FBB23" s="198"/>
      <c r="FBC23" s="198"/>
      <c r="FBD23" s="198"/>
      <c r="FBE23" s="198"/>
      <c r="FBF23" s="198"/>
      <c r="FBG23" s="198"/>
      <c r="FBH23" s="198"/>
      <c r="FBI23" s="198"/>
      <c r="FBJ23" s="198"/>
      <c r="FBK23" s="198"/>
      <c r="FBL23" s="198"/>
      <c r="FBM23" s="198"/>
      <c r="FBN23" s="198"/>
      <c r="FBO23" s="198"/>
      <c r="FBP23" s="198"/>
      <c r="FBQ23" s="198"/>
      <c r="FBR23" s="198"/>
      <c r="FBS23" s="198"/>
      <c r="FBT23" s="198"/>
      <c r="FBU23" s="198"/>
      <c r="FBV23" s="198"/>
      <c r="FBW23" s="198"/>
      <c r="FBX23" s="198"/>
      <c r="FBY23" s="198"/>
      <c r="FBZ23" s="198"/>
      <c r="FCA23" s="198"/>
      <c r="FCB23" s="198"/>
      <c r="FCC23" s="198"/>
      <c r="FCD23" s="198"/>
      <c r="FCE23" s="198"/>
      <c r="FCF23" s="198"/>
      <c r="FCG23" s="198"/>
      <c r="FCH23" s="198"/>
      <c r="FCI23" s="198"/>
      <c r="FCJ23" s="198"/>
      <c r="FCK23" s="198"/>
      <c r="FCL23" s="198"/>
      <c r="FCM23" s="198"/>
      <c r="FCN23" s="198"/>
      <c r="FCO23" s="198"/>
      <c r="FCP23" s="198"/>
      <c r="FCQ23" s="198"/>
      <c r="FCR23" s="198"/>
      <c r="FCS23" s="198"/>
      <c r="FCT23" s="198"/>
      <c r="FCU23" s="198"/>
      <c r="FCV23" s="198"/>
      <c r="FCW23" s="198"/>
      <c r="FCX23" s="198"/>
      <c r="FCY23" s="198"/>
      <c r="FCZ23" s="198"/>
      <c r="FDA23" s="198"/>
      <c r="FDB23" s="198"/>
      <c r="FDC23" s="198"/>
      <c r="FDD23" s="198"/>
      <c r="FDE23" s="198"/>
      <c r="FDF23" s="198"/>
      <c r="FDG23" s="198"/>
      <c r="FDH23" s="198"/>
      <c r="FDI23" s="198"/>
      <c r="FDJ23" s="198"/>
      <c r="FDK23" s="198"/>
      <c r="FDL23" s="198"/>
      <c r="FDM23" s="198"/>
      <c r="FDN23" s="198"/>
      <c r="FDO23" s="198"/>
      <c r="FDP23" s="198"/>
      <c r="FDQ23" s="198"/>
      <c r="FDR23" s="198"/>
      <c r="FDS23" s="198"/>
      <c r="FDT23" s="198"/>
      <c r="FDU23" s="198"/>
      <c r="FDV23" s="198"/>
      <c r="FDW23" s="198"/>
      <c r="FDX23" s="198"/>
      <c r="FDY23" s="198"/>
      <c r="FDZ23" s="198"/>
      <c r="FEA23" s="198"/>
      <c r="FEB23" s="198"/>
      <c r="FEC23" s="198"/>
      <c r="FED23" s="198"/>
      <c r="FEE23" s="198"/>
      <c r="FEF23" s="198"/>
      <c r="FEG23" s="198"/>
      <c r="FEH23" s="198"/>
      <c r="FEI23" s="198"/>
      <c r="FEJ23" s="198"/>
      <c r="FEK23" s="198"/>
      <c r="FEL23" s="198"/>
      <c r="FEM23" s="198"/>
      <c r="FEN23" s="198"/>
      <c r="FEO23" s="198"/>
      <c r="FEP23" s="198"/>
      <c r="FEQ23" s="198"/>
      <c r="FER23" s="198"/>
      <c r="FES23" s="198"/>
      <c r="FET23" s="198"/>
      <c r="FEU23" s="198"/>
      <c r="FEV23" s="198"/>
      <c r="FEW23" s="198"/>
      <c r="FEX23" s="198"/>
      <c r="FEY23" s="198"/>
      <c r="FEZ23" s="198"/>
      <c r="FFA23" s="198"/>
      <c r="FFB23" s="198"/>
      <c r="FFC23" s="198"/>
      <c r="FFD23" s="198"/>
      <c r="FFE23" s="198"/>
      <c r="FFF23" s="198"/>
      <c r="FFG23" s="198"/>
      <c r="FFH23" s="198"/>
      <c r="FFI23" s="198"/>
      <c r="FFJ23" s="198"/>
      <c r="FFK23" s="198"/>
      <c r="FFL23" s="198"/>
      <c r="FFM23" s="198"/>
      <c r="FFN23" s="198"/>
      <c r="FFO23" s="198"/>
      <c r="FFP23" s="198"/>
      <c r="FFQ23" s="198"/>
      <c r="FFR23" s="198"/>
      <c r="FFS23" s="198"/>
      <c r="FFT23" s="198"/>
      <c r="FFU23" s="198"/>
      <c r="FFV23" s="198"/>
      <c r="FFW23" s="198"/>
      <c r="FFX23" s="198"/>
      <c r="FFY23" s="198"/>
      <c r="FFZ23" s="198"/>
      <c r="FGA23" s="198"/>
      <c r="FGB23" s="198"/>
      <c r="FGC23" s="198"/>
      <c r="FGD23" s="198"/>
      <c r="FGE23" s="198"/>
      <c r="FGF23" s="198"/>
      <c r="FGG23" s="198"/>
      <c r="FGH23" s="198"/>
      <c r="FGI23" s="198"/>
      <c r="FGJ23" s="198"/>
      <c r="FGK23" s="198"/>
      <c r="FGL23" s="198"/>
      <c r="FGM23" s="198"/>
      <c r="FGN23" s="198"/>
      <c r="FGO23" s="198"/>
      <c r="FGP23" s="198"/>
      <c r="FGQ23" s="198"/>
      <c r="FGR23" s="198"/>
      <c r="FGS23" s="198"/>
      <c r="FGT23" s="198"/>
      <c r="FGU23" s="198"/>
      <c r="FGV23" s="198"/>
      <c r="FGW23" s="198"/>
      <c r="FGX23" s="198"/>
      <c r="FGY23" s="198"/>
      <c r="FGZ23" s="198"/>
      <c r="FHA23" s="198"/>
      <c r="FHB23" s="198"/>
      <c r="FHC23" s="198"/>
      <c r="FHD23" s="198"/>
      <c r="FHE23" s="198"/>
      <c r="FHF23" s="198"/>
      <c r="FHG23" s="198"/>
      <c r="FHH23" s="198"/>
      <c r="FHI23" s="198"/>
      <c r="FHJ23" s="198"/>
      <c r="FHK23" s="198"/>
      <c r="FHL23" s="198"/>
      <c r="FHM23" s="198"/>
      <c r="FHN23" s="198"/>
      <c r="FHO23" s="198"/>
      <c r="FHP23" s="198"/>
      <c r="FHQ23" s="198"/>
      <c r="FHR23" s="198"/>
      <c r="FHS23" s="198"/>
      <c r="FHT23" s="198"/>
      <c r="FHU23" s="198"/>
      <c r="FHV23" s="198"/>
      <c r="FHW23" s="198"/>
      <c r="FHX23" s="198"/>
      <c r="FHY23" s="198"/>
      <c r="FHZ23" s="198"/>
      <c r="FIA23" s="198"/>
      <c r="FIB23" s="198"/>
      <c r="FIC23" s="198"/>
      <c r="FID23" s="198"/>
      <c r="FIE23" s="198"/>
      <c r="FIF23" s="198"/>
      <c r="FIG23" s="198"/>
      <c r="FIH23" s="198"/>
      <c r="FII23" s="198"/>
      <c r="FIJ23" s="198"/>
      <c r="FIK23" s="198"/>
      <c r="FIL23" s="198"/>
      <c r="FIM23" s="198"/>
      <c r="FIN23" s="198"/>
      <c r="FIO23" s="198"/>
      <c r="FIP23" s="198"/>
      <c r="FIQ23" s="198"/>
      <c r="FIR23" s="198"/>
      <c r="FIS23" s="198"/>
      <c r="FIT23" s="198"/>
      <c r="FIU23" s="198"/>
      <c r="FIV23" s="198"/>
      <c r="FIW23" s="198"/>
      <c r="FIX23" s="198"/>
      <c r="FIY23" s="198"/>
      <c r="FIZ23" s="198"/>
      <c r="FJA23" s="198"/>
      <c r="FJB23" s="198"/>
      <c r="FJC23" s="198"/>
      <c r="FJD23" s="198"/>
      <c r="FJE23" s="198"/>
      <c r="FJF23" s="198"/>
      <c r="FJG23" s="198"/>
      <c r="FJH23" s="198"/>
      <c r="FJI23" s="198"/>
      <c r="FJJ23" s="198"/>
      <c r="FJK23" s="198"/>
      <c r="FJL23" s="198"/>
      <c r="FJM23" s="198"/>
      <c r="FJN23" s="198"/>
      <c r="FJO23" s="198"/>
      <c r="FJP23" s="198"/>
      <c r="FJQ23" s="198"/>
      <c r="FJR23" s="198"/>
      <c r="FJS23" s="198"/>
      <c r="FJT23" s="198"/>
      <c r="FJU23" s="198"/>
      <c r="FJV23" s="198"/>
      <c r="FJW23" s="198"/>
      <c r="FJX23" s="198"/>
      <c r="FJY23" s="198"/>
      <c r="FJZ23" s="198"/>
      <c r="FKA23" s="198"/>
      <c r="FKB23" s="198"/>
      <c r="FKC23" s="198"/>
      <c r="FKD23" s="198"/>
      <c r="FKE23" s="198"/>
      <c r="FKF23" s="198"/>
      <c r="FKG23" s="198"/>
      <c r="FKH23" s="198"/>
      <c r="FKI23" s="198"/>
      <c r="FKJ23" s="198"/>
      <c r="FKK23" s="198"/>
      <c r="FKL23" s="198"/>
      <c r="FKM23" s="198"/>
      <c r="FKN23" s="198"/>
      <c r="FKO23" s="198"/>
      <c r="FKP23" s="198"/>
      <c r="FKQ23" s="198"/>
      <c r="FKR23" s="198"/>
      <c r="FKS23" s="198"/>
      <c r="FKT23" s="198"/>
      <c r="FKU23" s="198"/>
      <c r="FKV23" s="198"/>
      <c r="FKW23" s="198"/>
      <c r="FKX23" s="198"/>
      <c r="FKY23" s="198"/>
      <c r="FKZ23" s="198"/>
      <c r="FLA23" s="198"/>
      <c r="FLB23" s="198"/>
      <c r="FLC23" s="198"/>
      <c r="FLD23" s="198"/>
      <c r="FLE23" s="198"/>
      <c r="FLF23" s="198"/>
      <c r="FLG23" s="198"/>
      <c r="FLH23" s="198"/>
      <c r="FLI23" s="198"/>
      <c r="FLJ23" s="198"/>
      <c r="FLK23" s="198"/>
      <c r="FLL23" s="198"/>
      <c r="FLM23" s="198"/>
      <c r="FLN23" s="198"/>
      <c r="FLO23" s="198"/>
      <c r="FLP23" s="198"/>
      <c r="FLQ23" s="198"/>
      <c r="FLR23" s="198"/>
      <c r="FLS23" s="198"/>
      <c r="FLT23" s="198"/>
      <c r="FLU23" s="198"/>
      <c r="FLV23" s="198"/>
      <c r="FLW23" s="198"/>
      <c r="FLX23" s="198"/>
      <c r="FLY23" s="198"/>
      <c r="FLZ23" s="198"/>
      <c r="FMA23" s="198"/>
      <c r="FMB23" s="198"/>
      <c r="FMC23" s="198"/>
      <c r="FMD23" s="198"/>
      <c r="FME23" s="198"/>
      <c r="FMF23" s="198"/>
      <c r="FMG23" s="198"/>
      <c r="FMH23" s="198"/>
      <c r="FMI23" s="198"/>
      <c r="FMJ23" s="198"/>
      <c r="FMK23" s="198"/>
      <c r="FML23" s="198"/>
      <c r="FMM23" s="198"/>
      <c r="FMN23" s="198"/>
      <c r="FMO23" s="198"/>
      <c r="FMP23" s="198"/>
      <c r="FMQ23" s="198"/>
      <c r="FMR23" s="198"/>
      <c r="FMS23" s="198"/>
      <c r="FMT23" s="198"/>
      <c r="FMU23" s="198"/>
      <c r="FMV23" s="198"/>
      <c r="FMW23" s="198"/>
      <c r="FMX23" s="198"/>
      <c r="FMY23" s="198"/>
      <c r="FMZ23" s="198"/>
      <c r="FNA23" s="198"/>
      <c r="FNB23" s="198"/>
      <c r="FNC23" s="198"/>
      <c r="FND23" s="198"/>
      <c r="FNE23" s="198"/>
      <c r="FNF23" s="198"/>
      <c r="FNG23" s="198"/>
      <c r="FNH23" s="198"/>
      <c r="FNI23" s="198"/>
      <c r="FNJ23" s="198"/>
      <c r="FNK23" s="198"/>
      <c r="FNL23" s="198"/>
      <c r="FNM23" s="198"/>
      <c r="FNN23" s="198"/>
      <c r="FNO23" s="198"/>
      <c r="FNP23" s="198"/>
      <c r="FNQ23" s="198"/>
      <c r="FNR23" s="198"/>
      <c r="FNS23" s="198"/>
      <c r="FNT23" s="198"/>
      <c r="FNU23" s="198"/>
      <c r="FNV23" s="198"/>
      <c r="FNW23" s="198"/>
      <c r="FNX23" s="198"/>
      <c r="FNY23" s="198"/>
      <c r="FNZ23" s="198"/>
      <c r="FOA23" s="198"/>
      <c r="FOB23" s="198"/>
      <c r="FOC23" s="198"/>
      <c r="FOD23" s="198"/>
      <c r="FOE23" s="198"/>
      <c r="FOF23" s="198"/>
      <c r="FOG23" s="198"/>
      <c r="FOH23" s="198"/>
      <c r="FOI23" s="198"/>
      <c r="FOJ23" s="198"/>
      <c r="FOK23" s="198"/>
      <c r="FOL23" s="198"/>
      <c r="FOM23" s="198"/>
      <c r="FON23" s="198"/>
      <c r="FOO23" s="198"/>
      <c r="FOP23" s="198"/>
      <c r="FOQ23" s="198"/>
      <c r="FOR23" s="198"/>
      <c r="FOS23" s="198"/>
      <c r="FOT23" s="198"/>
      <c r="FOU23" s="198"/>
      <c r="FOV23" s="198"/>
      <c r="FOW23" s="198"/>
      <c r="FOX23" s="198"/>
      <c r="FOY23" s="198"/>
      <c r="FOZ23" s="198"/>
      <c r="FPA23" s="198"/>
      <c r="FPB23" s="198"/>
      <c r="FPC23" s="198"/>
      <c r="FPD23" s="198"/>
      <c r="FPE23" s="198"/>
      <c r="FPF23" s="198"/>
      <c r="FPG23" s="198"/>
      <c r="FPH23" s="198"/>
      <c r="FPI23" s="198"/>
      <c r="FPJ23" s="198"/>
      <c r="FPK23" s="198"/>
      <c r="FPL23" s="198"/>
      <c r="FPM23" s="198"/>
      <c r="FPN23" s="198"/>
      <c r="FPO23" s="198"/>
      <c r="FPP23" s="198"/>
      <c r="FPQ23" s="198"/>
      <c r="FPR23" s="198"/>
      <c r="FPS23" s="198"/>
      <c r="FPT23" s="198"/>
      <c r="FPU23" s="198"/>
      <c r="FPV23" s="198"/>
      <c r="FPW23" s="198"/>
      <c r="FPX23" s="198"/>
      <c r="FPY23" s="198"/>
      <c r="FPZ23" s="198"/>
      <c r="FQA23" s="198"/>
      <c r="FQB23" s="198"/>
      <c r="FQC23" s="198"/>
      <c r="FQD23" s="198"/>
      <c r="FQE23" s="198"/>
      <c r="FQF23" s="198"/>
      <c r="FQG23" s="198"/>
      <c r="FQH23" s="198"/>
      <c r="FQI23" s="198"/>
      <c r="FQJ23" s="198"/>
      <c r="FQK23" s="198"/>
      <c r="FQL23" s="198"/>
      <c r="FQM23" s="198"/>
      <c r="FQN23" s="198"/>
      <c r="FQO23" s="198"/>
      <c r="FQP23" s="198"/>
      <c r="FQQ23" s="198"/>
      <c r="FQR23" s="198"/>
      <c r="FQS23" s="198"/>
      <c r="FQT23" s="198"/>
      <c r="FQU23" s="198"/>
      <c r="FQV23" s="198"/>
      <c r="FQW23" s="198"/>
      <c r="FQX23" s="198"/>
      <c r="FQY23" s="198"/>
      <c r="FQZ23" s="198"/>
      <c r="FRA23" s="198"/>
      <c r="FRB23" s="198"/>
      <c r="FRC23" s="198"/>
      <c r="FRD23" s="198"/>
      <c r="FRE23" s="198"/>
      <c r="FRF23" s="198"/>
      <c r="FRG23" s="198"/>
      <c r="FRH23" s="198"/>
      <c r="FRI23" s="198"/>
      <c r="FRJ23" s="198"/>
      <c r="FRK23" s="198"/>
      <c r="FRL23" s="198"/>
      <c r="FRM23" s="198"/>
      <c r="FRN23" s="198"/>
      <c r="FRO23" s="198"/>
      <c r="FRP23" s="198"/>
      <c r="FRQ23" s="198"/>
      <c r="FRR23" s="198"/>
      <c r="FRS23" s="198"/>
      <c r="FRT23" s="198"/>
      <c r="FRU23" s="198"/>
      <c r="FRV23" s="198"/>
      <c r="FRW23" s="198"/>
      <c r="FRX23" s="198"/>
      <c r="FRY23" s="198"/>
      <c r="FRZ23" s="198"/>
      <c r="FSA23" s="198"/>
      <c r="FSB23" s="198"/>
      <c r="FSC23" s="198"/>
      <c r="FSD23" s="198"/>
      <c r="FSE23" s="198"/>
      <c r="FSF23" s="198"/>
      <c r="FSG23" s="198"/>
      <c r="FSH23" s="198"/>
      <c r="FSI23" s="198"/>
      <c r="FSJ23" s="198"/>
      <c r="FSK23" s="198"/>
      <c r="FSL23" s="198"/>
      <c r="FSM23" s="198"/>
      <c r="FSN23" s="198"/>
      <c r="FSO23" s="198"/>
      <c r="FSP23" s="198"/>
      <c r="FSQ23" s="198"/>
      <c r="FSR23" s="198"/>
      <c r="FSS23" s="198"/>
      <c r="FST23" s="198"/>
      <c r="FSU23" s="198"/>
      <c r="FSV23" s="198"/>
      <c r="FSW23" s="198"/>
      <c r="FSX23" s="198"/>
      <c r="FSY23" s="198"/>
      <c r="FSZ23" s="198"/>
      <c r="FTA23" s="198"/>
      <c r="FTB23" s="198"/>
      <c r="FTC23" s="198"/>
      <c r="FTD23" s="198"/>
      <c r="FTE23" s="198"/>
      <c r="FTF23" s="198"/>
      <c r="FTG23" s="198"/>
      <c r="FTH23" s="198"/>
      <c r="FTI23" s="198"/>
      <c r="FTJ23" s="198"/>
      <c r="FTK23" s="198"/>
      <c r="FTL23" s="198"/>
      <c r="FTM23" s="198"/>
      <c r="FTN23" s="198"/>
      <c r="FTO23" s="198"/>
      <c r="FTP23" s="198"/>
      <c r="FTQ23" s="198"/>
      <c r="FTR23" s="198"/>
      <c r="FTS23" s="198"/>
      <c r="FTT23" s="198"/>
      <c r="FTU23" s="198"/>
      <c r="FTV23" s="198"/>
      <c r="FTW23" s="198"/>
      <c r="FTX23" s="198"/>
      <c r="FTY23" s="198"/>
      <c r="FTZ23" s="198"/>
      <c r="FUA23" s="198"/>
      <c r="FUB23" s="198"/>
      <c r="FUC23" s="198"/>
      <c r="FUD23" s="198"/>
      <c r="FUE23" s="198"/>
      <c r="FUF23" s="198"/>
      <c r="FUG23" s="198"/>
      <c r="FUH23" s="198"/>
      <c r="FUI23" s="198"/>
      <c r="FUJ23" s="198"/>
      <c r="FUK23" s="198"/>
      <c r="FUL23" s="198"/>
      <c r="FUM23" s="198"/>
      <c r="FUN23" s="198"/>
      <c r="FUO23" s="198"/>
      <c r="FUP23" s="198"/>
      <c r="FUQ23" s="198"/>
      <c r="FUR23" s="198"/>
      <c r="FUS23" s="198"/>
      <c r="FUT23" s="198"/>
      <c r="FUU23" s="198"/>
      <c r="FUV23" s="198"/>
      <c r="FUW23" s="198"/>
      <c r="FUX23" s="198"/>
      <c r="FUY23" s="198"/>
      <c r="FUZ23" s="198"/>
      <c r="FVA23" s="198"/>
      <c r="FVB23" s="198"/>
      <c r="FVC23" s="198"/>
      <c r="FVD23" s="198"/>
      <c r="FVE23" s="198"/>
      <c r="FVF23" s="198"/>
      <c r="FVG23" s="198"/>
      <c r="FVH23" s="198"/>
      <c r="FVI23" s="198"/>
      <c r="FVJ23" s="198"/>
      <c r="FVK23" s="198"/>
      <c r="FVL23" s="198"/>
      <c r="FVM23" s="198"/>
      <c r="FVN23" s="198"/>
      <c r="FVO23" s="198"/>
      <c r="FVP23" s="198"/>
      <c r="FVQ23" s="198"/>
      <c r="FVR23" s="198"/>
      <c r="FVS23" s="198"/>
      <c r="FVT23" s="198"/>
      <c r="FVU23" s="198"/>
      <c r="FVV23" s="198"/>
      <c r="FVW23" s="198"/>
      <c r="FVX23" s="198"/>
      <c r="FVY23" s="198"/>
      <c r="FVZ23" s="198"/>
      <c r="FWA23" s="198"/>
      <c r="FWB23" s="198"/>
      <c r="FWC23" s="198"/>
      <c r="FWD23" s="198"/>
      <c r="FWE23" s="198"/>
      <c r="FWF23" s="198"/>
      <c r="FWG23" s="198"/>
      <c r="FWH23" s="198"/>
      <c r="FWI23" s="198"/>
      <c r="FWJ23" s="198"/>
      <c r="FWK23" s="198"/>
      <c r="FWL23" s="198"/>
      <c r="FWM23" s="198"/>
      <c r="FWN23" s="198"/>
      <c r="FWO23" s="198"/>
      <c r="FWP23" s="198"/>
      <c r="FWQ23" s="198"/>
      <c r="FWR23" s="198"/>
      <c r="FWS23" s="198"/>
      <c r="FWT23" s="198"/>
      <c r="FWU23" s="198"/>
      <c r="FWV23" s="198"/>
      <c r="FWW23" s="198"/>
      <c r="FWX23" s="198"/>
      <c r="FWY23" s="198"/>
      <c r="FWZ23" s="198"/>
      <c r="FXA23" s="198"/>
      <c r="FXB23" s="198"/>
      <c r="FXC23" s="198"/>
      <c r="FXD23" s="198"/>
      <c r="FXE23" s="198"/>
      <c r="FXF23" s="198"/>
      <c r="FXG23" s="198"/>
      <c r="FXH23" s="198"/>
      <c r="FXI23" s="198"/>
      <c r="FXJ23" s="198"/>
      <c r="FXK23" s="198"/>
      <c r="FXL23" s="198"/>
      <c r="FXM23" s="198"/>
      <c r="FXN23" s="198"/>
      <c r="FXO23" s="198"/>
      <c r="FXP23" s="198"/>
      <c r="FXQ23" s="198"/>
      <c r="FXR23" s="198"/>
      <c r="FXS23" s="198"/>
      <c r="FXT23" s="198"/>
      <c r="FXU23" s="198"/>
      <c r="FXV23" s="198"/>
      <c r="FXW23" s="198"/>
      <c r="FXX23" s="198"/>
      <c r="FXY23" s="198"/>
      <c r="FXZ23" s="198"/>
      <c r="FYA23" s="198"/>
      <c r="FYB23" s="198"/>
      <c r="FYC23" s="198"/>
      <c r="FYD23" s="198"/>
      <c r="FYE23" s="198"/>
      <c r="FYF23" s="198"/>
      <c r="FYG23" s="198"/>
      <c r="FYH23" s="198"/>
      <c r="FYI23" s="198"/>
      <c r="FYJ23" s="198"/>
      <c r="FYK23" s="198"/>
      <c r="FYL23" s="198"/>
      <c r="FYM23" s="198"/>
      <c r="FYN23" s="198"/>
      <c r="FYO23" s="198"/>
      <c r="FYP23" s="198"/>
      <c r="FYQ23" s="198"/>
      <c r="FYR23" s="198"/>
      <c r="FYS23" s="198"/>
      <c r="FYT23" s="198"/>
      <c r="FYU23" s="198"/>
      <c r="FYV23" s="198"/>
      <c r="FYW23" s="198"/>
      <c r="FYX23" s="198"/>
      <c r="FYY23" s="198"/>
      <c r="FYZ23" s="198"/>
      <c r="FZA23" s="198"/>
      <c r="FZB23" s="198"/>
      <c r="FZC23" s="198"/>
      <c r="FZD23" s="198"/>
      <c r="FZE23" s="198"/>
      <c r="FZF23" s="198"/>
      <c r="FZG23" s="198"/>
      <c r="FZH23" s="198"/>
      <c r="FZI23" s="198"/>
      <c r="FZJ23" s="198"/>
      <c r="FZK23" s="198"/>
      <c r="FZL23" s="198"/>
      <c r="FZM23" s="198"/>
      <c r="FZN23" s="198"/>
      <c r="FZO23" s="198"/>
      <c r="FZP23" s="198"/>
      <c r="FZQ23" s="198"/>
      <c r="FZR23" s="198"/>
      <c r="FZS23" s="198"/>
      <c r="FZT23" s="198"/>
      <c r="FZU23" s="198"/>
      <c r="FZV23" s="198"/>
      <c r="FZW23" s="198"/>
      <c r="FZX23" s="198"/>
      <c r="FZY23" s="198"/>
      <c r="FZZ23" s="198"/>
      <c r="GAA23" s="198"/>
      <c r="GAB23" s="198"/>
      <c r="GAC23" s="198"/>
      <c r="GAD23" s="198"/>
      <c r="GAE23" s="198"/>
      <c r="GAF23" s="198"/>
      <c r="GAG23" s="198"/>
      <c r="GAH23" s="198"/>
      <c r="GAI23" s="198"/>
      <c r="GAJ23" s="198"/>
      <c r="GAK23" s="198"/>
      <c r="GAL23" s="198"/>
      <c r="GAM23" s="198"/>
      <c r="GAN23" s="198"/>
      <c r="GAO23" s="198"/>
      <c r="GAP23" s="198"/>
      <c r="GAQ23" s="198"/>
      <c r="GAR23" s="198"/>
      <c r="GAS23" s="198"/>
      <c r="GAT23" s="198"/>
      <c r="GAU23" s="198"/>
      <c r="GAV23" s="198"/>
      <c r="GAW23" s="198"/>
      <c r="GAX23" s="198"/>
      <c r="GAY23" s="198"/>
      <c r="GAZ23" s="198"/>
      <c r="GBA23" s="198"/>
      <c r="GBB23" s="198"/>
      <c r="GBC23" s="198"/>
      <c r="GBD23" s="198"/>
      <c r="GBE23" s="198"/>
      <c r="GBF23" s="198"/>
      <c r="GBG23" s="198"/>
      <c r="GBH23" s="198"/>
      <c r="GBI23" s="198"/>
      <c r="GBJ23" s="198"/>
      <c r="GBK23" s="198"/>
      <c r="GBL23" s="198"/>
      <c r="GBM23" s="198"/>
      <c r="GBN23" s="198"/>
      <c r="GBO23" s="198"/>
      <c r="GBP23" s="198"/>
      <c r="GBQ23" s="198"/>
      <c r="GBR23" s="198"/>
      <c r="GBS23" s="198"/>
      <c r="GBT23" s="198"/>
      <c r="GBU23" s="198"/>
      <c r="GBV23" s="198"/>
      <c r="GBW23" s="198"/>
      <c r="GBX23" s="198"/>
      <c r="GBY23" s="198"/>
      <c r="GBZ23" s="198"/>
      <c r="GCA23" s="198"/>
      <c r="GCB23" s="198"/>
      <c r="GCC23" s="198"/>
      <c r="GCD23" s="198"/>
      <c r="GCE23" s="198"/>
      <c r="GCF23" s="198"/>
      <c r="GCG23" s="198"/>
      <c r="GCH23" s="198"/>
      <c r="GCI23" s="198"/>
      <c r="GCJ23" s="198"/>
      <c r="GCK23" s="198"/>
      <c r="GCL23" s="198"/>
      <c r="GCM23" s="198"/>
      <c r="GCN23" s="198"/>
      <c r="GCO23" s="198"/>
      <c r="GCP23" s="198"/>
      <c r="GCQ23" s="198"/>
      <c r="GCR23" s="198"/>
      <c r="GCS23" s="198"/>
      <c r="GCT23" s="198"/>
      <c r="GCU23" s="198"/>
      <c r="GCV23" s="198"/>
      <c r="GCW23" s="198"/>
      <c r="GCX23" s="198"/>
      <c r="GCY23" s="198"/>
      <c r="GCZ23" s="198"/>
      <c r="GDA23" s="198"/>
      <c r="GDB23" s="198"/>
      <c r="GDC23" s="198"/>
      <c r="GDD23" s="198"/>
      <c r="GDE23" s="198"/>
      <c r="GDF23" s="198"/>
      <c r="GDG23" s="198"/>
      <c r="GDH23" s="198"/>
      <c r="GDI23" s="198"/>
      <c r="GDJ23" s="198"/>
      <c r="GDK23" s="198"/>
      <c r="GDL23" s="198"/>
      <c r="GDM23" s="198"/>
      <c r="GDN23" s="198"/>
      <c r="GDO23" s="198"/>
      <c r="GDP23" s="198"/>
      <c r="GDQ23" s="198"/>
      <c r="GDR23" s="198"/>
      <c r="GDS23" s="198"/>
      <c r="GDT23" s="198"/>
      <c r="GDU23" s="198"/>
      <c r="GDV23" s="198"/>
      <c r="GDW23" s="198"/>
      <c r="GDX23" s="198"/>
      <c r="GDY23" s="198"/>
      <c r="GDZ23" s="198"/>
      <c r="GEA23" s="198"/>
      <c r="GEB23" s="198"/>
      <c r="GEC23" s="198"/>
      <c r="GED23" s="198"/>
      <c r="GEE23" s="198"/>
      <c r="GEF23" s="198"/>
      <c r="GEG23" s="198"/>
      <c r="GEH23" s="198"/>
      <c r="GEI23" s="198"/>
      <c r="GEJ23" s="198"/>
      <c r="GEK23" s="198"/>
      <c r="GEL23" s="198"/>
      <c r="GEM23" s="198"/>
      <c r="GEN23" s="198"/>
      <c r="GEO23" s="198"/>
      <c r="GEP23" s="198"/>
      <c r="GEQ23" s="198"/>
      <c r="GER23" s="198"/>
      <c r="GES23" s="198"/>
      <c r="GET23" s="198"/>
      <c r="GEU23" s="198"/>
      <c r="GEV23" s="198"/>
      <c r="GEW23" s="198"/>
      <c r="GEX23" s="198"/>
      <c r="GEY23" s="198"/>
      <c r="GEZ23" s="198"/>
      <c r="GFA23" s="198"/>
      <c r="GFB23" s="198"/>
      <c r="GFC23" s="198"/>
      <c r="GFD23" s="198"/>
      <c r="GFE23" s="198"/>
      <c r="GFF23" s="198"/>
      <c r="GFG23" s="198"/>
      <c r="GFH23" s="198"/>
      <c r="GFI23" s="198"/>
      <c r="GFJ23" s="198"/>
      <c r="GFK23" s="198"/>
      <c r="GFL23" s="198"/>
      <c r="GFM23" s="198"/>
      <c r="GFN23" s="198"/>
      <c r="GFO23" s="198"/>
      <c r="GFP23" s="198"/>
      <c r="GFQ23" s="198"/>
      <c r="GFR23" s="198"/>
      <c r="GFS23" s="198"/>
      <c r="GFT23" s="198"/>
      <c r="GFU23" s="198"/>
      <c r="GFV23" s="198"/>
      <c r="GFW23" s="198"/>
      <c r="GFX23" s="198"/>
      <c r="GFY23" s="198"/>
      <c r="GFZ23" s="198"/>
      <c r="GGA23" s="198"/>
      <c r="GGB23" s="198"/>
      <c r="GGC23" s="198"/>
      <c r="GGD23" s="198"/>
      <c r="GGE23" s="198"/>
      <c r="GGF23" s="198"/>
      <c r="GGG23" s="198"/>
      <c r="GGH23" s="198"/>
      <c r="GGI23" s="198"/>
      <c r="GGJ23" s="198"/>
      <c r="GGK23" s="198"/>
      <c r="GGL23" s="198"/>
      <c r="GGM23" s="198"/>
      <c r="GGN23" s="198"/>
      <c r="GGO23" s="198"/>
      <c r="GGP23" s="198"/>
      <c r="GGQ23" s="198"/>
      <c r="GGR23" s="198"/>
      <c r="GGS23" s="198"/>
      <c r="GGT23" s="198"/>
      <c r="GGU23" s="198"/>
      <c r="GGV23" s="198"/>
      <c r="GGW23" s="198"/>
      <c r="GGX23" s="198"/>
      <c r="GGY23" s="198"/>
      <c r="GGZ23" s="198"/>
      <c r="GHA23" s="198"/>
      <c r="GHB23" s="198"/>
      <c r="GHC23" s="198"/>
      <c r="GHD23" s="198"/>
      <c r="GHE23" s="198"/>
      <c r="GHF23" s="198"/>
      <c r="GHG23" s="198"/>
      <c r="GHH23" s="198"/>
      <c r="GHI23" s="198"/>
      <c r="GHJ23" s="198"/>
      <c r="GHK23" s="198"/>
      <c r="GHL23" s="198"/>
      <c r="GHM23" s="198"/>
      <c r="GHN23" s="198"/>
      <c r="GHO23" s="198"/>
      <c r="GHP23" s="198"/>
      <c r="GHQ23" s="198"/>
      <c r="GHR23" s="198"/>
      <c r="GHS23" s="198"/>
      <c r="GHT23" s="198"/>
      <c r="GHU23" s="198"/>
      <c r="GHV23" s="198"/>
      <c r="GHW23" s="198"/>
      <c r="GHX23" s="198"/>
      <c r="GHY23" s="198"/>
      <c r="GHZ23" s="198"/>
      <c r="GIA23" s="198"/>
      <c r="GIB23" s="198"/>
      <c r="GIC23" s="198"/>
      <c r="GID23" s="198"/>
      <c r="GIE23" s="198"/>
      <c r="GIF23" s="198"/>
      <c r="GIG23" s="198"/>
      <c r="GIH23" s="198"/>
      <c r="GII23" s="198"/>
      <c r="GIJ23" s="198"/>
      <c r="GIK23" s="198"/>
      <c r="GIL23" s="198"/>
      <c r="GIM23" s="198"/>
      <c r="GIN23" s="198"/>
      <c r="GIO23" s="198"/>
      <c r="GIP23" s="198"/>
      <c r="GIQ23" s="198"/>
      <c r="GIR23" s="198"/>
      <c r="GIS23" s="198"/>
      <c r="GIT23" s="198"/>
      <c r="GIU23" s="198"/>
      <c r="GIV23" s="198"/>
      <c r="GIW23" s="198"/>
      <c r="GIX23" s="198"/>
      <c r="GIY23" s="198"/>
      <c r="GIZ23" s="198"/>
      <c r="GJA23" s="198"/>
      <c r="GJB23" s="198"/>
      <c r="GJC23" s="198"/>
      <c r="GJD23" s="198"/>
      <c r="GJE23" s="198"/>
      <c r="GJF23" s="198"/>
      <c r="GJG23" s="198"/>
      <c r="GJH23" s="198"/>
      <c r="GJI23" s="198"/>
      <c r="GJJ23" s="198"/>
      <c r="GJK23" s="198"/>
      <c r="GJL23" s="198"/>
      <c r="GJM23" s="198"/>
      <c r="GJN23" s="198"/>
      <c r="GJO23" s="198"/>
      <c r="GJP23" s="198"/>
      <c r="GJQ23" s="198"/>
      <c r="GJR23" s="198"/>
      <c r="GJS23" s="198"/>
      <c r="GJT23" s="198"/>
      <c r="GJU23" s="198"/>
      <c r="GJV23" s="198"/>
      <c r="GJW23" s="198"/>
      <c r="GJX23" s="198"/>
      <c r="GJY23" s="198"/>
      <c r="GJZ23" s="198"/>
      <c r="GKA23" s="198"/>
      <c r="GKB23" s="198"/>
      <c r="GKC23" s="198"/>
      <c r="GKD23" s="198"/>
      <c r="GKE23" s="198"/>
      <c r="GKF23" s="198"/>
      <c r="GKG23" s="198"/>
      <c r="GKH23" s="198"/>
      <c r="GKI23" s="198"/>
      <c r="GKJ23" s="198"/>
      <c r="GKK23" s="198"/>
      <c r="GKL23" s="198"/>
      <c r="GKM23" s="198"/>
      <c r="GKN23" s="198"/>
      <c r="GKO23" s="198"/>
      <c r="GKP23" s="198"/>
      <c r="GKQ23" s="198"/>
      <c r="GKR23" s="198"/>
      <c r="GKS23" s="198"/>
      <c r="GKT23" s="198"/>
      <c r="GKU23" s="198"/>
      <c r="GKV23" s="198"/>
      <c r="GKW23" s="198"/>
      <c r="GKX23" s="198"/>
      <c r="GKY23" s="198"/>
      <c r="GKZ23" s="198"/>
      <c r="GLA23" s="198"/>
      <c r="GLB23" s="198"/>
      <c r="GLC23" s="198"/>
      <c r="GLD23" s="198"/>
      <c r="GLE23" s="198"/>
      <c r="GLF23" s="198"/>
      <c r="GLG23" s="198"/>
      <c r="GLH23" s="198"/>
      <c r="GLI23" s="198"/>
      <c r="GLJ23" s="198"/>
      <c r="GLK23" s="198"/>
      <c r="GLL23" s="198"/>
      <c r="GLM23" s="198"/>
      <c r="GLN23" s="198"/>
      <c r="GLO23" s="198"/>
      <c r="GLP23" s="198"/>
      <c r="GLQ23" s="198"/>
      <c r="GLR23" s="198"/>
      <c r="GLS23" s="198"/>
      <c r="GLT23" s="198"/>
      <c r="GLU23" s="198"/>
      <c r="GLV23" s="198"/>
      <c r="GLW23" s="198"/>
      <c r="GLX23" s="198"/>
      <c r="GLY23" s="198"/>
      <c r="GLZ23" s="198"/>
      <c r="GMA23" s="198"/>
      <c r="GMB23" s="198"/>
      <c r="GMC23" s="198"/>
      <c r="GMD23" s="198"/>
      <c r="GME23" s="198"/>
      <c r="GMF23" s="198"/>
      <c r="GMG23" s="198"/>
      <c r="GMH23" s="198"/>
      <c r="GMI23" s="198"/>
      <c r="GMJ23" s="198"/>
      <c r="GMK23" s="198"/>
      <c r="GML23" s="198"/>
      <c r="GMM23" s="198"/>
      <c r="GMN23" s="198"/>
      <c r="GMO23" s="198"/>
      <c r="GMP23" s="198"/>
      <c r="GMQ23" s="198"/>
      <c r="GMR23" s="198"/>
      <c r="GMS23" s="198"/>
      <c r="GMT23" s="198"/>
      <c r="GMU23" s="198"/>
      <c r="GMV23" s="198"/>
      <c r="GMW23" s="198"/>
      <c r="GMX23" s="198"/>
      <c r="GMY23" s="198"/>
      <c r="GMZ23" s="198"/>
      <c r="GNA23" s="198"/>
      <c r="GNB23" s="198"/>
      <c r="GNC23" s="198"/>
      <c r="GND23" s="198"/>
      <c r="GNE23" s="198"/>
      <c r="GNF23" s="198"/>
      <c r="GNG23" s="198"/>
      <c r="GNH23" s="198"/>
      <c r="GNI23" s="198"/>
      <c r="GNJ23" s="198"/>
      <c r="GNK23" s="198"/>
      <c r="GNL23" s="198"/>
      <c r="GNM23" s="198"/>
      <c r="GNN23" s="198"/>
      <c r="GNO23" s="198"/>
      <c r="GNP23" s="198"/>
      <c r="GNQ23" s="198"/>
      <c r="GNR23" s="198"/>
      <c r="GNS23" s="198"/>
      <c r="GNT23" s="198"/>
      <c r="GNU23" s="198"/>
      <c r="GNV23" s="198"/>
      <c r="GNW23" s="198"/>
      <c r="GNX23" s="198"/>
      <c r="GNY23" s="198"/>
      <c r="GNZ23" s="198"/>
      <c r="GOA23" s="198"/>
      <c r="GOB23" s="198"/>
      <c r="GOC23" s="198"/>
      <c r="GOD23" s="198"/>
      <c r="GOE23" s="198"/>
      <c r="GOF23" s="198"/>
      <c r="GOG23" s="198"/>
      <c r="GOH23" s="198"/>
      <c r="GOI23" s="198"/>
      <c r="GOJ23" s="198"/>
      <c r="GOK23" s="198"/>
      <c r="GOL23" s="198"/>
      <c r="GOM23" s="198"/>
      <c r="GON23" s="198"/>
      <c r="GOO23" s="198"/>
      <c r="GOP23" s="198"/>
      <c r="GOQ23" s="198"/>
      <c r="GOR23" s="198"/>
      <c r="GOS23" s="198"/>
      <c r="GOT23" s="198"/>
      <c r="GOU23" s="198"/>
      <c r="GOV23" s="198"/>
      <c r="GOW23" s="198"/>
      <c r="GOX23" s="198"/>
      <c r="GOY23" s="198"/>
      <c r="GOZ23" s="198"/>
      <c r="GPA23" s="198"/>
      <c r="GPB23" s="198"/>
      <c r="GPC23" s="198"/>
      <c r="GPD23" s="198"/>
      <c r="GPE23" s="198"/>
      <c r="GPF23" s="198"/>
      <c r="GPG23" s="198"/>
      <c r="GPH23" s="198"/>
      <c r="GPI23" s="198"/>
      <c r="GPJ23" s="198"/>
      <c r="GPK23" s="198"/>
      <c r="GPL23" s="198"/>
      <c r="GPM23" s="198"/>
      <c r="GPN23" s="198"/>
      <c r="GPO23" s="198"/>
      <c r="GPP23" s="198"/>
      <c r="GPQ23" s="198"/>
      <c r="GPR23" s="198"/>
      <c r="GPS23" s="198"/>
      <c r="GPT23" s="198"/>
      <c r="GPU23" s="198"/>
      <c r="GPV23" s="198"/>
      <c r="GPW23" s="198"/>
      <c r="GPX23" s="198"/>
      <c r="GPY23" s="198"/>
      <c r="GPZ23" s="198"/>
      <c r="GQA23" s="198"/>
      <c r="GQB23" s="198"/>
      <c r="GQC23" s="198"/>
      <c r="GQD23" s="198"/>
      <c r="GQE23" s="198"/>
      <c r="GQF23" s="198"/>
      <c r="GQG23" s="198"/>
      <c r="GQH23" s="198"/>
      <c r="GQI23" s="198"/>
      <c r="GQJ23" s="198"/>
      <c r="GQK23" s="198"/>
      <c r="GQL23" s="198"/>
      <c r="GQM23" s="198"/>
      <c r="GQN23" s="198"/>
      <c r="GQO23" s="198"/>
      <c r="GQP23" s="198"/>
      <c r="GQQ23" s="198"/>
      <c r="GQR23" s="198"/>
      <c r="GQS23" s="198"/>
      <c r="GQT23" s="198"/>
      <c r="GQU23" s="198"/>
      <c r="GQV23" s="198"/>
      <c r="GQW23" s="198"/>
      <c r="GQX23" s="198"/>
      <c r="GQY23" s="198"/>
      <c r="GQZ23" s="198"/>
      <c r="GRA23" s="198"/>
      <c r="GRB23" s="198"/>
      <c r="GRC23" s="198"/>
      <c r="GRD23" s="198"/>
      <c r="GRE23" s="198"/>
      <c r="GRF23" s="198"/>
      <c r="GRG23" s="198"/>
      <c r="GRH23" s="198"/>
      <c r="GRI23" s="198"/>
      <c r="GRJ23" s="198"/>
      <c r="GRK23" s="198"/>
      <c r="GRL23" s="198"/>
      <c r="GRM23" s="198"/>
      <c r="GRN23" s="198"/>
      <c r="GRO23" s="198"/>
      <c r="GRP23" s="198"/>
      <c r="GRQ23" s="198"/>
      <c r="GRR23" s="198"/>
      <c r="GRS23" s="198"/>
      <c r="GRT23" s="198"/>
      <c r="GRU23" s="198"/>
      <c r="GRV23" s="198"/>
      <c r="GRW23" s="198"/>
      <c r="GRX23" s="198"/>
      <c r="GRY23" s="198"/>
      <c r="GRZ23" s="198"/>
      <c r="GSA23" s="198"/>
      <c r="GSB23" s="198"/>
      <c r="GSC23" s="198"/>
      <c r="GSD23" s="198"/>
      <c r="GSE23" s="198"/>
      <c r="GSF23" s="198"/>
      <c r="GSG23" s="198"/>
      <c r="GSH23" s="198"/>
      <c r="GSI23" s="198"/>
      <c r="GSJ23" s="198"/>
      <c r="GSK23" s="198"/>
      <c r="GSL23" s="198"/>
      <c r="GSM23" s="198"/>
      <c r="GSN23" s="198"/>
      <c r="GSO23" s="198"/>
      <c r="GSP23" s="198"/>
      <c r="GSQ23" s="198"/>
      <c r="GSR23" s="198"/>
      <c r="GSS23" s="198"/>
      <c r="GST23" s="198"/>
      <c r="GSU23" s="198"/>
      <c r="GSV23" s="198"/>
      <c r="GSW23" s="198"/>
      <c r="GSX23" s="198"/>
      <c r="GSY23" s="198"/>
      <c r="GSZ23" s="198"/>
      <c r="GTA23" s="198"/>
      <c r="GTB23" s="198"/>
      <c r="GTC23" s="198"/>
      <c r="GTD23" s="198"/>
      <c r="GTE23" s="198"/>
      <c r="GTF23" s="198"/>
      <c r="GTG23" s="198"/>
      <c r="GTH23" s="198"/>
      <c r="GTI23" s="198"/>
      <c r="GTJ23" s="198"/>
      <c r="GTK23" s="198"/>
      <c r="GTL23" s="198"/>
      <c r="GTM23" s="198"/>
      <c r="GTN23" s="198"/>
      <c r="GTO23" s="198"/>
      <c r="GTP23" s="198"/>
      <c r="GTQ23" s="198"/>
      <c r="GTR23" s="198"/>
      <c r="GTS23" s="198"/>
      <c r="GTT23" s="198"/>
      <c r="GTU23" s="198"/>
      <c r="GTV23" s="198"/>
      <c r="GTW23" s="198"/>
      <c r="GTX23" s="198"/>
      <c r="GTY23" s="198"/>
      <c r="GTZ23" s="198"/>
      <c r="GUA23" s="198"/>
      <c r="GUB23" s="198"/>
      <c r="GUC23" s="198"/>
      <c r="GUD23" s="198"/>
      <c r="GUE23" s="198"/>
      <c r="GUF23" s="198"/>
      <c r="GUG23" s="198"/>
      <c r="GUH23" s="198"/>
      <c r="GUI23" s="198"/>
      <c r="GUJ23" s="198"/>
      <c r="GUK23" s="198"/>
      <c r="GUL23" s="198"/>
      <c r="GUM23" s="198"/>
      <c r="GUN23" s="198"/>
      <c r="GUO23" s="198"/>
      <c r="GUP23" s="198"/>
      <c r="GUQ23" s="198"/>
      <c r="GUR23" s="198"/>
      <c r="GUS23" s="198"/>
      <c r="GUT23" s="198"/>
      <c r="GUU23" s="198"/>
      <c r="GUV23" s="198"/>
      <c r="GUW23" s="198"/>
      <c r="GUX23" s="198"/>
      <c r="GUY23" s="198"/>
      <c r="GUZ23" s="198"/>
      <c r="GVA23" s="198"/>
      <c r="GVB23" s="198"/>
      <c r="GVC23" s="198"/>
      <c r="GVD23" s="198"/>
      <c r="GVE23" s="198"/>
      <c r="GVF23" s="198"/>
      <c r="GVG23" s="198"/>
      <c r="GVH23" s="198"/>
      <c r="GVI23" s="198"/>
      <c r="GVJ23" s="198"/>
      <c r="GVK23" s="198"/>
      <c r="GVL23" s="198"/>
      <c r="GVM23" s="198"/>
      <c r="GVN23" s="198"/>
      <c r="GVO23" s="198"/>
      <c r="GVP23" s="198"/>
      <c r="GVQ23" s="198"/>
      <c r="GVR23" s="198"/>
      <c r="GVS23" s="198"/>
      <c r="GVT23" s="198"/>
      <c r="GVU23" s="198"/>
      <c r="GVV23" s="198"/>
      <c r="GVW23" s="198"/>
      <c r="GVX23" s="198"/>
      <c r="GVY23" s="198"/>
      <c r="GVZ23" s="198"/>
      <c r="GWA23" s="198"/>
      <c r="GWB23" s="198"/>
      <c r="GWC23" s="198"/>
      <c r="GWD23" s="198"/>
      <c r="GWE23" s="198"/>
      <c r="GWF23" s="198"/>
      <c r="GWG23" s="198"/>
      <c r="GWH23" s="198"/>
      <c r="GWI23" s="198"/>
      <c r="GWJ23" s="198"/>
      <c r="GWK23" s="198"/>
      <c r="GWL23" s="198"/>
      <c r="GWM23" s="198"/>
      <c r="GWN23" s="198"/>
      <c r="GWO23" s="198"/>
      <c r="GWP23" s="198"/>
      <c r="GWQ23" s="198"/>
      <c r="GWR23" s="198"/>
      <c r="GWS23" s="198"/>
      <c r="GWT23" s="198"/>
      <c r="GWU23" s="198"/>
      <c r="GWV23" s="198"/>
      <c r="GWW23" s="198"/>
      <c r="GWX23" s="198"/>
      <c r="GWY23" s="198"/>
      <c r="GWZ23" s="198"/>
      <c r="GXA23" s="198"/>
      <c r="GXB23" s="198"/>
      <c r="GXC23" s="198"/>
      <c r="GXD23" s="198"/>
      <c r="GXE23" s="198"/>
      <c r="GXF23" s="198"/>
      <c r="GXG23" s="198"/>
      <c r="GXH23" s="198"/>
      <c r="GXI23" s="198"/>
      <c r="GXJ23" s="198"/>
      <c r="GXK23" s="198"/>
      <c r="GXL23" s="198"/>
      <c r="GXM23" s="198"/>
      <c r="GXN23" s="198"/>
      <c r="GXO23" s="198"/>
      <c r="GXP23" s="198"/>
      <c r="GXQ23" s="198"/>
      <c r="GXR23" s="198"/>
      <c r="GXS23" s="198"/>
      <c r="GXT23" s="198"/>
      <c r="GXU23" s="198"/>
      <c r="GXV23" s="198"/>
      <c r="GXW23" s="198"/>
      <c r="GXX23" s="198"/>
      <c r="GXY23" s="198"/>
      <c r="GXZ23" s="198"/>
      <c r="GYA23" s="198"/>
      <c r="GYB23" s="198"/>
      <c r="GYC23" s="198"/>
      <c r="GYD23" s="198"/>
      <c r="GYE23" s="198"/>
      <c r="GYF23" s="198"/>
      <c r="GYG23" s="198"/>
      <c r="GYH23" s="198"/>
      <c r="GYI23" s="198"/>
      <c r="GYJ23" s="198"/>
      <c r="GYK23" s="198"/>
      <c r="GYL23" s="198"/>
      <c r="GYM23" s="198"/>
      <c r="GYN23" s="198"/>
      <c r="GYO23" s="198"/>
      <c r="GYP23" s="198"/>
      <c r="GYQ23" s="198"/>
      <c r="GYR23" s="198"/>
      <c r="GYS23" s="198"/>
      <c r="GYT23" s="198"/>
      <c r="GYU23" s="198"/>
      <c r="GYV23" s="198"/>
      <c r="GYW23" s="198"/>
      <c r="GYX23" s="198"/>
      <c r="GYY23" s="198"/>
      <c r="GYZ23" s="198"/>
      <c r="GZA23" s="198"/>
      <c r="GZB23" s="198"/>
      <c r="GZC23" s="198"/>
      <c r="GZD23" s="198"/>
      <c r="GZE23" s="198"/>
      <c r="GZF23" s="198"/>
      <c r="GZG23" s="198"/>
      <c r="GZH23" s="198"/>
      <c r="GZI23" s="198"/>
      <c r="GZJ23" s="198"/>
      <c r="GZK23" s="198"/>
      <c r="GZL23" s="198"/>
      <c r="GZM23" s="198"/>
      <c r="GZN23" s="198"/>
      <c r="GZO23" s="198"/>
      <c r="GZP23" s="198"/>
      <c r="GZQ23" s="198"/>
      <c r="GZR23" s="198"/>
      <c r="GZS23" s="198"/>
      <c r="GZT23" s="198"/>
      <c r="GZU23" s="198"/>
      <c r="GZV23" s="198"/>
      <c r="GZW23" s="198"/>
      <c r="GZX23" s="198"/>
      <c r="GZY23" s="198"/>
      <c r="GZZ23" s="198"/>
      <c r="HAA23" s="198"/>
      <c r="HAB23" s="198"/>
      <c r="HAC23" s="198"/>
      <c r="HAD23" s="198"/>
      <c r="HAE23" s="198"/>
      <c r="HAF23" s="198"/>
      <c r="HAG23" s="198"/>
      <c r="HAH23" s="198"/>
      <c r="HAI23" s="198"/>
      <c r="HAJ23" s="198"/>
      <c r="HAK23" s="198"/>
      <c r="HAL23" s="198"/>
      <c r="HAM23" s="198"/>
      <c r="HAN23" s="198"/>
      <c r="HAO23" s="198"/>
      <c r="HAP23" s="198"/>
      <c r="HAQ23" s="198"/>
      <c r="HAR23" s="198"/>
      <c r="HAS23" s="198"/>
      <c r="HAT23" s="198"/>
      <c r="HAU23" s="198"/>
      <c r="HAV23" s="198"/>
      <c r="HAW23" s="198"/>
      <c r="HAX23" s="198"/>
      <c r="HAY23" s="198"/>
      <c r="HAZ23" s="198"/>
      <c r="HBA23" s="198"/>
      <c r="HBB23" s="198"/>
      <c r="HBC23" s="198"/>
      <c r="HBD23" s="198"/>
      <c r="HBE23" s="198"/>
      <c r="HBF23" s="198"/>
      <c r="HBG23" s="198"/>
      <c r="HBH23" s="198"/>
      <c r="HBI23" s="198"/>
      <c r="HBJ23" s="198"/>
      <c r="HBK23" s="198"/>
      <c r="HBL23" s="198"/>
      <c r="HBM23" s="198"/>
      <c r="HBN23" s="198"/>
      <c r="HBO23" s="198"/>
      <c r="HBP23" s="198"/>
      <c r="HBQ23" s="198"/>
      <c r="HBR23" s="198"/>
      <c r="HBS23" s="198"/>
      <c r="HBT23" s="198"/>
      <c r="HBU23" s="198"/>
      <c r="HBV23" s="198"/>
      <c r="HBW23" s="198"/>
      <c r="HBX23" s="198"/>
      <c r="HBY23" s="198"/>
      <c r="HBZ23" s="198"/>
      <c r="HCA23" s="198"/>
      <c r="HCB23" s="198"/>
      <c r="HCC23" s="198"/>
      <c r="HCD23" s="198"/>
      <c r="HCE23" s="198"/>
      <c r="HCF23" s="198"/>
      <c r="HCG23" s="198"/>
      <c r="HCH23" s="198"/>
      <c r="HCI23" s="198"/>
      <c r="HCJ23" s="198"/>
      <c r="HCK23" s="198"/>
      <c r="HCL23" s="198"/>
      <c r="HCM23" s="198"/>
      <c r="HCN23" s="198"/>
      <c r="HCO23" s="198"/>
      <c r="HCP23" s="198"/>
      <c r="HCQ23" s="198"/>
      <c r="HCR23" s="198"/>
      <c r="HCS23" s="198"/>
      <c r="HCT23" s="198"/>
      <c r="HCU23" s="198"/>
      <c r="HCV23" s="198"/>
      <c r="HCW23" s="198"/>
      <c r="HCX23" s="198"/>
      <c r="HCY23" s="198"/>
      <c r="HCZ23" s="198"/>
      <c r="HDA23" s="198"/>
      <c r="HDB23" s="198"/>
      <c r="HDC23" s="198"/>
      <c r="HDD23" s="198"/>
      <c r="HDE23" s="198"/>
      <c r="HDF23" s="198"/>
      <c r="HDG23" s="198"/>
      <c r="HDH23" s="198"/>
      <c r="HDI23" s="198"/>
      <c r="HDJ23" s="198"/>
      <c r="HDK23" s="198"/>
      <c r="HDL23" s="198"/>
      <c r="HDM23" s="198"/>
      <c r="HDN23" s="198"/>
      <c r="HDO23" s="198"/>
      <c r="HDP23" s="198"/>
      <c r="HDQ23" s="198"/>
      <c r="HDR23" s="198"/>
      <c r="HDS23" s="198"/>
      <c r="HDT23" s="198"/>
      <c r="HDU23" s="198"/>
      <c r="HDV23" s="198"/>
      <c r="HDW23" s="198"/>
      <c r="HDX23" s="198"/>
      <c r="HDY23" s="198"/>
      <c r="HDZ23" s="198"/>
      <c r="HEA23" s="198"/>
      <c r="HEB23" s="198"/>
      <c r="HEC23" s="198"/>
      <c r="HED23" s="198"/>
      <c r="HEE23" s="198"/>
      <c r="HEF23" s="198"/>
      <c r="HEG23" s="198"/>
      <c r="HEH23" s="198"/>
      <c r="HEI23" s="198"/>
      <c r="HEJ23" s="198"/>
      <c r="HEK23" s="198"/>
      <c r="HEL23" s="198"/>
      <c r="HEM23" s="198"/>
      <c r="HEN23" s="198"/>
      <c r="HEO23" s="198"/>
      <c r="HEP23" s="198"/>
      <c r="HEQ23" s="198"/>
      <c r="HER23" s="198"/>
      <c r="HES23" s="198"/>
      <c r="HET23" s="198"/>
      <c r="HEU23" s="198"/>
      <c r="HEV23" s="198"/>
      <c r="HEW23" s="198"/>
      <c r="HEX23" s="198"/>
      <c r="HEY23" s="198"/>
      <c r="HEZ23" s="198"/>
      <c r="HFA23" s="198"/>
      <c r="HFB23" s="198"/>
      <c r="HFC23" s="198"/>
      <c r="HFD23" s="198"/>
      <c r="HFE23" s="198"/>
      <c r="HFF23" s="198"/>
      <c r="HFG23" s="198"/>
      <c r="HFH23" s="198"/>
      <c r="HFI23" s="198"/>
      <c r="HFJ23" s="198"/>
      <c r="HFK23" s="198"/>
      <c r="HFL23" s="198"/>
      <c r="HFM23" s="198"/>
      <c r="HFN23" s="198"/>
      <c r="HFO23" s="198"/>
      <c r="HFP23" s="198"/>
      <c r="HFQ23" s="198"/>
      <c r="HFR23" s="198"/>
      <c r="HFS23" s="198"/>
      <c r="HFT23" s="198"/>
      <c r="HFU23" s="198"/>
      <c r="HFV23" s="198"/>
      <c r="HFW23" s="198"/>
      <c r="HFX23" s="198"/>
      <c r="HFY23" s="198"/>
      <c r="HFZ23" s="198"/>
      <c r="HGA23" s="198"/>
      <c r="HGB23" s="198"/>
      <c r="HGC23" s="198"/>
      <c r="HGD23" s="198"/>
      <c r="HGE23" s="198"/>
      <c r="HGF23" s="198"/>
      <c r="HGG23" s="198"/>
      <c r="HGH23" s="198"/>
      <c r="HGI23" s="198"/>
      <c r="HGJ23" s="198"/>
      <c r="HGK23" s="198"/>
      <c r="HGL23" s="198"/>
      <c r="HGM23" s="198"/>
      <c r="HGN23" s="198"/>
      <c r="HGO23" s="198"/>
      <c r="HGP23" s="198"/>
      <c r="HGQ23" s="198"/>
      <c r="HGR23" s="198"/>
      <c r="HGS23" s="198"/>
      <c r="HGT23" s="198"/>
      <c r="HGU23" s="198"/>
      <c r="HGV23" s="198"/>
      <c r="HGW23" s="198"/>
      <c r="HGX23" s="198"/>
      <c r="HGY23" s="198"/>
      <c r="HGZ23" s="198"/>
      <c r="HHA23" s="198"/>
      <c r="HHB23" s="198"/>
      <c r="HHC23" s="198"/>
      <c r="HHD23" s="198"/>
      <c r="HHE23" s="198"/>
      <c r="HHF23" s="198"/>
      <c r="HHG23" s="198"/>
      <c r="HHH23" s="198"/>
      <c r="HHI23" s="198"/>
      <c r="HHJ23" s="198"/>
      <c r="HHK23" s="198"/>
      <c r="HHL23" s="198"/>
      <c r="HHM23" s="198"/>
      <c r="HHN23" s="198"/>
      <c r="HHO23" s="198"/>
      <c r="HHP23" s="198"/>
      <c r="HHQ23" s="198"/>
      <c r="HHR23" s="198"/>
      <c r="HHS23" s="198"/>
      <c r="HHT23" s="198"/>
      <c r="HHU23" s="198"/>
      <c r="HHV23" s="198"/>
      <c r="HHW23" s="198"/>
      <c r="HHX23" s="198"/>
      <c r="HHY23" s="198"/>
      <c r="HHZ23" s="198"/>
      <c r="HIA23" s="198"/>
      <c r="HIB23" s="198"/>
      <c r="HIC23" s="198"/>
      <c r="HID23" s="198"/>
      <c r="HIE23" s="198"/>
      <c r="HIF23" s="198"/>
      <c r="HIG23" s="198"/>
      <c r="HIH23" s="198"/>
      <c r="HII23" s="198"/>
      <c r="HIJ23" s="198"/>
      <c r="HIK23" s="198"/>
      <c r="HIL23" s="198"/>
      <c r="HIM23" s="198"/>
      <c r="HIN23" s="198"/>
      <c r="HIO23" s="198"/>
      <c r="HIP23" s="198"/>
      <c r="HIQ23" s="198"/>
      <c r="HIR23" s="198"/>
      <c r="HIS23" s="198"/>
      <c r="HIT23" s="198"/>
      <c r="HIU23" s="198"/>
      <c r="HIV23" s="198"/>
      <c r="HIW23" s="198"/>
      <c r="HIX23" s="198"/>
      <c r="HIY23" s="198"/>
      <c r="HIZ23" s="198"/>
      <c r="HJA23" s="198"/>
      <c r="HJB23" s="198"/>
      <c r="HJC23" s="198"/>
      <c r="HJD23" s="198"/>
      <c r="HJE23" s="198"/>
      <c r="HJF23" s="198"/>
      <c r="HJG23" s="198"/>
      <c r="HJH23" s="198"/>
      <c r="HJI23" s="198"/>
      <c r="HJJ23" s="198"/>
      <c r="HJK23" s="198"/>
      <c r="HJL23" s="198"/>
      <c r="HJM23" s="198"/>
      <c r="HJN23" s="198"/>
      <c r="HJO23" s="198"/>
      <c r="HJP23" s="198"/>
      <c r="HJQ23" s="198"/>
      <c r="HJR23" s="198"/>
      <c r="HJS23" s="198"/>
      <c r="HJT23" s="198"/>
      <c r="HJU23" s="198"/>
      <c r="HJV23" s="198"/>
      <c r="HJW23" s="198"/>
      <c r="HJX23" s="198"/>
      <c r="HJY23" s="198"/>
      <c r="HJZ23" s="198"/>
      <c r="HKA23" s="198"/>
      <c r="HKB23" s="198"/>
      <c r="HKC23" s="198"/>
      <c r="HKD23" s="198"/>
      <c r="HKE23" s="198"/>
      <c r="HKF23" s="198"/>
      <c r="HKG23" s="198"/>
      <c r="HKH23" s="198"/>
      <c r="HKI23" s="198"/>
      <c r="HKJ23" s="198"/>
      <c r="HKK23" s="198"/>
      <c r="HKL23" s="198"/>
      <c r="HKM23" s="198"/>
      <c r="HKN23" s="198"/>
      <c r="HKO23" s="198"/>
      <c r="HKP23" s="198"/>
      <c r="HKQ23" s="198"/>
      <c r="HKR23" s="198"/>
      <c r="HKS23" s="198"/>
      <c r="HKT23" s="198"/>
      <c r="HKU23" s="198"/>
      <c r="HKV23" s="198"/>
      <c r="HKW23" s="198"/>
      <c r="HKX23" s="198"/>
      <c r="HKY23" s="198"/>
      <c r="HKZ23" s="198"/>
      <c r="HLA23" s="198"/>
      <c r="HLB23" s="198"/>
      <c r="HLC23" s="198"/>
      <c r="HLD23" s="198"/>
      <c r="HLE23" s="198"/>
      <c r="HLF23" s="198"/>
      <c r="HLG23" s="198"/>
      <c r="HLH23" s="198"/>
      <c r="HLI23" s="198"/>
      <c r="HLJ23" s="198"/>
      <c r="HLK23" s="198"/>
      <c r="HLL23" s="198"/>
      <c r="HLM23" s="198"/>
      <c r="HLN23" s="198"/>
      <c r="HLO23" s="198"/>
      <c r="HLP23" s="198"/>
      <c r="HLQ23" s="198"/>
      <c r="HLR23" s="198"/>
      <c r="HLS23" s="198"/>
      <c r="HLT23" s="198"/>
      <c r="HLU23" s="198"/>
      <c r="HLV23" s="198"/>
      <c r="HLW23" s="198"/>
      <c r="HLX23" s="198"/>
      <c r="HLY23" s="198"/>
      <c r="HLZ23" s="198"/>
      <c r="HMA23" s="198"/>
      <c r="HMB23" s="198"/>
      <c r="HMC23" s="198"/>
      <c r="HMD23" s="198"/>
      <c r="HME23" s="198"/>
      <c r="HMF23" s="198"/>
      <c r="HMG23" s="198"/>
      <c r="HMH23" s="198"/>
      <c r="HMI23" s="198"/>
      <c r="HMJ23" s="198"/>
      <c r="HMK23" s="198"/>
      <c r="HML23" s="198"/>
      <c r="HMM23" s="198"/>
      <c r="HMN23" s="198"/>
      <c r="HMO23" s="198"/>
      <c r="HMP23" s="198"/>
      <c r="HMQ23" s="198"/>
      <c r="HMR23" s="198"/>
      <c r="HMS23" s="198"/>
      <c r="HMT23" s="198"/>
      <c r="HMU23" s="198"/>
      <c r="HMV23" s="198"/>
      <c r="HMW23" s="198"/>
      <c r="HMX23" s="198"/>
      <c r="HMY23" s="198"/>
      <c r="HMZ23" s="198"/>
      <c r="HNA23" s="198"/>
      <c r="HNB23" s="198"/>
      <c r="HNC23" s="198"/>
      <c r="HND23" s="198"/>
      <c r="HNE23" s="198"/>
      <c r="HNF23" s="198"/>
      <c r="HNG23" s="198"/>
      <c r="HNH23" s="198"/>
      <c r="HNI23" s="198"/>
      <c r="HNJ23" s="198"/>
      <c r="HNK23" s="198"/>
      <c r="HNL23" s="198"/>
      <c r="HNM23" s="198"/>
      <c r="HNN23" s="198"/>
      <c r="HNO23" s="198"/>
      <c r="HNP23" s="198"/>
      <c r="HNQ23" s="198"/>
      <c r="HNR23" s="198"/>
      <c r="HNS23" s="198"/>
      <c r="HNT23" s="198"/>
      <c r="HNU23" s="198"/>
      <c r="HNV23" s="198"/>
      <c r="HNW23" s="198"/>
      <c r="HNX23" s="198"/>
      <c r="HNY23" s="198"/>
      <c r="HNZ23" s="198"/>
      <c r="HOA23" s="198"/>
      <c r="HOB23" s="198"/>
      <c r="HOC23" s="198"/>
      <c r="HOD23" s="198"/>
      <c r="HOE23" s="198"/>
      <c r="HOF23" s="198"/>
      <c r="HOG23" s="198"/>
      <c r="HOH23" s="198"/>
      <c r="HOI23" s="198"/>
      <c r="HOJ23" s="198"/>
      <c r="HOK23" s="198"/>
      <c r="HOL23" s="198"/>
      <c r="HOM23" s="198"/>
      <c r="HON23" s="198"/>
      <c r="HOO23" s="198"/>
      <c r="HOP23" s="198"/>
      <c r="HOQ23" s="198"/>
      <c r="HOR23" s="198"/>
      <c r="HOS23" s="198"/>
      <c r="HOT23" s="198"/>
      <c r="HOU23" s="198"/>
      <c r="HOV23" s="198"/>
      <c r="HOW23" s="198"/>
      <c r="HOX23" s="198"/>
      <c r="HOY23" s="198"/>
      <c r="HOZ23" s="198"/>
      <c r="HPA23" s="198"/>
      <c r="HPB23" s="198"/>
      <c r="HPC23" s="198"/>
      <c r="HPD23" s="198"/>
      <c r="HPE23" s="198"/>
      <c r="HPF23" s="198"/>
      <c r="HPG23" s="198"/>
      <c r="HPH23" s="198"/>
      <c r="HPI23" s="198"/>
      <c r="HPJ23" s="198"/>
      <c r="HPK23" s="198"/>
      <c r="HPL23" s="198"/>
      <c r="HPM23" s="198"/>
      <c r="HPN23" s="198"/>
      <c r="HPO23" s="198"/>
      <c r="HPP23" s="198"/>
      <c r="HPQ23" s="198"/>
      <c r="HPR23" s="198"/>
      <c r="HPS23" s="198"/>
      <c r="HPT23" s="198"/>
      <c r="HPU23" s="198"/>
      <c r="HPV23" s="198"/>
      <c r="HPW23" s="198"/>
      <c r="HPX23" s="198"/>
      <c r="HPY23" s="198"/>
      <c r="HPZ23" s="198"/>
      <c r="HQA23" s="198"/>
      <c r="HQB23" s="198"/>
      <c r="HQC23" s="198"/>
      <c r="HQD23" s="198"/>
      <c r="HQE23" s="198"/>
      <c r="HQF23" s="198"/>
      <c r="HQG23" s="198"/>
      <c r="HQH23" s="198"/>
      <c r="HQI23" s="198"/>
      <c r="HQJ23" s="198"/>
      <c r="HQK23" s="198"/>
      <c r="HQL23" s="198"/>
      <c r="HQM23" s="198"/>
      <c r="HQN23" s="198"/>
      <c r="HQO23" s="198"/>
      <c r="HQP23" s="198"/>
      <c r="HQQ23" s="198"/>
      <c r="HQR23" s="198"/>
      <c r="HQS23" s="198"/>
      <c r="HQT23" s="198"/>
      <c r="HQU23" s="198"/>
      <c r="HQV23" s="198"/>
      <c r="HQW23" s="198"/>
      <c r="HQX23" s="198"/>
      <c r="HQY23" s="198"/>
      <c r="HQZ23" s="198"/>
      <c r="HRA23" s="198"/>
      <c r="HRB23" s="198"/>
      <c r="HRC23" s="198"/>
      <c r="HRD23" s="198"/>
      <c r="HRE23" s="198"/>
      <c r="HRF23" s="198"/>
      <c r="HRG23" s="198"/>
      <c r="HRH23" s="198"/>
      <c r="HRI23" s="198"/>
      <c r="HRJ23" s="198"/>
      <c r="HRK23" s="198"/>
      <c r="HRL23" s="198"/>
      <c r="HRM23" s="198"/>
      <c r="HRN23" s="198"/>
      <c r="HRO23" s="198"/>
      <c r="HRP23" s="198"/>
      <c r="HRQ23" s="198"/>
      <c r="HRR23" s="198"/>
      <c r="HRS23" s="198"/>
      <c r="HRT23" s="198"/>
      <c r="HRU23" s="198"/>
      <c r="HRV23" s="198"/>
      <c r="HRW23" s="198"/>
      <c r="HRX23" s="198"/>
      <c r="HRY23" s="198"/>
      <c r="HRZ23" s="198"/>
      <c r="HSA23" s="198"/>
      <c r="HSB23" s="198"/>
      <c r="HSC23" s="198"/>
      <c r="HSD23" s="198"/>
      <c r="HSE23" s="198"/>
      <c r="HSF23" s="198"/>
      <c r="HSG23" s="198"/>
      <c r="HSH23" s="198"/>
      <c r="HSI23" s="198"/>
      <c r="HSJ23" s="198"/>
      <c r="HSK23" s="198"/>
      <c r="HSL23" s="198"/>
      <c r="HSM23" s="198"/>
      <c r="HSN23" s="198"/>
      <c r="HSO23" s="198"/>
      <c r="HSP23" s="198"/>
      <c r="HSQ23" s="198"/>
      <c r="HSR23" s="198"/>
      <c r="HSS23" s="198"/>
      <c r="HST23" s="198"/>
      <c r="HSU23" s="198"/>
      <c r="HSV23" s="198"/>
      <c r="HSW23" s="198"/>
      <c r="HSX23" s="198"/>
      <c r="HSY23" s="198"/>
      <c r="HSZ23" s="198"/>
      <c r="HTA23" s="198"/>
      <c r="HTB23" s="198"/>
      <c r="HTC23" s="198"/>
      <c r="HTD23" s="198"/>
      <c r="HTE23" s="198"/>
      <c r="HTF23" s="198"/>
      <c r="HTG23" s="198"/>
      <c r="HTH23" s="198"/>
      <c r="HTI23" s="198"/>
      <c r="HTJ23" s="198"/>
      <c r="HTK23" s="198"/>
      <c r="HTL23" s="198"/>
      <c r="HTM23" s="198"/>
      <c r="HTN23" s="198"/>
      <c r="HTO23" s="198"/>
      <c r="HTP23" s="198"/>
      <c r="HTQ23" s="198"/>
      <c r="HTR23" s="198"/>
      <c r="HTS23" s="198"/>
      <c r="HTT23" s="198"/>
      <c r="HTU23" s="198"/>
      <c r="HTV23" s="198"/>
      <c r="HTW23" s="198"/>
      <c r="HTX23" s="198"/>
      <c r="HTY23" s="198"/>
      <c r="HTZ23" s="198"/>
      <c r="HUA23" s="198"/>
      <c r="HUB23" s="198"/>
      <c r="HUC23" s="198"/>
      <c r="HUD23" s="198"/>
      <c r="HUE23" s="198"/>
      <c r="HUF23" s="198"/>
      <c r="HUG23" s="198"/>
      <c r="HUH23" s="198"/>
      <c r="HUI23" s="198"/>
      <c r="HUJ23" s="198"/>
      <c r="HUK23" s="198"/>
      <c r="HUL23" s="198"/>
      <c r="HUM23" s="198"/>
      <c r="HUN23" s="198"/>
      <c r="HUO23" s="198"/>
      <c r="HUP23" s="198"/>
      <c r="HUQ23" s="198"/>
      <c r="HUR23" s="198"/>
      <c r="HUS23" s="198"/>
      <c r="HUT23" s="198"/>
      <c r="HUU23" s="198"/>
      <c r="HUV23" s="198"/>
      <c r="HUW23" s="198"/>
      <c r="HUX23" s="198"/>
      <c r="HUY23" s="198"/>
      <c r="HUZ23" s="198"/>
      <c r="HVA23" s="198"/>
      <c r="HVB23" s="198"/>
      <c r="HVC23" s="198"/>
      <c r="HVD23" s="198"/>
      <c r="HVE23" s="198"/>
      <c r="HVF23" s="198"/>
      <c r="HVG23" s="198"/>
      <c r="HVH23" s="198"/>
      <c r="HVI23" s="198"/>
      <c r="HVJ23" s="198"/>
      <c r="HVK23" s="198"/>
      <c r="HVL23" s="198"/>
      <c r="HVM23" s="198"/>
      <c r="HVN23" s="198"/>
      <c r="HVO23" s="198"/>
      <c r="HVP23" s="198"/>
      <c r="HVQ23" s="198"/>
      <c r="HVR23" s="198"/>
      <c r="HVS23" s="198"/>
      <c r="HVT23" s="198"/>
      <c r="HVU23" s="198"/>
      <c r="HVV23" s="198"/>
      <c r="HVW23" s="198"/>
      <c r="HVX23" s="198"/>
      <c r="HVY23" s="198"/>
      <c r="HVZ23" s="198"/>
      <c r="HWA23" s="198"/>
      <c r="HWB23" s="198"/>
      <c r="HWC23" s="198"/>
      <c r="HWD23" s="198"/>
      <c r="HWE23" s="198"/>
      <c r="HWF23" s="198"/>
      <c r="HWG23" s="198"/>
      <c r="HWH23" s="198"/>
      <c r="HWI23" s="198"/>
      <c r="HWJ23" s="198"/>
      <c r="HWK23" s="198"/>
      <c r="HWL23" s="198"/>
      <c r="HWM23" s="198"/>
      <c r="HWN23" s="198"/>
      <c r="HWO23" s="198"/>
      <c r="HWP23" s="198"/>
      <c r="HWQ23" s="198"/>
      <c r="HWR23" s="198"/>
      <c r="HWS23" s="198"/>
      <c r="HWT23" s="198"/>
      <c r="HWU23" s="198"/>
      <c r="HWV23" s="198"/>
      <c r="HWW23" s="198"/>
      <c r="HWX23" s="198"/>
      <c r="HWY23" s="198"/>
      <c r="HWZ23" s="198"/>
      <c r="HXA23" s="198"/>
      <c r="HXB23" s="198"/>
      <c r="HXC23" s="198"/>
      <c r="HXD23" s="198"/>
      <c r="HXE23" s="198"/>
      <c r="HXF23" s="198"/>
      <c r="HXG23" s="198"/>
      <c r="HXH23" s="198"/>
      <c r="HXI23" s="198"/>
      <c r="HXJ23" s="198"/>
      <c r="HXK23" s="198"/>
      <c r="HXL23" s="198"/>
      <c r="HXM23" s="198"/>
      <c r="HXN23" s="198"/>
      <c r="HXO23" s="198"/>
      <c r="HXP23" s="198"/>
      <c r="HXQ23" s="198"/>
      <c r="HXR23" s="198"/>
      <c r="HXS23" s="198"/>
      <c r="HXT23" s="198"/>
      <c r="HXU23" s="198"/>
      <c r="HXV23" s="198"/>
      <c r="HXW23" s="198"/>
      <c r="HXX23" s="198"/>
      <c r="HXY23" s="198"/>
      <c r="HXZ23" s="198"/>
      <c r="HYA23" s="198"/>
      <c r="HYB23" s="198"/>
      <c r="HYC23" s="198"/>
      <c r="HYD23" s="198"/>
      <c r="HYE23" s="198"/>
      <c r="HYF23" s="198"/>
      <c r="HYG23" s="198"/>
      <c r="HYH23" s="198"/>
      <c r="HYI23" s="198"/>
      <c r="HYJ23" s="198"/>
      <c r="HYK23" s="198"/>
      <c r="HYL23" s="198"/>
      <c r="HYM23" s="198"/>
      <c r="HYN23" s="198"/>
      <c r="HYO23" s="198"/>
      <c r="HYP23" s="198"/>
      <c r="HYQ23" s="198"/>
      <c r="HYR23" s="198"/>
      <c r="HYS23" s="198"/>
      <c r="HYT23" s="198"/>
      <c r="HYU23" s="198"/>
      <c r="HYV23" s="198"/>
      <c r="HYW23" s="198"/>
      <c r="HYX23" s="198"/>
      <c r="HYY23" s="198"/>
      <c r="HYZ23" s="198"/>
      <c r="HZA23" s="198"/>
      <c r="HZB23" s="198"/>
      <c r="HZC23" s="198"/>
      <c r="HZD23" s="198"/>
      <c r="HZE23" s="198"/>
      <c r="HZF23" s="198"/>
      <c r="HZG23" s="198"/>
      <c r="HZH23" s="198"/>
      <c r="HZI23" s="198"/>
      <c r="HZJ23" s="198"/>
      <c r="HZK23" s="198"/>
      <c r="HZL23" s="198"/>
      <c r="HZM23" s="198"/>
      <c r="HZN23" s="198"/>
      <c r="HZO23" s="198"/>
      <c r="HZP23" s="198"/>
      <c r="HZQ23" s="198"/>
      <c r="HZR23" s="198"/>
      <c r="HZS23" s="198"/>
      <c r="HZT23" s="198"/>
      <c r="HZU23" s="198"/>
      <c r="HZV23" s="198"/>
      <c r="HZW23" s="198"/>
      <c r="HZX23" s="198"/>
      <c r="HZY23" s="198"/>
      <c r="HZZ23" s="198"/>
      <c r="IAA23" s="198"/>
      <c r="IAB23" s="198"/>
      <c r="IAC23" s="198"/>
      <c r="IAD23" s="198"/>
      <c r="IAE23" s="198"/>
      <c r="IAF23" s="198"/>
      <c r="IAG23" s="198"/>
      <c r="IAH23" s="198"/>
      <c r="IAI23" s="198"/>
      <c r="IAJ23" s="198"/>
      <c r="IAK23" s="198"/>
      <c r="IAL23" s="198"/>
      <c r="IAM23" s="198"/>
      <c r="IAN23" s="198"/>
      <c r="IAO23" s="198"/>
      <c r="IAP23" s="198"/>
      <c r="IAQ23" s="198"/>
      <c r="IAR23" s="198"/>
      <c r="IAS23" s="198"/>
      <c r="IAT23" s="198"/>
      <c r="IAU23" s="198"/>
      <c r="IAV23" s="198"/>
      <c r="IAW23" s="198"/>
      <c r="IAX23" s="198"/>
      <c r="IAY23" s="198"/>
      <c r="IAZ23" s="198"/>
      <c r="IBA23" s="198"/>
      <c r="IBB23" s="198"/>
      <c r="IBC23" s="198"/>
      <c r="IBD23" s="198"/>
      <c r="IBE23" s="198"/>
      <c r="IBF23" s="198"/>
      <c r="IBG23" s="198"/>
      <c r="IBH23" s="198"/>
      <c r="IBI23" s="198"/>
      <c r="IBJ23" s="198"/>
      <c r="IBK23" s="198"/>
      <c r="IBL23" s="198"/>
      <c r="IBM23" s="198"/>
      <c r="IBN23" s="198"/>
      <c r="IBO23" s="198"/>
      <c r="IBP23" s="198"/>
      <c r="IBQ23" s="198"/>
      <c r="IBR23" s="198"/>
      <c r="IBS23" s="198"/>
      <c r="IBT23" s="198"/>
      <c r="IBU23" s="198"/>
      <c r="IBV23" s="198"/>
      <c r="IBW23" s="198"/>
      <c r="IBX23" s="198"/>
      <c r="IBY23" s="198"/>
      <c r="IBZ23" s="198"/>
      <c r="ICA23" s="198"/>
      <c r="ICB23" s="198"/>
      <c r="ICC23" s="198"/>
      <c r="ICD23" s="198"/>
      <c r="ICE23" s="198"/>
      <c r="ICF23" s="198"/>
      <c r="ICG23" s="198"/>
      <c r="ICH23" s="198"/>
      <c r="ICI23" s="198"/>
      <c r="ICJ23" s="198"/>
      <c r="ICK23" s="198"/>
      <c r="ICL23" s="198"/>
      <c r="ICM23" s="198"/>
      <c r="ICN23" s="198"/>
      <c r="ICO23" s="198"/>
      <c r="ICP23" s="198"/>
      <c r="ICQ23" s="198"/>
      <c r="ICR23" s="198"/>
      <c r="ICS23" s="198"/>
      <c r="ICT23" s="198"/>
      <c r="ICU23" s="198"/>
      <c r="ICV23" s="198"/>
      <c r="ICW23" s="198"/>
      <c r="ICX23" s="198"/>
      <c r="ICY23" s="198"/>
      <c r="ICZ23" s="198"/>
      <c r="IDA23" s="198"/>
      <c r="IDB23" s="198"/>
      <c r="IDC23" s="198"/>
      <c r="IDD23" s="198"/>
      <c r="IDE23" s="198"/>
      <c r="IDF23" s="198"/>
      <c r="IDG23" s="198"/>
      <c r="IDH23" s="198"/>
      <c r="IDI23" s="198"/>
      <c r="IDJ23" s="198"/>
      <c r="IDK23" s="198"/>
      <c r="IDL23" s="198"/>
      <c r="IDM23" s="198"/>
      <c r="IDN23" s="198"/>
      <c r="IDO23" s="198"/>
      <c r="IDP23" s="198"/>
      <c r="IDQ23" s="198"/>
      <c r="IDR23" s="198"/>
      <c r="IDS23" s="198"/>
      <c r="IDT23" s="198"/>
      <c r="IDU23" s="198"/>
      <c r="IDV23" s="198"/>
      <c r="IDW23" s="198"/>
      <c r="IDX23" s="198"/>
      <c r="IDY23" s="198"/>
      <c r="IDZ23" s="198"/>
      <c r="IEA23" s="198"/>
      <c r="IEB23" s="198"/>
      <c r="IEC23" s="198"/>
      <c r="IED23" s="198"/>
      <c r="IEE23" s="198"/>
      <c r="IEF23" s="198"/>
      <c r="IEG23" s="198"/>
      <c r="IEH23" s="198"/>
      <c r="IEI23" s="198"/>
      <c r="IEJ23" s="198"/>
      <c r="IEK23" s="198"/>
      <c r="IEL23" s="198"/>
      <c r="IEM23" s="198"/>
      <c r="IEN23" s="198"/>
      <c r="IEO23" s="198"/>
      <c r="IEP23" s="198"/>
      <c r="IEQ23" s="198"/>
      <c r="IER23" s="198"/>
      <c r="IES23" s="198"/>
      <c r="IET23" s="198"/>
      <c r="IEU23" s="198"/>
      <c r="IEV23" s="198"/>
      <c r="IEW23" s="198"/>
      <c r="IEX23" s="198"/>
      <c r="IEY23" s="198"/>
      <c r="IEZ23" s="198"/>
      <c r="IFA23" s="198"/>
      <c r="IFB23" s="198"/>
      <c r="IFC23" s="198"/>
      <c r="IFD23" s="198"/>
      <c r="IFE23" s="198"/>
      <c r="IFF23" s="198"/>
      <c r="IFG23" s="198"/>
      <c r="IFH23" s="198"/>
      <c r="IFI23" s="198"/>
      <c r="IFJ23" s="198"/>
      <c r="IFK23" s="198"/>
      <c r="IFL23" s="198"/>
      <c r="IFM23" s="198"/>
      <c r="IFN23" s="198"/>
      <c r="IFO23" s="198"/>
      <c r="IFP23" s="198"/>
      <c r="IFQ23" s="198"/>
      <c r="IFR23" s="198"/>
      <c r="IFS23" s="198"/>
      <c r="IFT23" s="198"/>
      <c r="IFU23" s="198"/>
      <c r="IFV23" s="198"/>
      <c r="IFW23" s="198"/>
      <c r="IFX23" s="198"/>
      <c r="IFY23" s="198"/>
      <c r="IFZ23" s="198"/>
      <c r="IGA23" s="198"/>
      <c r="IGB23" s="198"/>
      <c r="IGC23" s="198"/>
      <c r="IGD23" s="198"/>
      <c r="IGE23" s="198"/>
      <c r="IGF23" s="198"/>
      <c r="IGG23" s="198"/>
      <c r="IGH23" s="198"/>
      <c r="IGI23" s="198"/>
      <c r="IGJ23" s="198"/>
      <c r="IGK23" s="198"/>
      <c r="IGL23" s="198"/>
      <c r="IGM23" s="198"/>
      <c r="IGN23" s="198"/>
      <c r="IGO23" s="198"/>
      <c r="IGP23" s="198"/>
      <c r="IGQ23" s="198"/>
      <c r="IGR23" s="198"/>
      <c r="IGS23" s="198"/>
      <c r="IGT23" s="198"/>
      <c r="IGU23" s="198"/>
      <c r="IGV23" s="198"/>
      <c r="IGW23" s="198"/>
      <c r="IGX23" s="198"/>
      <c r="IGY23" s="198"/>
      <c r="IGZ23" s="198"/>
      <c r="IHA23" s="198"/>
      <c r="IHB23" s="198"/>
      <c r="IHC23" s="198"/>
      <c r="IHD23" s="198"/>
      <c r="IHE23" s="198"/>
      <c r="IHF23" s="198"/>
      <c r="IHG23" s="198"/>
      <c r="IHH23" s="198"/>
      <c r="IHI23" s="198"/>
      <c r="IHJ23" s="198"/>
      <c r="IHK23" s="198"/>
      <c r="IHL23" s="198"/>
      <c r="IHM23" s="198"/>
      <c r="IHN23" s="198"/>
      <c r="IHO23" s="198"/>
      <c r="IHP23" s="198"/>
      <c r="IHQ23" s="198"/>
      <c r="IHR23" s="198"/>
      <c r="IHS23" s="198"/>
      <c r="IHT23" s="198"/>
      <c r="IHU23" s="198"/>
      <c r="IHV23" s="198"/>
      <c r="IHW23" s="198"/>
      <c r="IHX23" s="198"/>
      <c r="IHY23" s="198"/>
      <c r="IHZ23" s="198"/>
      <c r="IIA23" s="198"/>
      <c r="IIB23" s="198"/>
      <c r="IIC23" s="198"/>
      <c r="IID23" s="198"/>
      <c r="IIE23" s="198"/>
      <c r="IIF23" s="198"/>
      <c r="IIG23" s="198"/>
      <c r="IIH23" s="198"/>
      <c r="III23" s="198"/>
      <c r="IIJ23" s="198"/>
      <c r="IIK23" s="198"/>
      <c r="IIL23" s="198"/>
      <c r="IIM23" s="198"/>
      <c r="IIN23" s="198"/>
      <c r="IIO23" s="198"/>
      <c r="IIP23" s="198"/>
      <c r="IIQ23" s="198"/>
      <c r="IIR23" s="198"/>
      <c r="IIS23" s="198"/>
      <c r="IIT23" s="198"/>
      <c r="IIU23" s="198"/>
      <c r="IIV23" s="198"/>
      <c r="IIW23" s="198"/>
      <c r="IIX23" s="198"/>
      <c r="IIY23" s="198"/>
      <c r="IIZ23" s="198"/>
      <c r="IJA23" s="198"/>
      <c r="IJB23" s="198"/>
      <c r="IJC23" s="198"/>
      <c r="IJD23" s="198"/>
      <c r="IJE23" s="198"/>
      <c r="IJF23" s="198"/>
      <c r="IJG23" s="198"/>
      <c r="IJH23" s="198"/>
      <c r="IJI23" s="198"/>
      <c r="IJJ23" s="198"/>
      <c r="IJK23" s="198"/>
      <c r="IJL23" s="198"/>
      <c r="IJM23" s="198"/>
      <c r="IJN23" s="198"/>
      <c r="IJO23" s="198"/>
      <c r="IJP23" s="198"/>
      <c r="IJQ23" s="198"/>
      <c r="IJR23" s="198"/>
      <c r="IJS23" s="198"/>
      <c r="IJT23" s="198"/>
      <c r="IJU23" s="198"/>
      <c r="IJV23" s="198"/>
      <c r="IJW23" s="198"/>
      <c r="IJX23" s="198"/>
      <c r="IJY23" s="198"/>
      <c r="IJZ23" s="198"/>
      <c r="IKA23" s="198"/>
      <c r="IKB23" s="198"/>
      <c r="IKC23" s="198"/>
      <c r="IKD23" s="198"/>
      <c r="IKE23" s="198"/>
      <c r="IKF23" s="198"/>
      <c r="IKG23" s="198"/>
      <c r="IKH23" s="198"/>
      <c r="IKI23" s="198"/>
      <c r="IKJ23" s="198"/>
      <c r="IKK23" s="198"/>
      <c r="IKL23" s="198"/>
      <c r="IKM23" s="198"/>
      <c r="IKN23" s="198"/>
      <c r="IKO23" s="198"/>
      <c r="IKP23" s="198"/>
      <c r="IKQ23" s="198"/>
      <c r="IKR23" s="198"/>
      <c r="IKS23" s="198"/>
      <c r="IKT23" s="198"/>
      <c r="IKU23" s="198"/>
      <c r="IKV23" s="198"/>
      <c r="IKW23" s="198"/>
      <c r="IKX23" s="198"/>
      <c r="IKY23" s="198"/>
      <c r="IKZ23" s="198"/>
      <c r="ILA23" s="198"/>
      <c r="ILB23" s="198"/>
      <c r="ILC23" s="198"/>
      <c r="ILD23" s="198"/>
      <c r="ILE23" s="198"/>
      <c r="ILF23" s="198"/>
      <c r="ILG23" s="198"/>
      <c r="ILH23" s="198"/>
      <c r="ILI23" s="198"/>
      <c r="ILJ23" s="198"/>
      <c r="ILK23" s="198"/>
      <c r="ILL23" s="198"/>
      <c r="ILM23" s="198"/>
      <c r="ILN23" s="198"/>
      <c r="ILO23" s="198"/>
      <c r="ILP23" s="198"/>
      <c r="ILQ23" s="198"/>
      <c r="ILR23" s="198"/>
      <c r="ILS23" s="198"/>
      <c r="ILT23" s="198"/>
      <c r="ILU23" s="198"/>
      <c r="ILV23" s="198"/>
      <c r="ILW23" s="198"/>
      <c r="ILX23" s="198"/>
      <c r="ILY23" s="198"/>
      <c r="ILZ23" s="198"/>
      <c r="IMA23" s="198"/>
      <c r="IMB23" s="198"/>
      <c r="IMC23" s="198"/>
      <c r="IMD23" s="198"/>
      <c r="IME23" s="198"/>
      <c r="IMF23" s="198"/>
      <c r="IMG23" s="198"/>
      <c r="IMH23" s="198"/>
      <c r="IMI23" s="198"/>
      <c r="IMJ23" s="198"/>
      <c r="IMK23" s="198"/>
      <c r="IML23" s="198"/>
      <c r="IMM23" s="198"/>
      <c r="IMN23" s="198"/>
      <c r="IMO23" s="198"/>
      <c r="IMP23" s="198"/>
      <c r="IMQ23" s="198"/>
      <c r="IMR23" s="198"/>
      <c r="IMS23" s="198"/>
      <c r="IMT23" s="198"/>
      <c r="IMU23" s="198"/>
      <c r="IMV23" s="198"/>
      <c r="IMW23" s="198"/>
      <c r="IMX23" s="198"/>
      <c r="IMY23" s="198"/>
      <c r="IMZ23" s="198"/>
      <c r="INA23" s="198"/>
      <c r="INB23" s="198"/>
      <c r="INC23" s="198"/>
      <c r="IND23" s="198"/>
      <c r="INE23" s="198"/>
      <c r="INF23" s="198"/>
      <c r="ING23" s="198"/>
      <c r="INH23" s="198"/>
      <c r="INI23" s="198"/>
      <c r="INJ23" s="198"/>
      <c r="INK23" s="198"/>
      <c r="INL23" s="198"/>
      <c r="INM23" s="198"/>
      <c r="INN23" s="198"/>
      <c r="INO23" s="198"/>
      <c r="INP23" s="198"/>
      <c r="INQ23" s="198"/>
      <c r="INR23" s="198"/>
      <c r="INS23" s="198"/>
      <c r="INT23" s="198"/>
      <c r="INU23" s="198"/>
      <c r="INV23" s="198"/>
      <c r="INW23" s="198"/>
      <c r="INX23" s="198"/>
      <c r="INY23" s="198"/>
      <c r="INZ23" s="198"/>
      <c r="IOA23" s="198"/>
      <c r="IOB23" s="198"/>
      <c r="IOC23" s="198"/>
      <c r="IOD23" s="198"/>
      <c r="IOE23" s="198"/>
      <c r="IOF23" s="198"/>
      <c r="IOG23" s="198"/>
      <c r="IOH23" s="198"/>
      <c r="IOI23" s="198"/>
      <c r="IOJ23" s="198"/>
      <c r="IOK23" s="198"/>
      <c r="IOL23" s="198"/>
      <c r="IOM23" s="198"/>
      <c r="ION23" s="198"/>
      <c r="IOO23" s="198"/>
      <c r="IOP23" s="198"/>
      <c r="IOQ23" s="198"/>
      <c r="IOR23" s="198"/>
      <c r="IOS23" s="198"/>
      <c r="IOT23" s="198"/>
      <c r="IOU23" s="198"/>
      <c r="IOV23" s="198"/>
      <c r="IOW23" s="198"/>
      <c r="IOX23" s="198"/>
      <c r="IOY23" s="198"/>
      <c r="IOZ23" s="198"/>
      <c r="IPA23" s="198"/>
      <c r="IPB23" s="198"/>
      <c r="IPC23" s="198"/>
      <c r="IPD23" s="198"/>
      <c r="IPE23" s="198"/>
      <c r="IPF23" s="198"/>
      <c r="IPG23" s="198"/>
      <c r="IPH23" s="198"/>
      <c r="IPI23" s="198"/>
      <c r="IPJ23" s="198"/>
      <c r="IPK23" s="198"/>
      <c r="IPL23" s="198"/>
      <c r="IPM23" s="198"/>
      <c r="IPN23" s="198"/>
      <c r="IPO23" s="198"/>
      <c r="IPP23" s="198"/>
      <c r="IPQ23" s="198"/>
      <c r="IPR23" s="198"/>
      <c r="IPS23" s="198"/>
      <c r="IPT23" s="198"/>
      <c r="IPU23" s="198"/>
      <c r="IPV23" s="198"/>
      <c r="IPW23" s="198"/>
      <c r="IPX23" s="198"/>
      <c r="IPY23" s="198"/>
      <c r="IPZ23" s="198"/>
      <c r="IQA23" s="198"/>
      <c r="IQB23" s="198"/>
      <c r="IQC23" s="198"/>
      <c r="IQD23" s="198"/>
      <c r="IQE23" s="198"/>
      <c r="IQF23" s="198"/>
      <c r="IQG23" s="198"/>
      <c r="IQH23" s="198"/>
      <c r="IQI23" s="198"/>
      <c r="IQJ23" s="198"/>
      <c r="IQK23" s="198"/>
      <c r="IQL23" s="198"/>
      <c r="IQM23" s="198"/>
      <c r="IQN23" s="198"/>
      <c r="IQO23" s="198"/>
      <c r="IQP23" s="198"/>
      <c r="IQQ23" s="198"/>
      <c r="IQR23" s="198"/>
      <c r="IQS23" s="198"/>
      <c r="IQT23" s="198"/>
      <c r="IQU23" s="198"/>
      <c r="IQV23" s="198"/>
      <c r="IQW23" s="198"/>
      <c r="IQX23" s="198"/>
      <c r="IQY23" s="198"/>
      <c r="IQZ23" s="198"/>
      <c r="IRA23" s="198"/>
      <c r="IRB23" s="198"/>
      <c r="IRC23" s="198"/>
      <c r="IRD23" s="198"/>
      <c r="IRE23" s="198"/>
      <c r="IRF23" s="198"/>
      <c r="IRG23" s="198"/>
      <c r="IRH23" s="198"/>
      <c r="IRI23" s="198"/>
      <c r="IRJ23" s="198"/>
      <c r="IRK23" s="198"/>
      <c r="IRL23" s="198"/>
      <c r="IRM23" s="198"/>
      <c r="IRN23" s="198"/>
      <c r="IRO23" s="198"/>
      <c r="IRP23" s="198"/>
      <c r="IRQ23" s="198"/>
      <c r="IRR23" s="198"/>
      <c r="IRS23" s="198"/>
      <c r="IRT23" s="198"/>
      <c r="IRU23" s="198"/>
      <c r="IRV23" s="198"/>
      <c r="IRW23" s="198"/>
      <c r="IRX23" s="198"/>
      <c r="IRY23" s="198"/>
      <c r="IRZ23" s="198"/>
      <c r="ISA23" s="198"/>
      <c r="ISB23" s="198"/>
      <c r="ISC23" s="198"/>
      <c r="ISD23" s="198"/>
      <c r="ISE23" s="198"/>
      <c r="ISF23" s="198"/>
      <c r="ISG23" s="198"/>
      <c r="ISH23" s="198"/>
      <c r="ISI23" s="198"/>
      <c r="ISJ23" s="198"/>
      <c r="ISK23" s="198"/>
      <c r="ISL23" s="198"/>
      <c r="ISM23" s="198"/>
      <c r="ISN23" s="198"/>
      <c r="ISO23" s="198"/>
      <c r="ISP23" s="198"/>
      <c r="ISQ23" s="198"/>
      <c r="ISR23" s="198"/>
      <c r="ISS23" s="198"/>
      <c r="IST23" s="198"/>
      <c r="ISU23" s="198"/>
      <c r="ISV23" s="198"/>
      <c r="ISW23" s="198"/>
      <c r="ISX23" s="198"/>
      <c r="ISY23" s="198"/>
      <c r="ISZ23" s="198"/>
      <c r="ITA23" s="198"/>
      <c r="ITB23" s="198"/>
      <c r="ITC23" s="198"/>
      <c r="ITD23" s="198"/>
      <c r="ITE23" s="198"/>
      <c r="ITF23" s="198"/>
      <c r="ITG23" s="198"/>
      <c r="ITH23" s="198"/>
      <c r="ITI23" s="198"/>
      <c r="ITJ23" s="198"/>
      <c r="ITK23" s="198"/>
      <c r="ITL23" s="198"/>
      <c r="ITM23" s="198"/>
      <c r="ITN23" s="198"/>
      <c r="ITO23" s="198"/>
      <c r="ITP23" s="198"/>
      <c r="ITQ23" s="198"/>
      <c r="ITR23" s="198"/>
      <c r="ITS23" s="198"/>
      <c r="ITT23" s="198"/>
      <c r="ITU23" s="198"/>
      <c r="ITV23" s="198"/>
      <c r="ITW23" s="198"/>
      <c r="ITX23" s="198"/>
      <c r="ITY23" s="198"/>
      <c r="ITZ23" s="198"/>
      <c r="IUA23" s="198"/>
      <c r="IUB23" s="198"/>
      <c r="IUC23" s="198"/>
      <c r="IUD23" s="198"/>
      <c r="IUE23" s="198"/>
      <c r="IUF23" s="198"/>
      <c r="IUG23" s="198"/>
      <c r="IUH23" s="198"/>
      <c r="IUI23" s="198"/>
      <c r="IUJ23" s="198"/>
      <c r="IUK23" s="198"/>
      <c r="IUL23" s="198"/>
      <c r="IUM23" s="198"/>
      <c r="IUN23" s="198"/>
      <c r="IUO23" s="198"/>
      <c r="IUP23" s="198"/>
      <c r="IUQ23" s="198"/>
      <c r="IUR23" s="198"/>
      <c r="IUS23" s="198"/>
      <c r="IUT23" s="198"/>
      <c r="IUU23" s="198"/>
      <c r="IUV23" s="198"/>
      <c r="IUW23" s="198"/>
      <c r="IUX23" s="198"/>
      <c r="IUY23" s="198"/>
      <c r="IUZ23" s="198"/>
      <c r="IVA23" s="198"/>
      <c r="IVB23" s="198"/>
      <c r="IVC23" s="198"/>
      <c r="IVD23" s="198"/>
      <c r="IVE23" s="198"/>
      <c r="IVF23" s="198"/>
      <c r="IVG23" s="198"/>
      <c r="IVH23" s="198"/>
      <c r="IVI23" s="198"/>
      <c r="IVJ23" s="198"/>
      <c r="IVK23" s="198"/>
      <c r="IVL23" s="198"/>
      <c r="IVM23" s="198"/>
      <c r="IVN23" s="198"/>
      <c r="IVO23" s="198"/>
      <c r="IVP23" s="198"/>
      <c r="IVQ23" s="198"/>
      <c r="IVR23" s="198"/>
      <c r="IVS23" s="198"/>
      <c r="IVT23" s="198"/>
      <c r="IVU23" s="198"/>
      <c r="IVV23" s="198"/>
      <c r="IVW23" s="198"/>
      <c r="IVX23" s="198"/>
      <c r="IVY23" s="198"/>
      <c r="IVZ23" s="198"/>
      <c r="IWA23" s="198"/>
      <c r="IWB23" s="198"/>
      <c r="IWC23" s="198"/>
      <c r="IWD23" s="198"/>
      <c r="IWE23" s="198"/>
      <c r="IWF23" s="198"/>
      <c r="IWG23" s="198"/>
      <c r="IWH23" s="198"/>
      <c r="IWI23" s="198"/>
      <c r="IWJ23" s="198"/>
      <c r="IWK23" s="198"/>
      <c r="IWL23" s="198"/>
      <c r="IWM23" s="198"/>
      <c r="IWN23" s="198"/>
      <c r="IWO23" s="198"/>
      <c r="IWP23" s="198"/>
      <c r="IWQ23" s="198"/>
      <c r="IWR23" s="198"/>
      <c r="IWS23" s="198"/>
      <c r="IWT23" s="198"/>
      <c r="IWU23" s="198"/>
      <c r="IWV23" s="198"/>
      <c r="IWW23" s="198"/>
      <c r="IWX23" s="198"/>
      <c r="IWY23" s="198"/>
      <c r="IWZ23" s="198"/>
      <c r="IXA23" s="198"/>
      <c r="IXB23" s="198"/>
      <c r="IXC23" s="198"/>
      <c r="IXD23" s="198"/>
      <c r="IXE23" s="198"/>
      <c r="IXF23" s="198"/>
      <c r="IXG23" s="198"/>
      <c r="IXH23" s="198"/>
      <c r="IXI23" s="198"/>
      <c r="IXJ23" s="198"/>
      <c r="IXK23" s="198"/>
      <c r="IXL23" s="198"/>
      <c r="IXM23" s="198"/>
      <c r="IXN23" s="198"/>
      <c r="IXO23" s="198"/>
      <c r="IXP23" s="198"/>
      <c r="IXQ23" s="198"/>
      <c r="IXR23" s="198"/>
      <c r="IXS23" s="198"/>
      <c r="IXT23" s="198"/>
      <c r="IXU23" s="198"/>
      <c r="IXV23" s="198"/>
      <c r="IXW23" s="198"/>
      <c r="IXX23" s="198"/>
      <c r="IXY23" s="198"/>
      <c r="IXZ23" s="198"/>
      <c r="IYA23" s="198"/>
      <c r="IYB23" s="198"/>
      <c r="IYC23" s="198"/>
      <c r="IYD23" s="198"/>
      <c r="IYE23" s="198"/>
      <c r="IYF23" s="198"/>
      <c r="IYG23" s="198"/>
      <c r="IYH23" s="198"/>
      <c r="IYI23" s="198"/>
      <c r="IYJ23" s="198"/>
      <c r="IYK23" s="198"/>
      <c r="IYL23" s="198"/>
      <c r="IYM23" s="198"/>
      <c r="IYN23" s="198"/>
      <c r="IYO23" s="198"/>
      <c r="IYP23" s="198"/>
      <c r="IYQ23" s="198"/>
      <c r="IYR23" s="198"/>
      <c r="IYS23" s="198"/>
      <c r="IYT23" s="198"/>
      <c r="IYU23" s="198"/>
      <c r="IYV23" s="198"/>
      <c r="IYW23" s="198"/>
      <c r="IYX23" s="198"/>
      <c r="IYY23" s="198"/>
      <c r="IYZ23" s="198"/>
      <c r="IZA23" s="198"/>
      <c r="IZB23" s="198"/>
      <c r="IZC23" s="198"/>
      <c r="IZD23" s="198"/>
      <c r="IZE23" s="198"/>
      <c r="IZF23" s="198"/>
      <c r="IZG23" s="198"/>
      <c r="IZH23" s="198"/>
      <c r="IZI23" s="198"/>
      <c r="IZJ23" s="198"/>
      <c r="IZK23" s="198"/>
      <c r="IZL23" s="198"/>
      <c r="IZM23" s="198"/>
      <c r="IZN23" s="198"/>
      <c r="IZO23" s="198"/>
      <c r="IZP23" s="198"/>
      <c r="IZQ23" s="198"/>
      <c r="IZR23" s="198"/>
      <c r="IZS23" s="198"/>
      <c r="IZT23" s="198"/>
      <c r="IZU23" s="198"/>
      <c r="IZV23" s="198"/>
      <c r="IZW23" s="198"/>
      <c r="IZX23" s="198"/>
      <c r="IZY23" s="198"/>
      <c r="IZZ23" s="198"/>
      <c r="JAA23" s="198"/>
      <c r="JAB23" s="198"/>
      <c r="JAC23" s="198"/>
      <c r="JAD23" s="198"/>
      <c r="JAE23" s="198"/>
      <c r="JAF23" s="198"/>
      <c r="JAG23" s="198"/>
      <c r="JAH23" s="198"/>
      <c r="JAI23" s="198"/>
      <c r="JAJ23" s="198"/>
      <c r="JAK23" s="198"/>
      <c r="JAL23" s="198"/>
      <c r="JAM23" s="198"/>
      <c r="JAN23" s="198"/>
      <c r="JAO23" s="198"/>
      <c r="JAP23" s="198"/>
      <c r="JAQ23" s="198"/>
      <c r="JAR23" s="198"/>
      <c r="JAS23" s="198"/>
      <c r="JAT23" s="198"/>
      <c r="JAU23" s="198"/>
      <c r="JAV23" s="198"/>
      <c r="JAW23" s="198"/>
      <c r="JAX23" s="198"/>
      <c r="JAY23" s="198"/>
      <c r="JAZ23" s="198"/>
      <c r="JBA23" s="198"/>
      <c r="JBB23" s="198"/>
      <c r="JBC23" s="198"/>
      <c r="JBD23" s="198"/>
      <c r="JBE23" s="198"/>
      <c r="JBF23" s="198"/>
      <c r="JBG23" s="198"/>
      <c r="JBH23" s="198"/>
      <c r="JBI23" s="198"/>
      <c r="JBJ23" s="198"/>
      <c r="JBK23" s="198"/>
      <c r="JBL23" s="198"/>
      <c r="JBM23" s="198"/>
      <c r="JBN23" s="198"/>
      <c r="JBO23" s="198"/>
      <c r="JBP23" s="198"/>
      <c r="JBQ23" s="198"/>
      <c r="JBR23" s="198"/>
      <c r="JBS23" s="198"/>
      <c r="JBT23" s="198"/>
      <c r="JBU23" s="198"/>
      <c r="JBV23" s="198"/>
      <c r="JBW23" s="198"/>
      <c r="JBX23" s="198"/>
      <c r="JBY23" s="198"/>
      <c r="JBZ23" s="198"/>
      <c r="JCA23" s="198"/>
      <c r="JCB23" s="198"/>
      <c r="JCC23" s="198"/>
      <c r="JCD23" s="198"/>
      <c r="JCE23" s="198"/>
      <c r="JCF23" s="198"/>
      <c r="JCG23" s="198"/>
      <c r="JCH23" s="198"/>
      <c r="JCI23" s="198"/>
      <c r="JCJ23" s="198"/>
      <c r="JCK23" s="198"/>
      <c r="JCL23" s="198"/>
      <c r="JCM23" s="198"/>
      <c r="JCN23" s="198"/>
      <c r="JCO23" s="198"/>
      <c r="JCP23" s="198"/>
      <c r="JCQ23" s="198"/>
      <c r="JCR23" s="198"/>
      <c r="JCS23" s="198"/>
      <c r="JCT23" s="198"/>
      <c r="JCU23" s="198"/>
      <c r="JCV23" s="198"/>
      <c r="JCW23" s="198"/>
      <c r="JCX23" s="198"/>
      <c r="JCY23" s="198"/>
      <c r="JCZ23" s="198"/>
      <c r="JDA23" s="198"/>
      <c r="JDB23" s="198"/>
      <c r="JDC23" s="198"/>
      <c r="JDD23" s="198"/>
      <c r="JDE23" s="198"/>
      <c r="JDF23" s="198"/>
      <c r="JDG23" s="198"/>
      <c r="JDH23" s="198"/>
      <c r="JDI23" s="198"/>
      <c r="JDJ23" s="198"/>
      <c r="JDK23" s="198"/>
      <c r="JDL23" s="198"/>
      <c r="JDM23" s="198"/>
      <c r="JDN23" s="198"/>
      <c r="JDO23" s="198"/>
      <c r="JDP23" s="198"/>
      <c r="JDQ23" s="198"/>
      <c r="JDR23" s="198"/>
      <c r="JDS23" s="198"/>
      <c r="JDT23" s="198"/>
      <c r="JDU23" s="198"/>
      <c r="JDV23" s="198"/>
      <c r="JDW23" s="198"/>
      <c r="JDX23" s="198"/>
      <c r="JDY23" s="198"/>
      <c r="JDZ23" s="198"/>
      <c r="JEA23" s="198"/>
      <c r="JEB23" s="198"/>
      <c r="JEC23" s="198"/>
      <c r="JED23" s="198"/>
      <c r="JEE23" s="198"/>
      <c r="JEF23" s="198"/>
      <c r="JEG23" s="198"/>
      <c r="JEH23" s="198"/>
      <c r="JEI23" s="198"/>
      <c r="JEJ23" s="198"/>
      <c r="JEK23" s="198"/>
      <c r="JEL23" s="198"/>
      <c r="JEM23" s="198"/>
      <c r="JEN23" s="198"/>
      <c r="JEO23" s="198"/>
      <c r="JEP23" s="198"/>
      <c r="JEQ23" s="198"/>
      <c r="JER23" s="198"/>
      <c r="JES23" s="198"/>
      <c r="JET23" s="198"/>
      <c r="JEU23" s="198"/>
      <c r="JEV23" s="198"/>
      <c r="JEW23" s="198"/>
      <c r="JEX23" s="198"/>
      <c r="JEY23" s="198"/>
      <c r="JEZ23" s="198"/>
      <c r="JFA23" s="198"/>
      <c r="JFB23" s="198"/>
      <c r="JFC23" s="198"/>
      <c r="JFD23" s="198"/>
      <c r="JFE23" s="198"/>
      <c r="JFF23" s="198"/>
      <c r="JFG23" s="198"/>
      <c r="JFH23" s="198"/>
      <c r="JFI23" s="198"/>
      <c r="JFJ23" s="198"/>
      <c r="JFK23" s="198"/>
      <c r="JFL23" s="198"/>
      <c r="JFM23" s="198"/>
      <c r="JFN23" s="198"/>
      <c r="JFO23" s="198"/>
      <c r="JFP23" s="198"/>
      <c r="JFQ23" s="198"/>
      <c r="JFR23" s="198"/>
      <c r="JFS23" s="198"/>
      <c r="JFT23" s="198"/>
      <c r="JFU23" s="198"/>
      <c r="JFV23" s="198"/>
      <c r="JFW23" s="198"/>
      <c r="JFX23" s="198"/>
      <c r="JFY23" s="198"/>
      <c r="JFZ23" s="198"/>
      <c r="JGA23" s="198"/>
      <c r="JGB23" s="198"/>
      <c r="JGC23" s="198"/>
      <c r="JGD23" s="198"/>
      <c r="JGE23" s="198"/>
      <c r="JGF23" s="198"/>
      <c r="JGG23" s="198"/>
      <c r="JGH23" s="198"/>
      <c r="JGI23" s="198"/>
      <c r="JGJ23" s="198"/>
      <c r="JGK23" s="198"/>
      <c r="JGL23" s="198"/>
      <c r="JGM23" s="198"/>
      <c r="JGN23" s="198"/>
      <c r="JGO23" s="198"/>
      <c r="JGP23" s="198"/>
      <c r="JGQ23" s="198"/>
      <c r="JGR23" s="198"/>
      <c r="JGS23" s="198"/>
      <c r="JGT23" s="198"/>
      <c r="JGU23" s="198"/>
      <c r="JGV23" s="198"/>
      <c r="JGW23" s="198"/>
      <c r="JGX23" s="198"/>
      <c r="JGY23" s="198"/>
      <c r="JGZ23" s="198"/>
      <c r="JHA23" s="198"/>
      <c r="JHB23" s="198"/>
      <c r="JHC23" s="198"/>
      <c r="JHD23" s="198"/>
      <c r="JHE23" s="198"/>
      <c r="JHF23" s="198"/>
      <c r="JHG23" s="198"/>
      <c r="JHH23" s="198"/>
      <c r="JHI23" s="198"/>
      <c r="JHJ23" s="198"/>
      <c r="JHK23" s="198"/>
      <c r="JHL23" s="198"/>
      <c r="JHM23" s="198"/>
      <c r="JHN23" s="198"/>
      <c r="JHO23" s="198"/>
      <c r="JHP23" s="198"/>
      <c r="JHQ23" s="198"/>
      <c r="JHR23" s="198"/>
      <c r="JHS23" s="198"/>
      <c r="JHT23" s="198"/>
      <c r="JHU23" s="198"/>
      <c r="JHV23" s="198"/>
      <c r="JHW23" s="198"/>
      <c r="JHX23" s="198"/>
      <c r="JHY23" s="198"/>
      <c r="JHZ23" s="198"/>
      <c r="JIA23" s="198"/>
      <c r="JIB23" s="198"/>
      <c r="JIC23" s="198"/>
      <c r="JID23" s="198"/>
      <c r="JIE23" s="198"/>
      <c r="JIF23" s="198"/>
      <c r="JIG23" s="198"/>
      <c r="JIH23" s="198"/>
      <c r="JII23" s="198"/>
      <c r="JIJ23" s="198"/>
      <c r="JIK23" s="198"/>
      <c r="JIL23" s="198"/>
      <c r="JIM23" s="198"/>
      <c r="JIN23" s="198"/>
      <c r="JIO23" s="198"/>
      <c r="JIP23" s="198"/>
      <c r="JIQ23" s="198"/>
      <c r="JIR23" s="198"/>
      <c r="JIS23" s="198"/>
      <c r="JIT23" s="198"/>
      <c r="JIU23" s="198"/>
      <c r="JIV23" s="198"/>
      <c r="JIW23" s="198"/>
      <c r="JIX23" s="198"/>
      <c r="JIY23" s="198"/>
      <c r="JIZ23" s="198"/>
      <c r="JJA23" s="198"/>
      <c r="JJB23" s="198"/>
      <c r="JJC23" s="198"/>
      <c r="JJD23" s="198"/>
      <c r="JJE23" s="198"/>
      <c r="JJF23" s="198"/>
      <c r="JJG23" s="198"/>
      <c r="JJH23" s="198"/>
      <c r="JJI23" s="198"/>
      <c r="JJJ23" s="198"/>
      <c r="JJK23" s="198"/>
      <c r="JJL23" s="198"/>
      <c r="JJM23" s="198"/>
      <c r="JJN23" s="198"/>
      <c r="JJO23" s="198"/>
      <c r="JJP23" s="198"/>
      <c r="JJQ23" s="198"/>
      <c r="JJR23" s="198"/>
      <c r="JJS23" s="198"/>
      <c r="JJT23" s="198"/>
      <c r="JJU23" s="198"/>
      <c r="JJV23" s="198"/>
      <c r="JJW23" s="198"/>
      <c r="JJX23" s="198"/>
      <c r="JJY23" s="198"/>
      <c r="JJZ23" s="198"/>
      <c r="JKA23" s="198"/>
      <c r="JKB23" s="198"/>
      <c r="JKC23" s="198"/>
      <c r="JKD23" s="198"/>
      <c r="JKE23" s="198"/>
      <c r="JKF23" s="198"/>
      <c r="JKG23" s="198"/>
      <c r="JKH23" s="198"/>
      <c r="JKI23" s="198"/>
      <c r="JKJ23" s="198"/>
      <c r="JKK23" s="198"/>
      <c r="JKL23" s="198"/>
      <c r="JKM23" s="198"/>
      <c r="JKN23" s="198"/>
      <c r="JKO23" s="198"/>
      <c r="JKP23" s="198"/>
      <c r="JKQ23" s="198"/>
      <c r="JKR23" s="198"/>
      <c r="JKS23" s="198"/>
      <c r="JKT23" s="198"/>
      <c r="JKU23" s="198"/>
      <c r="JKV23" s="198"/>
      <c r="JKW23" s="198"/>
      <c r="JKX23" s="198"/>
      <c r="JKY23" s="198"/>
      <c r="JKZ23" s="198"/>
      <c r="JLA23" s="198"/>
      <c r="JLB23" s="198"/>
      <c r="JLC23" s="198"/>
      <c r="JLD23" s="198"/>
      <c r="JLE23" s="198"/>
      <c r="JLF23" s="198"/>
      <c r="JLG23" s="198"/>
      <c r="JLH23" s="198"/>
      <c r="JLI23" s="198"/>
      <c r="JLJ23" s="198"/>
      <c r="JLK23" s="198"/>
      <c r="JLL23" s="198"/>
      <c r="JLM23" s="198"/>
      <c r="JLN23" s="198"/>
      <c r="JLO23" s="198"/>
      <c r="JLP23" s="198"/>
      <c r="JLQ23" s="198"/>
      <c r="JLR23" s="198"/>
      <c r="JLS23" s="198"/>
      <c r="JLT23" s="198"/>
      <c r="JLU23" s="198"/>
      <c r="JLV23" s="198"/>
      <c r="JLW23" s="198"/>
      <c r="JLX23" s="198"/>
      <c r="JLY23" s="198"/>
      <c r="JLZ23" s="198"/>
      <c r="JMA23" s="198"/>
      <c r="JMB23" s="198"/>
      <c r="JMC23" s="198"/>
      <c r="JMD23" s="198"/>
      <c r="JME23" s="198"/>
      <c r="JMF23" s="198"/>
      <c r="JMG23" s="198"/>
      <c r="JMH23" s="198"/>
      <c r="JMI23" s="198"/>
      <c r="JMJ23" s="198"/>
      <c r="JMK23" s="198"/>
      <c r="JML23" s="198"/>
      <c r="JMM23" s="198"/>
      <c r="JMN23" s="198"/>
      <c r="JMO23" s="198"/>
      <c r="JMP23" s="198"/>
      <c r="JMQ23" s="198"/>
      <c r="JMR23" s="198"/>
      <c r="JMS23" s="198"/>
      <c r="JMT23" s="198"/>
      <c r="JMU23" s="198"/>
      <c r="JMV23" s="198"/>
      <c r="JMW23" s="198"/>
      <c r="JMX23" s="198"/>
      <c r="JMY23" s="198"/>
      <c r="JMZ23" s="198"/>
      <c r="JNA23" s="198"/>
      <c r="JNB23" s="198"/>
      <c r="JNC23" s="198"/>
      <c r="JND23" s="198"/>
      <c r="JNE23" s="198"/>
      <c r="JNF23" s="198"/>
      <c r="JNG23" s="198"/>
      <c r="JNH23" s="198"/>
      <c r="JNI23" s="198"/>
      <c r="JNJ23" s="198"/>
      <c r="JNK23" s="198"/>
      <c r="JNL23" s="198"/>
      <c r="JNM23" s="198"/>
      <c r="JNN23" s="198"/>
      <c r="JNO23" s="198"/>
      <c r="JNP23" s="198"/>
      <c r="JNQ23" s="198"/>
      <c r="JNR23" s="198"/>
      <c r="JNS23" s="198"/>
      <c r="JNT23" s="198"/>
      <c r="JNU23" s="198"/>
      <c r="JNV23" s="198"/>
      <c r="JNW23" s="198"/>
      <c r="JNX23" s="198"/>
      <c r="JNY23" s="198"/>
      <c r="JNZ23" s="198"/>
      <c r="JOA23" s="198"/>
      <c r="JOB23" s="198"/>
      <c r="JOC23" s="198"/>
      <c r="JOD23" s="198"/>
      <c r="JOE23" s="198"/>
      <c r="JOF23" s="198"/>
      <c r="JOG23" s="198"/>
      <c r="JOH23" s="198"/>
      <c r="JOI23" s="198"/>
      <c r="JOJ23" s="198"/>
      <c r="JOK23" s="198"/>
      <c r="JOL23" s="198"/>
      <c r="JOM23" s="198"/>
      <c r="JON23" s="198"/>
      <c r="JOO23" s="198"/>
      <c r="JOP23" s="198"/>
      <c r="JOQ23" s="198"/>
      <c r="JOR23" s="198"/>
      <c r="JOS23" s="198"/>
      <c r="JOT23" s="198"/>
      <c r="JOU23" s="198"/>
      <c r="JOV23" s="198"/>
      <c r="JOW23" s="198"/>
      <c r="JOX23" s="198"/>
      <c r="JOY23" s="198"/>
      <c r="JOZ23" s="198"/>
      <c r="JPA23" s="198"/>
      <c r="JPB23" s="198"/>
      <c r="JPC23" s="198"/>
      <c r="JPD23" s="198"/>
      <c r="JPE23" s="198"/>
      <c r="JPF23" s="198"/>
      <c r="JPG23" s="198"/>
      <c r="JPH23" s="198"/>
      <c r="JPI23" s="198"/>
      <c r="JPJ23" s="198"/>
      <c r="JPK23" s="198"/>
      <c r="JPL23" s="198"/>
      <c r="JPM23" s="198"/>
      <c r="JPN23" s="198"/>
      <c r="JPO23" s="198"/>
      <c r="JPP23" s="198"/>
      <c r="JPQ23" s="198"/>
      <c r="JPR23" s="198"/>
      <c r="JPS23" s="198"/>
      <c r="JPT23" s="198"/>
      <c r="JPU23" s="198"/>
      <c r="JPV23" s="198"/>
      <c r="JPW23" s="198"/>
      <c r="JPX23" s="198"/>
      <c r="JPY23" s="198"/>
      <c r="JPZ23" s="198"/>
      <c r="JQA23" s="198"/>
      <c r="JQB23" s="198"/>
      <c r="JQC23" s="198"/>
      <c r="JQD23" s="198"/>
      <c r="JQE23" s="198"/>
      <c r="JQF23" s="198"/>
      <c r="JQG23" s="198"/>
      <c r="JQH23" s="198"/>
      <c r="JQI23" s="198"/>
      <c r="JQJ23" s="198"/>
      <c r="JQK23" s="198"/>
      <c r="JQL23" s="198"/>
      <c r="JQM23" s="198"/>
      <c r="JQN23" s="198"/>
      <c r="JQO23" s="198"/>
      <c r="JQP23" s="198"/>
      <c r="JQQ23" s="198"/>
      <c r="JQR23" s="198"/>
      <c r="JQS23" s="198"/>
      <c r="JQT23" s="198"/>
      <c r="JQU23" s="198"/>
      <c r="JQV23" s="198"/>
      <c r="JQW23" s="198"/>
      <c r="JQX23" s="198"/>
      <c r="JQY23" s="198"/>
      <c r="JQZ23" s="198"/>
      <c r="JRA23" s="198"/>
      <c r="JRB23" s="198"/>
      <c r="JRC23" s="198"/>
      <c r="JRD23" s="198"/>
      <c r="JRE23" s="198"/>
      <c r="JRF23" s="198"/>
      <c r="JRG23" s="198"/>
      <c r="JRH23" s="198"/>
      <c r="JRI23" s="198"/>
      <c r="JRJ23" s="198"/>
      <c r="JRK23" s="198"/>
      <c r="JRL23" s="198"/>
      <c r="JRM23" s="198"/>
      <c r="JRN23" s="198"/>
      <c r="JRO23" s="198"/>
      <c r="JRP23" s="198"/>
      <c r="JRQ23" s="198"/>
      <c r="JRR23" s="198"/>
      <c r="JRS23" s="198"/>
      <c r="JRT23" s="198"/>
      <c r="JRU23" s="198"/>
      <c r="JRV23" s="198"/>
      <c r="JRW23" s="198"/>
      <c r="JRX23" s="198"/>
      <c r="JRY23" s="198"/>
      <c r="JRZ23" s="198"/>
      <c r="JSA23" s="198"/>
      <c r="JSB23" s="198"/>
      <c r="JSC23" s="198"/>
      <c r="JSD23" s="198"/>
      <c r="JSE23" s="198"/>
      <c r="JSF23" s="198"/>
      <c r="JSG23" s="198"/>
      <c r="JSH23" s="198"/>
      <c r="JSI23" s="198"/>
      <c r="JSJ23" s="198"/>
      <c r="JSK23" s="198"/>
      <c r="JSL23" s="198"/>
      <c r="JSM23" s="198"/>
      <c r="JSN23" s="198"/>
      <c r="JSO23" s="198"/>
      <c r="JSP23" s="198"/>
      <c r="JSQ23" s="198"/>
      <c r="JSR23" s="198"/>
      <c r="JSS23" s="198"/>
      <c r="JST23" s="198"/>
      <c r="JSU23" s="198"/>
      <c r="JSV23" s="198"/>
      <c r="JSW23" s="198"/>
      <c r="JSX23" s="198"/>
      <c r="JSY23" s="198"/>
      <c r="JSZ23" s="198"/>
      <c r="JTA23" s="198"/>
      <c r="JTB23" s="198"/>
      <c r="JTC23" s="198"/>
      <c r="JTD23" s="198"/>
      <c r="JTE23" s="198"/>
      <c r="JTF23" s="198"/>
      <c r="JTG23" s="198"/>
      <c r="JTH23" s="198"/>
      <c r="JTI23" s="198"/>
      <c r="JTJ23" s="198"/>
      <c r="JTK23" s="198"/>
      <c r="JTL23" s="198"/>
      <c r="JTM23" s="198"/>
      <c r="JTN23" s="198"/>
      <c r="JTO23" s="198"/>
      <c r="JTP23" s="198"/>
      <c r="JTQ23" s="198"/>
      <c r="JTR23" s="198"/>
      <c r="JTS23" s="198"/>
      <c r="JTT23" s="198"/>
      <c r="JTU23" s="198"/>
      <c r="JTV23" s="198"/>
      <c r="JTW23" s="198"/>
      <c r="JTX23" s="198"/>
      <c r="JTY23" s="198"/>
      <c r="JTZ23" s="198"/>
      <c r="JUA23" s="198"/>
      <c r="JUB23" s="198"/>
      <c r="JUC23" s="198"/>
      <c r="JUD23" s="198"/>
      <c r="JUE23" s="198"/>
      <c r="JUF23" s="198"/>
      <c r="JUG23" s="198"/>
      <c r="JUH23" s="198"/>
      <c r="JUI23" s="198"/>
      <c r="JUJ23" s="198"/>
      <c r="JUK23" s="198"/>
      <c r="JUL23" s="198"/>
      <c r="JUM23" s="198"/>
      <c r="JUN23" s="198"/>
      <c r="JUO23" s="198"/>
      <c r="JUP23" s="198"/>
      <c r="JUQ23" s="198"/>
      <c r="JUR23" s="198"/>
      <c r="JUS23" s="198"/>
      <c r="JUT23" s="198"/>
      <c r="JUU23" s="198"/>
      <c r="JUV23" s="198"/>
      <c r="JUW23" s="198"/>
      <c r="JUX23" s="198"/>
      <c r="JUY23" s="198"/>
      <c r="JUZ23" s="198"/>
      <c r="JVA23" s="198"/>
      <c r="JVB23" s="198"/>
      <c r="JVC23" s="198"/>
      <c r="JVD23" s="198"/>
      <c r="JVE23" s="198"/>
      <c r="JVF23" s="198"/>
      <c r="JVG23" s="198"/>
      <c r="JVH23" s="198"/>
      <c r="JVI23" s="198"/>
      <c r="JVJ23" s="198"/>
      <c r="JVK23" s="198"/>
      <c r="JVL23" s="198"/>
      <c r="JVM23" s="198"/>
      <c r="JVN23" s="198"/>
      <c r="JVO23" s="198"/>
      <c r="JVP23" s="198"/>
      <c r="JVQ23" s="198"/>
      <c r="JVR23" s="198"/>
      <c r="JVS23" s="198"/>
      <c r="JVT23" s="198"/>
      <c r="JVU23" s="198"/>
      <c r="JVV23" s="198"/>
      <c r="JVW23" s="198"/>
      <c r="JVX23" s="198"/>
      <c r="JVY23" s="198"/>
      <c r="JVZ23" s="198"/>
      <c r="JWA23" s="198"/>
      <c r="JWB23" s="198"/>
      <c r="JWC23" s="198"/>
      <c r="JWD23" s="198"/>
      <c r="JWE23" s="198"/>
      <c r="JWF23" s="198"/>
      <c r="JWG23" s="198"/>
      <c r="JWH23" s="198"/>
      <c r="JWI23" s="198"/>
      <c r="JWJ23" s="198"/>
      <c r="JWK23" s="198"/>
      <c r="JWL23" s="198"/>
      <c r="JWM23" s="198"/>
      <c r="JWN23" s="198"/>
      <c r="JWO23" s="198"/>
      <c r="JWP23" s="198"/>
      <c r="JWQ23" s="198"/>
      <c r="JWR23" s="198"/>
      <c r="JWS23" s="198"/>
      <c r="JWT23" s="198"/>
      <c r="JWU23" s="198"/>
      <c r="JWV23" s="198"/>
      <c r="JWW23" s="198"/>
      <c r="JWX23" s="198"/>
      <c r="JWY23" s="198"/>
      <c r="JWZ23" s="198"/>
      <c r="JXA23" s="198"/>
      <c r="JXB23" s="198"/>
      <c r="JXC23" s="198"/>
      <c r="JXD23" s="198"/>
      <c r="JXE23" s="198"/>
      <c r="JXF23" s="198"/>
      <c r="JXG23" s="198"/>
      <c r="JXH23" s="198"/>
      <c r="JXI23" s="198"/>
      <c r="JXJ23" s="198"/>
      <c r="JXK23" s="198"/>
      <c r="JXL23" s="198"/>
      <c r="JXM23" s="198"/>
      <c r="JXN23" s="198"/>
      <c r="JXO23" s="198"/>
      <c r="JXP23" s="198"/>
      <c r="JXQ23" s="198"/>
      <c r="JXR23" s="198"/>
      <c r="JXS23" s="198"/>
      <c r="JXT23" s="198"/>
      <c r="JXU23" s="198"/>
      <c r="JXV23" s="198"/>
      <c r="JXW23" s="198"/>
      <c r="JXX23" s="198"/>
      <c r="JXY23" s="198"/>
      <c r="JXZ23" s="198"/>
      <c r="JYA23" s="198"/>
      <c r="JYB23" s="198"/>
      <c r="JYC23" s="198"/>
      <c r="JYD23" s="198"/>
      <c r="JYE23" s="198"/>
      <c r="JYF23" s="198"/>
      <c r="JYG23" s="198"/>
      <c r="JYH23" s="198"/>
      <c r="JYI23" s="198"/>
      <c r="JYJ23" s="198"/>
      <c r="JYK23" s="198"/>
      <c r="JYL23" s="198"/>
      <c r="JYM23" s="198"/>
      <c r="JYN23" s="198"/>
      <c r="JYO23" s="198"/>
      <c r="JYP23" s="198"/>
      <c r="JYQ23" s="198"/>
      <c r="JYR23" s="198"/>
      <c r="JYS23" s="198"/>
      <c r="JYT23" s="198"/>
      <c r="JYU23" s="198"/>
      <c r="JYV23" s="198"/>
      <c r="JYW23" s="198"/>
      <c r="JYX23" s="198"/>
      <c r="JYY23" s="198"/>
      <c r="JYZ23" s="198"/>
      <c r="JZA23" s="198"/>
      <c r="JZB23" s="198"/>
      <c r="JZC23" s="198"/>
      <c r="JZD23" s="198"/>
      <c r="JZE23" s="198"/>
      <c r="JZF23" s="198"/>
      <c r="JZG23" s="198"/>
      <c r="JZH23" s="198"/>
      <c r="JZI23" s="198"/>
      <c r="JZJ23" s="198"/>
      <c r="JZK23" s="198"/>
      <c r="JZL23" s="198"/>
      <c r="JZM23" s="198"/>
      <c r="JZN23" s="198"/>
      <c r="JZO23" s="198"/>
      <c r="JZP23" s="198"/>
      <c r="JZQ23" s="198"/>
      <c r="JZR23" s="198"/>
      <c r="JZS23" s="198"/>
      <c r="JZT23" s="198"/>
      <c r="JZU23" s="198"/>
      <c r="JZV23" s="198"/>
      <c r="JZW23" s="198"/>
      <c r="JZX23" s="198"/>
      <c r="JZY23" s="198"/>
      <c r="JZZ23" s="198"/>
      <c r="KAA23" s="198"/>
      <c r="KAB23" s="198"/>
      <c r="KAC23" s="198"/>
      <c r="KAD23" s="198"/>
      <c r="KAE23" s="198"/>
      <c r="KAF23" s="198"/>
      <c r="KAG23" s="198"/>
      <c r="KAH23" s="198"/>
      <c r="KAI23" s="198"/>
      <c r="KAJ23" s="198"/>
      <c r="KAK23" s="198"/>
      <c r="KAL23" s="198"/>
      <c r="KAM23" s="198"/>
      <c r="KAN23" s="198"/>
      <c r="KAO23" s="198"/>
      <c r="KAP23" s="198"/>
      <c r="KAQ23" s="198"/>
      <c r="KAR23" s="198"/>
      <c r="KAS23" s="198"/>
      <c r="KAT23" s="198"/>
      <c r="KAU23" s="198"/>
      <c r="KAV23" s="198"/>
      <c r="KAW23" s="198"/>
      <c r="KAX23" s="198"/>
      <c r="KAY23" s="198"/>
      <c r="KAZ23" s="198"/>
      <c r="KBA23" s="198"/>
      <c r="KBB23" s="198"/>
      <c r="KBC23" s="198"/>
      <c r="KBD23" s="198"/>
      <c r="KBE23" s="198"/>
      <c r="KBF23" s="198"/>
      <c r="KBG23" s="198"/>
      <c r="KBH23" s="198"/>
      <c r="KBI23" s="198"/>
      <c r="KBJ23" s="198"/>
      <c r="KBK23" s="198"/>
      <c r="KBL23" s="198"/>
      <c r="KBM23" s="198"/>
      <c r="KBN23" s="198"/>
      <c r="KBO23" s="198"/>
      <c r="KBP23" s="198"/>
      <c r="KBQ23" s="198"/>
      <c r="KBR23" s="198"/>
      <c r="KBS23" s="198"/>
      <c r="KBT23" s="198"/>
      <c r="KBU23" s="198"/>
      <c r="KBV23" s="198"/>
      <c r="KBW23" s="198"/>
      <c r="KBX23" s="198"/>
      <c r="KBY23" s="198"/>
      <c r="KBZ23" s="198"/>
      <c r="KCA23" s="198"/>
      <c r="KCB23" s="198"/>
      <c r="KCC23" s="198"/>
      <c r="KCD23" s="198"/>
      <c r="KCE23" s="198"/>
      <c r="KCF23" s="198"/>
      <c r="KCG23" s="198"/>
      <c r="KCH23" s="198"/>
      <c r="KCI23" s="198"/>
      <c r="KCJ23" s="198"/>
      <c r="KCK23" s="198"/>
      <c r="KCL23" s="198"/>
      <c r="KCM23" s="198"/>
      <c r="KCN23" s="198"/>
      <c r="KCO23" s="198"/>
      <c r="KCP23" s="198"/>
      <c r="KCQ23" s="198"/>
      <c r="KCR23" s="198"/>
      <c r="KCS23" s="198"/>
      <c r="KCT23" s="198"/>
      <c r="KCU23" s="198"/>
      <c r="KCV23" s="198"/>
      <c r="KCW23" s="198"/>
      <c r="KCX23" s="198"/>
      <c r="KCY23" s="198"/>
      <c r="KCZ23" s="198"/>
      <c r="KDA23" s="198"/>
      <c r="KDB23" s="198"/>
      <c r="KDC23" s="198"/>
      <c r="KDD23" s="198"/>
      <c r="KDE23" s="198"/>
      <c r="KDF23" s="198"/>
      <c r="KDG23" s="198"/>
      <c r="KDH23" s="198"/>
      <c r="KDI23" s="198"/>
      <c r="KDJ23" s="198"/>
      <c r="KDK23" s="198"/>
      <c r="KDL23" s="198"/>
      <c r="KDM23" s="198"/>
      <c r="KDN23" s="198"/>
      <c r="KDO23" s="198"/>
      <c r="KDP23" s="198"/>
      <c r="KDQ23" s="198"/>
      <c r="KDR23" s="198"/>
      <c r="KDS23" s="198"/>
      <c r="KDT23" s="198"/>
      <c r="KDU23" s="198"/>
      <c r="KDV23" s="198"/>
      <c r="KDW23" s="198"/>
      <c r="KDX23" s="198"/>
      <c r="KDY23" s="198"/>
      <c r="KDZ23" s="198"/>
      <c r="KEA23" s="198"/>
      <c r="KEB23" s="198"/>
      <c r="KEC23" s="198"/>
      <c r="KED23" s="198"/>
      <c r="KEE23" s="198"/>
      <c r="KEF23" s="198"/>
      <c r="KEG23" s="198"/>
      <c r="KEH23" s="198"/>
      <c r="KEI23" s="198"/>
      <c r="KEJ23" s="198"/>
      <c r="KEK23" s="198"/>
      <c r="KEL23" s="198"/>
      <c r="KEM23" s="198"/>
      <c r="KEN23" s="198"/>
      <c r="KEO23" s="198"/>
      <c r="KEP23" s="198"/>
      <c r="KEQ23" s="198"/>
      <c r="KER23" s="198"/>
      <c r="KES23" s="198"/>
      <c r="KET23" s="198"/>
      <c r="KEU23" s="198"/>
      <c r="KEV23" s="198"/>
      <c r="KEW23" s="198"/>
      <c r="KEX23" s="198"/>
      <c r="KEY23" s="198"/>
      <c r="KEZ23" s="198"/>
      <c r="KFA23" s="198"/>
      <c r="KFB23" s="198"/>
      <c r="KFC23" s="198"/>
      <c r="KFD23" s="198"/>
      <c r="KFE23" s="198"/>
      <c r="KFF23" s="198"/>
      <c r="KFG23" s="198"/>
      <c r="KFH23" s="198"/>
      <c r="KFI23" s="198"/>
      <c r="KFJ23" s="198"/>
      <c r="KFK23" s="198"/>
      <c r="KFL23" s="198"/>
      <c r="KFM23" s="198"/>
      <c r="KFN23" s="198"/>
      <c r="KFO23" s="198"/>
      <c r="KFP23" s="198"/>
      <c r="KFQ23" s="198"/>
      <c r="KFR23" s="198"/>
      <c r="KFS23" s="198"/>
      <c r="KFT23" s="198"/>
      <c r="KFU23" s="198"/>
      <c r="KFV23" s="198"/>
      <c r="KFW23" s="198"/>
      <c r="KFX23" s="198"/>
      <c r="KFY23" s="198"/>
      <c r="KFZ23" s="198"/>
      <c r="KGA23" s="198"/>
      <c r="KGB23" s="198"/>
      <c r="KGC23" s="198"/>
      <c r="KGD23" s="198"/>
      <c r="KGE23" s="198"/>
      <c r="KGF23" s="198"/>
      <c r="KGG23" s="198"/>
      <c r="KGH23" s="198"/>
      <c r="KGI23" s="198"/>
      <c r="KGJ23" s="198"/>
      <c r="KGK23" s="198"/>
      <c r="KGL23" s="198"/>
      <c r="KGM23" s="198"/>
      <c r="KGN23" s="198"/>
      <c r="KGO23" s="198"/>
      <c r="KGP23" s="198"/>
      <c r="KGQ23" s="198"/>
      <c r="KGR23" s="198"/>
      <c r="KGS23" s="198"/>
      <c r="KGT23" s="198"/>
      <c r="KGU23" s="198"/>
      <c r="KGV23" s="198"/>
      <c r="KGW23" s="198"/>
      <c r="KGX23" s="198"/>
      <c r="KGY23" s="198"/>
      <c r="KGZ23" s="198"/>
      <c r="KHA23" s="198"/>
      <c r="KHB23" s="198"/>
      <c r="KHC23" s="198"/>
      <c r="KHD23" s="198"/>
      <c r="KHE23" s="198"/>
      <c r="KHF23" s="198"/>
      <c r="KHG23" s="198"/>
      <c r="KHH23" s="198"/>
      <c r="KHI23" s="198"/>
      <c r="KHJ23" s="198"/>
      <c r="KHK23" s="198"/>
      <c r="KHL23" s="198"/>
      <c r="KHM23" s="198"/>
      <c r="KHN23" s="198"/>
      <c r="KHO23" s="198"/>
      <c r="KHP23" s="198"/>
      <c r="KHQ23" s="198"/>
      <c r="KHR23" s="198"/>
      <c r="KHS23" s="198"/>
      <c r="KHT23" s="198"/>
      <c r="KHU23" s="198"/>
      <c r="KHV23" s="198"/>
      <c r="KHW23" s="198"/>
      <c r="KHX23" s="198"/>
      <c r="KHY23" s="198"/>
      <c r="KHZ23" s="198"/>
      <c r="KIA23" s="198"/>
      <c r="KIB23" s="198"/>
      <c r="KIC23" s="198"/>
      <c r="KID23" s="198"/>
      <c r="KIE23" s="198"/>
      <c r="KIF23" s="198"/>
      <c r="KIG23" s="198"/>
      <c r="KIH23" s="198"/>
      <c r="KII23" s="198"/>
      <c r="KIJ23" s="198"/>
      <c r="KIK23" s="198"/>
      <c r="KIL23" s="198"/>
      <c r="KIM23" s="198"/>
      <c r="KIN23" s="198"/>
      <c r="KIO23" s="198"/>
      <c r="KIP23" s="198"/>
      <c r="KIQ23" s="198"/>
      <c r="KIR23" s="198"/>
      <c r="KIS23" s="198"/>
      <c r="KIT23" s="198"/>
      <c r="KIU23" s="198"/>
      <c r="KIV23" s="198"/>
      <c r="KIW23" s="198"/>
      <c r="KIX23" s="198"/>
      <c r="KIY23" s="198"/>
      <c r="KIZ23" s="198"/>
      <c r="KJA23" s="198"/>
      <c r="KJB23" s="198"/>
      <c r="KJC23" s="198"/>
      <c r="KJD23" s="198"/>
      <c r="KJE23" s="198"/>
      <c r="KJF23" s="198"/>
      <c r="KJG23" s="198"/>
      <c r="KJH23" s="198"/>
      <c r="KJI23" s="198"/>
      <c r="KJJ23" s="198"/>
      <c r="KJK23" s="198"/>
      <c r="KJL23" s="198"/>
      <c r="KJM23" s="198"/>
      <c r="KJN23" s="198"/>
      <c r="KJO23" s="198"/>
      <c r="KJP23" s="198"/>
      <c r="KJQ23" s="198"/>
      <c r="KJR23" s="198"/>
      <c r="KJS23" s="198"/>
      <c r="KJT23" s="198"/>
      <c r="KJU23" s="198"/>
      <c r="KJV23" s="198"/>
      <c r="KJW23" s="198"/>
      <c r="KJX23" s="198"/>
      <c r="KJY23" s="198"/>
      <c r="KJZ23" s="198"/>
      <c r="KKA23" s="198"/>
      <c r="KKB23" s="198"/>
      <c r="KKC23" s="198"/>
      <c r="KKD23" s="198"/>
      <c r="KKE23" s="198"/>
      <c r="KKF23" s="198"/>
      <c r="KKG23" s="198"/>
      <c r="KKH23" s="198"/>
      <c r="KKI23" s="198"/>
      <c r="KKJ23" s="198"/>
      <c r="KKK23" s="198"/>
      <c r="KKL23" s="198"/>
      <c r="KKM23" s="198"/>
      <c r="KKN23" s="198"/>
      <c r="KKO23" s="198"/>
      <c r="KKP23" s="198"/>
      <c r="KKQ23" s="198"/>
      <c r="KKR23" s="198"/>
      <c r="KKS23" s="198"/>
      <c r="KKT23" s="198"/>
      <c r="KKU23" s="198"/>
      <c r="KKV23" s="198"/>
      <c r="KKW23" s="198"/>
      <c r="KKX23" s="198"/>
      <c r="KKY23" s="198"/>
      <c r="KKZ23" s="198"/>
      <c r="KLA23" s="198"/>
      <c r="KLB23" s="198"/>
      <c r="KLC23" s="198"/>
      <c r="KLD23" s="198"/>
      <c r="KLE23" s="198"/>
      <c r="KLF23" s="198"/>
      <c r="KLG23" s="198"/>
      <c r="KLH23" s="198"/>
      <c r="KLI23" s="198"/>
      <c r="KLJ23" s="198"/>
      <c r="KLK23" s="198"/>
      <c r="KLL23" s="198"/>
      <c r="KLM23" s="198"/>
      <c r="KLN23" s="198"/>
      <c r="KLO23" s="198"/>
      <c r="KLP23" s="198"/>
      <c r="KLQ23" s="198"/>
      <c r="KLR23" s="198"/>
      <c r="KLS23" s="198"/>
      <c r="KLT23" s="198"/>
      <c r="KLU23" s="198"/>
      <c r="KLV23" s="198"/>
      <c r="KLW23" s="198"/>
      <c r="KLX23" s="198"/>
      <c r="KLY23" s="198"/>
      <c r="KLZ23" s="198"/>
      <c r="KMA23" s="198"/>
      <c r="KMB23" s="198"/>
      <c r="KMC23" s="198"/>
      <c r="KMD23" s="198"/>
      <c r="KME23" s="198"/>
      <c r="KMF23" s="198"/>
      <c r="KMG23" s="198"/>
      <c r="KMH23" s="198"/>
      <c r="KMI23" s="198"/>
      <c r="KMJ23" s="198"/>
      <c r="KMK23" s="198"/>
      <c r="KML23" s="198"/>
      <c r="KMM23" s="198"/>
      <c r="KMN23" s="198"/>
      <c r="KMO23" s="198"/>
      <c r="KMP23" s="198"/>
      <c r="KMQ23" s="198"/>
      <c r="KMR23" s="198"/>
      <c r="KMS23" s="198"/>
      <c r="KMT23" s="198"/>
      <c r="KMU23" s="198"/>
      <c r="KMV23" s="198"/>
      <c r="KMW23" s="198"/>
      <c r="KMX23" s="198"/>
      <c r="KMY23" s="198"/>
      <c r="KMZ23" s="198"/>
      <c r="KNA23" s="198"/>
      <c r="KNB23" s="198"/>
      <c r="KNC23" s="198"/>
      <c r="KND23" s="198"/>
      <c r="KNE23" s="198"/>
      <c r="KNF23" s="198"/>
      <c r="KNG23" s="198"/>
      <c r="KNH23" s="198"/>
      <c r="KNI23" s="198"/>
      <c r="KNJ23" s="198"/>
      <c r="KNK23" s="198"/>
      <c r="KNL23" s="198"/>
      <c r="KNM23" s="198"/>
      <c r="KNN23" s="198"/>
      <c r="KNO23" s="198"/>
      <c r="KNP23" s="198"/>
      <c r="KNQ23" s="198"/>
      <c r="KNR23" s="198"/>
      <c r="KNS23" s="198"/>
      <c r="KNT23" s="198"/>
      <c r="KNU23" s="198"/>
      <c r="KNV23" s="198"/>
      <c r="KNW23" s="198"/>
      <c r="KNX23" s="198"/>
      <c r="KNY23" s="198"/>
      <c r="KNZ23" s="198"/>
      <c r="KOA23" s="198"/>
      <c r="KOB23" s="198"/>
      <c r="KOC23" s="198"/>
      <c r="KOD23" s="198"/>
      <c r="KOE23" s="198"/>
      <c r="KOF23" s="198"/>
      <c r="KOG23" s="198"/>
      <c r="KOH23" s="198"/>
      <c r="KOI23" s="198"/>
      <c r="KOJ23" s="198"/>
      <c r="KOK23" s="198"/>
      <c r="KOL23" s="198"/>
      <c r="KOM23" s="198"/>
      <c r="KON23" s="198"/>
      <c r="KOO23" s="198"/>
      <c r="KOP23" s="198"/>
      <c r="KOQ23" s="198"/>
      <c r="KOR23" s="198"/>
      <c r="KOS23" s="198"/>
      <c r="KOT23" s="198"/>
      <c r="KOU23" s="198"/>
      <c r="KOV23" s="198"/>
      <c r="KOW23" s="198"/>
      <c r="KOX23" s="198"/>
      <c r="KOY23" s="198"/>
      <c r="KOZ23" s="198"/>
      <c r="KPA23" s="198"/>
      <c r="KPB23" s="198"/>
      <c r="KPC23" s="198"/>
      <c r="KPD23" s="198"/>
      <c r="KPE23" s="198"/>
      <c r="KPF23" s="198"/>
      <c r="KPG23" s="198"/>
      <c r="KPH23" s="198"/>
      <c r="KPI23" s="198"/>
      <c r="KPJ23" s="198"/>
      <c r="KPK23" s="198"/>
      <c r="KPL23" s="198"/>
      <c r="KPM23" s="198"/>
      <c r="KPN23" s="198"/>
      <c r="KPO23" s="198"/>
      <c r="KPP23" s="198"/>
      <c r="KPQ23" s="198"/>
      <c r="KPR23" s="198"/>
      <c r="KPS23" s="198"/>
      <c r="KPT23" s="198"/>
      <c r="KPU23" s="198"/>
      <c r="KPV23" s="198"/>
      <c r="KPW23" s="198"/>
      <c r="KPX23" s="198"/>
      <c r="KPY23" s="198"/>
      <c r="KPZ23" s="198"/>
      <c r="KQA23" s="198"/>
      <c r="KQB23" s="198"/>
      <c r="KQC23" s="198"/>
      <c r="KQD23" s="198"/>
      <c r="KQE23" s="198"/>
      <c r="KQF23" s="198"/>
      <c r="KQG23" s="198"/>
      <c r="KQH23" s="198"/>
      <c r="KQI23" s="198"/>
      <c r="KQJ23" s="198"/>
      <c r="KQK23" s="198"/>
      <c r="KQL23" s="198"/>
      <c r="KQM23" s="198"/>
      <c r="KQN23" s="198"/>
      <c r="KQO23" s="198"/>
      <c r="KQP23" s="198"/>
      <c r="KQQ23" s="198"/>
      <c r="KQR23" s="198"/>
      <c r="KQS23" s="198"/>
      <c r="KQT23" s="198"/>
      <c r="KQU23" s="198"/>
      <c r="KQV23" s="198"/>
      <c r="KQW23" s="198"/>
      <c r="KQX23" s="198"/>
      <c r="KQY23" s="198"/>
      <c r="KQZ23" s="198"/>
      <c r="KRA23" s="198"/>
      <c r="KRB23" s="198"/>
      <c r="KRC23" s="198"/>
      <c r="KRD23" s="198"/>
      <c r="KRE23" s="198"/>
      <c r="KRF23" s="198"/>
      <c r="KRG23" s="198"/>
      <c r="KRH23" s="198"/>
      <c r="KRI23" s="198"/>
      <c r="KRJ23" s="198"/>
      <c r="KRK23" s="198"/>
      <c r="KRL23" s="198"/>
      <c r="KRM23" s="198"/>
      <c r="KRN23" s="198"/>
      <c r="KRO23" s="198"/>
      <c r="KRP23" s="198"/>
      <c r="KRQ23" s="198"/>
      <c r="KRR23" s="198"/>
      <c r="KRS23" s="198"/>
      <c r="KRT23" s="198"/>
      <c r="KRU23" s="198"/>
      <c r="KRV23" s="198"/>
      <c r="KRW23" s="198"/>
      <c r="KRX23" s="198"/>
      <c r="KRY23" s="198"/>
      <c r="KRZ23" s="198"/>
      <c r="KSA23" s="198"/>
      <c r="KSB23" s="198"/>
      <c r="KSC23" s="198"/>
      <c r="KSD23" s="198"/>
      <c r="KSE23" s="198"/>
      <c r="KSF23" s="198"/>
      <c r="KSG23" s="198"/>
      <c r="KSH23" s="198"/>
      <c r="KSI23" s="198"/>
      <c r="KSJ23" s="198"/>
      <c r="KSK23" s="198"/>
      <c r="KSL23" s="198"/>
      <c r="KSM23" s="198"/>
      <c r="KSN23" s="198"/>
      <c r="KSO23" s="198"/>
      <c r="KSP23" s="198"/>
      <c r="KSQ23" s="198"/>
      <c r="KSR23" s="198"/>
      <c r="KSS23" s="198"/>
      <c r="KST23" s="198"/>
      <c r="KSU23" s="198"/>
      <c r="KSV23" s="198"/>
      <c r="KSW23" s="198"/>
      <c r="KSX23" s="198"/>
      <c r="KSY23" s="198"/>
      <c r="KSZ23" s="198"/>
      <c r="KTA23" s="198"/>
      <c r="KTB23" s="198"/>
      <c r="KTC23" s="198"/>
      <c r="KTD23" s="198"/>
      <c r="KTE23" s="198"/>
      <c r="KTF23" s="198"/>
      <c r="KTG23" s="198"/>
      <c r="KTH23" s="198"/>
      <c r="KTI23" s="198"/>
      <c r="KTJ23" s="198"/>
      <c r="KTK23" s="198"/>
      <c r="KTL23" s="198"/>
      <c r="KTM23" s="198"/>
      <c r="KTN23" s="198"/>
      <c r="KTO23" s="198"/>
      <c r="KTP23" s="198"/>
      <c r="KTQ23" s="198"/>
      <c r="KTR23" s="198"/>
      <c r="KTS23" s="198"/>
      <c r="KTT23" s="198"/>
      <c r="KTU23" s="198"/>
      <c r="KTV23" s="198"/>
      <c r="KTW23" s="198"/>
      <c r="KTX23" s="198"/>
      <c r="KTY23" s="198"/>
      <c r="KTZ23" s="198"/>
      <c r="KUA23" s="198"/>
      <c r="KUB23" s="198"/>
      <c r="KUC23" s="198"/>
      <c r="KUD23" s="198"/>
      <c r="KUE23" s="198"/>
      <c r="KUF23" s="198"/>
      <c r="KUG23" s="198"/>
      <c r="KUH23" s="198"/>
      <c r="KUI23" s="198"/>
      <c r="KUJ23" s="198"/>
      <c r="KUK23" s="198"/>
      <c r="KUL23" s="198"/>
      <c r="KUM23" s="198"/>
      <c r="KUN23" s="198"/>
      <c r="KUO23" s="198"/>
      <c r="KUP23" s="198"/>
      <c r="KUQ23" s="198"/>
      <c r="KUR23" s="198"/>
      <c r="KUS23" s="198"/>
      <c r="KUT23" s="198"/>
      <c r="KUU23" s="198"/>
      <c r="KUV23" s="198"/>
      <c r="KUW23" s="198"/>
      <c r="KUX23" s="198"/>
      <c r="KUY23" s="198"/>
      <c r="KUZ23" s="198"/>
      <c r="KVA23" s="198"/>
      <c r="KVB23" s="198"/>
      <c r="KVC23" s="198"/>
      <c r="KVD23" s="198"/>
      <c r="KVE23" s="198"/>
      <c r="KVF23" s="198"/>
      <c r="KVG23" s="198"/>
      <c r="KVH23" s="198"/>
      <c r="KVI23" s="198"/>
      <c r="KVJ23" s="198"/>
      <c r="KVK23" s="198"/>
      <c r="KVL23" s="198"/>
      <c r="KVM23" s="198"/>
      <c r="KVN23" s="198"/>
      <c r="KVO23" s="198"/>
      <c r="KVP23" s="198"/>
      <c r="KVQ23" s="198"/>
      <c r="KVR23" s="198"/>
      <c r="KVS23" s="198"/>
      <c r="KVT23" s="198"/>
      <c r="KVU23" s="198"/>
      <c r="KVV23" s="198"/>
      <c r="KVW23" s="198"/>
      <c r="KVX23" s="198"/>
      <c r="KVY23" s="198"/>
      <c r="KVZ23" s="198"/>
      <c r="KWA23" s="198"/>
      <c r="KWB23" s="198"/>
      <c r="KWC23" s="198"/>
      <c r="KWD23" s="198"/>
      <c r="KWE23" s="198"/>
      <c r="KWF23" s="198"/>
      <c r="KWG23" s="198"/>
      <c r="KWH23" s="198"/>
      <c r="KWI23" s="198"/>
      <c r="KWJ23" s="198"/>
      <c r="KWK23" s="198"/>
      <c r="KWL23" s="198"/>
      <c r="KWM23" s="198"/>
      <c r="KWN23" s="198"/>
      <c r="KWO23" s="198"/>
      <c r="KWP23" s="198"/>
      <c r="KWQ23" s="198"/>
      <c r="KWR23" s="198"/>
      <c r="KWS23" s="198"/>
      <c r="KWT23" s="198"/>
      <c r="KWU23" s="198"/>
      <c r="KWV23" s="198"/>
      <c r="KWW23" s="198"/>
      <c r="KWX23" s="198"/>
      <c r="KWY23" s="198"/>
      <c r="KWZ23" s="198"/>
      <c r="KXA23" s="198"/>
      <c r="KXB23" s="198"/>
      <c r="KXC23" s="198"/>
      <c r="KXD23" s="198"/>
      <c r="KXE23" s="198"/>
      <c r="KXF23" s="198"/>
      <c r="KXG23" s="198"/>
      <c r="KXH23" s="198"/>
      <c r="KXI23" s="198"/>
      <c r="KXJ23" s="198"/>
      <c r="KXK23" s="198"/>
      <c r="KXL23" s="198"/>
      <c r="KXM23" s="198"/>
      <c r="KXN23" s="198"/>
      <c r="KXO23" s="198"/>
      <c r="KXP23" s="198"/>
      <c r="KXQ23" s="198"/>
      <c r="KXR23" s="198"/>
      <c r="KXS23" s="198"/>
      <c r="KXT23" s="198"/>
      <c r="KXU23" s="198"/>
      <c r="KXV23" s="198"/>
      <c r="KXW23" s="198"/>
      <c r="KXX23" s="198"/>
      <c r="KXY23" s="198"/>
      <c r="KXZ23" s="198"/>
      <c r="KYA23" s="198"/>
      <c r="KYB23" s="198"/>
      <c r="KYC23" s="198"/>
      <c r="KYD23" s="198"/>
      <c r="KYE23" s="198"/>
      <c r="KYF23" s="198"/>
      <c r="KYG23" s="198"/>
      <c r="KYH23" s="198"/>
      <c r="KYI23" s="198"/>
      <c r="KYJ23" s="198"/>
      <c r="KYK23" s="198"/>
      <c r="KYL23" s="198"/>
      <c r="KYM23" s="198"/>
      <c r="KYN23" s="198"/>
      <c r="KYO23" s="198"/>
      <c r="KYP23" s="198"/>
      <c r="KYQ23" s="198"/>
      <c r="KYR23" s="198"/>
      <c r="KYS23" s="198"/>
      <c r="KYT23" s="198"/>
      <c r="KYU23" s="198"/>
      <c r="KYV23" s="198"/>
      <c r="KYW23" s="198"/>
      <c r="KYX23" s="198"/>
      <c r="KYY23" s="198"/>
      <c r="KYZ23" s="198"/>
      <c r="KZA23" s="198"/>
      <c r="KZB23" s="198"/>
      <c r="KZC23" s="198"/>
      <c r="KZD23" s="198"/>
      <c r="KZE23" s="198"/>
      <c r="KZF23" s="198"/>
      <c r="KZG23" s="198"/>
      <c r="KZH23" s="198"/>
      <c r="KZI23" s="198"/>
      <c r="KZJ23" s="198"/>
      <c r="KZK23" s="198"/>
      <c r="KZL23" s="198"/>
      <c r="KZM23" s="198"/>
      <c r="KZN23" s="198"/>
      <c r="KZO23" s="198"/>
      <c r="KZP23" s="198"/>
      <c r="KZQ23" s="198"/>
      <c r="KZR23" s="198"/>
      <c r="KZS23" s="198"/>
      <c r="KZT23" s="198"/>
      <c r="KZU23" s="198"/>
      <c r="KZV23" s="198"/>
      <c r="KZW23" s="198"/>
      <c r="KZX23" s="198"/>
      <c r="KZY23" s="198"/>
      <c r="KZZ23" s="198"/>
      <c r="LAA23" s="198"/>
      <c r="LAB23" s="198"/>
      <c r="LAC23" s="198"/>
      <c r="LAD23" s="198"/>
      <c r="LAE23" s="198"/>
      <c r="LAF23" s="198"/>
      <c r="LAG23" s="198"/>
      <c r="LAH23" s="198"/>
      <c r="LAI23" s="198"/>
      <c r="LAJ23" s="198"/>
      <c r="LAK23" s="198"/>
      <c r="LAL23" s="198"/>
      <c r="LAM23" s="198"/>
      <c r="LAN23" s="198"/>
      <c r="LAO23" s="198"/>
      <c r="LAP23" s="198"/>
      <c r="LAQ23" s="198"/>
      <c r="LAR23" s="198"/>
      <c r="LAS23" s="198"/>
      <c r="LAT23" s="198"/>
      <c r="LAU23" s="198"/>
      <c r="LAV23" s="198"/>
      <c r="LAW23" s="198"/>
      <c r="LAX23" s="198"/>
      <c r="LAY23" s="198"/>
      <c r="LAZ23" s="198"/>
      <c r="LBA23" s="198"/>
      <c r="LBB23" s="198"/>
      <c r="LBC23" s="198"/>
      <c r="LBD23" s="198"/>
      <c r="LBE23" s="198"/>
      <c r="LBF23" s="198"/>
      <c r="LBG23" s="198"/>
      <c r="LBH23" s="198"/>
      <c r="LBI23" s="198"/>
      <c r="LBJ23" s="198"/>
      <c r="LBK23" s="198"/>
      <c r="LBL23" s="198"/>
      <c r="LBM23" s="198"/>
      <c r="LBN23" s="198"/>
      <c r="LBO23" s="198"/>
      <c r="LBP23" s="198"/>
      <c r="LBQ23" s="198"/>
      <c r="LBR23" s="198"/>
      <c r="LBS23" s="198"/>
      <c r="LBT23" s="198"/>
      <c r="LBU23" s="198"/>
      <c r="LBV23" s="198"/>
      <c r="LBW23" s="198"/>
      <c r="LBX23" s="198"/>
      <c r="LBY23" s="198"/>
      <c r="LBZ23" s="198"/>
      <c r="LCA23" s="198"/>
      <c r="LCB23" s="198"/>
      <c r="LCC23" s="198"/>
      <c r="LCD23" s="198"/>
      <c r="LCE23" s="198"/>
      <c r="LCF23" s="198"/>
      <c r="LCG23" s="198"/>
      <c r="LCH23" s="198"/>
      <c r="LCI23" s="198"/>
      <c r="LCJ23" s="198"/>
      <c r="LCK23" s="198"/>
      <c r="LCL23" s="198"/>
      <c r="LCM23" s="198"/>
      <c r="LCN23" s="198"/>
      <c r="LCO23" s="198"/>
      <c r="LCP23" s="198"/>
      <c r="LCQ23" s="198"/>
      <c r="LCR23" s="198"/>
      <c r="LCS23" s="198"/>
      <c r="LCT23" s="198"/>
      <c r="LCU23" s="198"/>
      <c r="LCV23" s="198"/>
      <c r="LCW23" s="198"/>
      <c r="LCX23" s="198"/>
      <c r="LCY23" s="198"/>
      <c r="LCZ23" s="198"/>
      <c r="LDA23" s="198"/>
      <c r="LDB23" s="198"/>
      <c r="LDC23" s="198"/>
      <c r="LDD23" s="198"/>
      <c r="LDE23" s="198"/>
      <c r="LDF23" s="198"/>
      <c r="LDG23" s="198"/>
      <c r="LDH23" s="198"/>
      <c r="LDI23" s="198"/>
      <c r="LDJ23" s="198"/>
      <c r="LDK23" s="198"/>
      <c r="LDL23" s="198"/>
      <c r="LDM23" s="198"/>
      <c r="LDN23" s="198"/>
      <c r="LDO23" s="198"/>
      <c r="LDP23" s="198"/>
      <c r="LDQ23" s="198"/>
      <c r="LDR23" s="198"/>
      <c r="LDS23" s="198"/>
      <c r="LDT23" s="198"/>
      <c r="LDU23" s="198"/>
      <c r="LDV23" s="198"/>
      <c r="LDW23" s="198"/>
      <c r="LDX23" s="198"/>
      <c r="LDY23" s="198"/>
      <c r="LDZ23" s="198"/>
      <c r="LEA23" s="198"/>
      <c r="LEB23" s="198"/>
      <c r="LEC23" s="198"/>
      <c r="LED23" s="198"/>
      <c r="LEE23" s="198"/>
      <c r="LEF23" s="198"/>
      <c r="LEG23" s="198"/>
      <c r="LEH23" s="198"/>
      <c r="LEI23" s="198"/>
      <c r="LEJ23" s="198"/>
      <c r="LEK23" s="198"/>
      <c r="LEL23" s="198"/>
      <c r="LEM23" s="198"/>
      <c r="LEN23" s="198"/>
      <c r="LEO23" s="198"/>
      <c r="LEP23" s="198"/>
      <c r="LEQ23" s="198"/>
      <c r="LER23" s="198"/>
      <c r="LES23" s="198"/>
      <c r="LET23" s="198"/>
      <c r="LEU23" s="198"/>
      <c r="LEV23" s="198"/>
      <c r="LEW23" s="198"/>
      <c r="LEX23" s="198"/>
      <c r="LEY23" s="198"/>
      <c r="LEZ23" s="198"/>
      <c r="LFA23" s="198"/>
      <c r="LFB23" s="198"/>
      <c r="LFC23" s="198"/>
      <c r="LFD23" s="198"/>
      <c r="LFE23" s="198"/>
      <c r="LFF23" s="198"/>
      <c r="LFG23" s="198"/>
      <c r="LFH23" s="198"/>
      <c r="LFI23" s="198"/>
      <c r="LFJ23" s="198"/>
      <c r="LFK23" s="198"/>
      <c r="LFL23" s="198"/>
      <c r="LFM23" s="198"/>
      <c r="LFN23" s="198"/>
      <c r="LFO23" s="198"/>
      <c r="LFP23" s="198"/>
      <c r="LFQ23" s="198"/>
      <c r="LFR23" s="198"/>
      <c r="LFS23" s="198"/>
      <c r="LFT23" s="198"/>
      <c r="LFU23" s="198"/>
      <c r="LFV23" s="198"/>
      <c r="LFW23" s="198"/>
      <c r="LFX23" s="198"/>
      <c r="LFY23" s="198"/>
      <c r="LFZ23" s="198"/>
      <c r="LGA23" s="198"/>
      <c r="LGB23" s="198"/>
      <c r="LGC23" s="198"/>
      <c r="LGD23" s="198"/>
      <c r="LGE23" s="198"/>
      <c r="LGF23" s="198"/>
      <c r="LGG23" s="198"/>
      <c r="LGH23" s="198"/>
      <c r="LGI23" s="198"/>
      <c r="LGJ23" s="198"/>
      <c r="LGK23" s="198"/>
      <c r="LGL23" s="198"/>
      <c r="LGM23" s="198"/>
      <c r="LGN23" s="198"/>
      <c r="LGO23" s="198"/>
      <c r="LGP23" s="198"/>
      <c r="LGQ23" s="198"/>
      <c r="LGR23" s="198"/>
      <c r="LGS23" s="198"/>
      <c r="LGT23" s="198"/>
      <c r="LGU23" s="198"/>
      <c r="LGV23" s="198"/>
      <c r="LGW23" s="198"/>
      <c r="LGX23" s="198"/>
      <c r="LGY23" s="198"/>
      <c r="LGZ23" s="198"/>
      <c r="LHA23" s="198"/>
      <c r="LHB23" s="198"/>
      <c r="LHC23" s="198"/>
      <c r="LHD23" s="198"/>
      <c r="LHE23" s="198"/>
      <c r="LHF23" s="198"/>
      <c r="LHG23" s="198"/>
      <c r="LHH23" s="198"/>
      <c r="LHI23" s="198"/>
      <c r="LHJ23" s="198"/>
      <c r="LHK23" s="198"/>
      <c r="LHL23" s="198"/>
      <c r="LHM23" s="198"/>
      <c r="LHN23" s="198"/>
      <c r="LHO23" s="198"/>
      <c r="LHP23" s="198"/>
      <c r="LHQ23" s="198"/>
      <c r="LHR23" s="198"/>
      <c r="LHS23" s="198"/>
      <c r="LHT23" s="198"/>
      <c r="LHU23" s="198"/>
      <c r="LHV23" s="198"/>
      <c r="LHW23" s="198"/>
      <c r="LHX23" s="198"/>
      <c r="LHY23" s="198"/>
      <c r="LHZ23" s="198"/>
      <c r="LIA23" s="198"/>
      <c r="LIB23" s="198"/>
      <c r="LIC23" s="198"/>
      <c r="LID23" s="198"/>
      <c r="LIE23" s="198"/>
      <c r="LIF23" s="198"/>
      <c r="LIG23" s="198"/>
      <c r="LIH23" s="198"/>
      <c r="LII23" s="198"/>
      <c r="LIJ23" s="198"/>
      <c r="LIK23" s="198"/>
      <c r="LIL23" s="198"/>
      <c r="LIM23" s="198"/>
      <c r="LIN23" s="198"/>
      <c r="LIO23" s="198"/>
      <c r="LIP23" s="198"/>
      <c r="LIQ23" s="198"/>
      <c r="LIR23" s="198"/>
      <c r="LIS23" s="198"/>
      <c r="LIT23" s="198"/>
      <c r="LIU23" s="198"/>
      <c r="LIV23" s="198"/>
      <c r="LIW23" s="198"/>
      <c r="LIX23" s="198"/>
      <c r="LIY23" s="198"/>
      <c r="LIZ23" s="198"/>
      <c r="LJA23" s="198"/>
      <c r="LJB23" s="198"/>
      <c r="LJC23" s="198"/>
      <c r="LJD23" s="198"/>
      <c r="LJE23" s="198"/>
      <c r="LJF23" s="198"/>
      <c r="LJG23" s="198"/>
      <c r="LJH23" s="198"/>
      <c r="LJI23" s="198"/>
      <c r="LJJ23" s="198"/>
      <c r="LJK23" s="198"/>
      <c r="LJL23" s="198"/>
      <c r="LJM23" s="198"/>
      <c r="LJN23" s="198"/>
      <c r="LJO23" s="198"/>
      <c r="LJP23" s="198"/>
      <c r="LJQ23" s="198"/>
      <c r="LJR23" s="198"/>
      <c r="LJS23" s="198"/>
      <c r="LJT23" s="198"/>
      <c r="LJU23" s="198"/>
      <c r="LJV23" s="198"/>
      <c r="LJW23" s="198"/>
      <c r="LJX23" s="198"/>
      <c r="LJY23" s="198"/>
      <c r="LJZ23" s="198"/>
      <c r="LKA23" s="198"/>
      <c r="LKB23" s="198"/>
      <c r="LKC23" s="198"/>
      <c r="LKD23" s="198"/>
      <c r="LKE23" s="198"/>
      <c r="LKF23" s="198"/>
      <c r="LKG23" s="198"/>
      <c r="LKH23" s="198"/>
      <c r="LKI23" s="198"/>
      <c r="LKJ23" s="198"/>
      <c r="LKK23" s="198"/>
      <c r="LKL23" s="198"/>
      <c r="LKM23" s="198"/>
      <c r="LKN23" s="198"/>
      <c r="LKO23" s="198"/>
      <c r="LKP23" s="198"/>
      <c r="LKQ23" s="198"/>
      <c r="LKR23" s="198"/>
      <c r="LKS23" s="198"/>
      <c r="LKT23" s="198"/>
      <c r="LKU23" s="198"/>
      <c r="LKV23" s="198"/>
      <c r="LKW23" s="198"/>
      <c r="LKX23" s="198"/>
      <c r="LKY23" s="198"/>
      <c r="LKZ23" s="198"/>
      <c r="LLA23" s="198"/>
      <c r="LLB23" s="198"/>
      <c r="LLC23" s="198"/>
      <c r="LLD23" s="198"/>
      <c r="LLE23" s="198"/>
      <c r="LLF23" s="198"/>
      <c r="LLG23" s="198"/>
      <c r="LLH23" s="198"/>
      <c r="LLI23" s="198"/>
      <c r="LLJ23" s="198"/>
      <c r="LLK23" s="198"/>
      <c r="LLL23" s="198"/>
      <c r="LLM23" s="198"/>
      <c r="LLN23" s="198"/>
      <c r="LLO23" s="198"/>
      <c r="LLP23" s="198"/>
      <c r="LLQ23" s="198"/>
      <c r="LLR23" s="198"/>
      <c r="LLS23" s="198"/>
      <c r="LLT23" s="198"/>
      <c r="LLU23" s="198"/>
      <c r="LLV23" s="198"/>
      <c r="LLW23" s="198"/>
      <c r="LLX23" s="198"/>
      <c r="LLY23" s="198"/>
      <c r="LLZ23" s="198"/>
      <c r="LMA23" s="198"/>
      <c r="LMB23" s="198"/>
      <c r="LMC23" s="198"/>
      <c r="LMD23" s="198"/>
      <c r="LME23" s="198"/>
      <c r="LMF23" s="198"/>
      <c r="LMG23" s="198"/>
      <c r="LMH23" s="198"/>
      <c r="LMI23" s="198"/>
      <c r="LMJ23" s="198"/>
      <c r="LMK23" s="198"/>
      <c r="LML23" s="198"/>
      <c r="LMM23" s="198"/>
      <c r="LMN23" s="198"/>
      <c r="LMO23" s="198"/>
      <c r="LMP23" s="198"/>
      <c r="LMQ23" s="198"/>
      <c r="LMR23" s="198"/>
      <c r="LMS23" s="198"/>
      <c r="LMT23" s="198"/>
      <c r="LMU23" s="198"/>
      <c r="LMV23" s="198"/>
      <c r="LMW23" s="198"/>
      <c r="LMX23" s="198"/>
      <c r="LMY23" s="198"/>
      <c r="LMZ23" s="198"/>
      <c r="LNA23" s="198"/>
      <c r="LNB23" s="198"/>
      <c r="LNC23" s="198"/>
      <c r="LND23" s="198"/>
      <c r="LNE23" s="198"/>
      <c r="LNF23" s="198"/>
      <c r="LNG23" s="198"/>
      <c r="LNH23" s="198"/>
      <c r="LNI23" s="198"/>
      <c r="LNJ23" s="198"/>
      <c r="LNK23" s="198"/>
      <c r="LNL23" s="198"/>
      <c r="LNM23" s="198"/>
      <c r="LNN23" s="198"/>
      <c r="LNO23" s="198"/>
      <c r="LNP23" s="198"/>
      <c r="LNQ23" s="198"/>
      <c r="LNR23" s="198"/>
      <c r="LNS23" s="198"/>
      <c r="LNT23" s="198"/>
      <c r="LNU23" s="198"/>
      <c r="LNV23" s="198"/>
      <c r="LNW23" s="198"/>
      <c r="LNX23" s="198"/>
      <c r="LNY23" s="198"/>
      <c r="LNZ23" s="198"/>
      <c r="LOA23" s="198"/>
      <c r="LOB23" s="198"/>
      <c r="LOC23" s="198"/>
      <c r="LOD23" s="198"/>
      <c r="LOE23" s="198"/>
      <c r="LOF23" s="198"/>
      <c r="LOG23" s="198"/>
      <c r="LOH23" s="198"/>
      <c r="LOI23" s="198"/>
      <c r="LOJ23" s="198"/>
      <c r="LOK23" s="198"/>
      <c r="LOL23" s="198"/>
      <c r="LOM23" s="198"/>
      <c r="LON23" s="198"/>
      <c r="LOO23" s="198"/>
      <c r="LOP23" s="198"/>
      <c r="LOQ23" s="198"/>
      <c r="LOR23" s="198"/>
      <c r="LOS23" s="198"/>
      <c r="LOT23" s="198"/>
      <c r="LOU23" s="198"/>
      <c r="LOV23" s="198"/>
      <c r="LOW23" s="198"/>
      <c r="LOX23" s="198"/>
      <c r="LOY23" s="198"/>
      <c r="LOZ23" s="198"/>
      <c r="LPA23" s="198"/>
      <c r="LPB23" s="198"/>
      <c r="LPC23" s="198"/>
      <c r="LPD23" s="198"/>
      <c r="LPE23" s="198"/>
      <c r="LPF23" s="198"/>
      <c r="LPG23" s="198"/>
      <c r="LPH23" s="198"/>
      <c r="LPI23" s="198"/>
      <c r="LPJ23" s="198"/>
      <c r="LPK23" s="198"/>
      <c r="LPL23" s="198"/>
      <c r="LPM23" s="198"/>
      <c r="LPN23" s="198"/>
      <c r="LPO23" s="198"/>
      <c r="LPP23" s="198"/>
      <c r="LPQ23" s="198"/>
      <c r="LPR23" s="198"/>
      <c r="LPS23" s="198"/>
      <c r="LPT23" s="198"/>
      <c r="LPU23" s="198"/>
      <c r="LPV23" s="198"/>
      <c r="LPW23" s="198"/>
      <c r="LPX23" s="198"/>
      <c r="LPY23" s="198"/>
      <c r="LPZ23" s="198"/>
      <c r="LQA23" s="198"/>
      <c r="LQB23" s="198"/>
      <c r="LQC23" s="198"/>
      <c r="LQD23" s="198"/>
      <c r="LQE23" s="198"/>
      <c r="LQF23" s="198"/>
      <c r="LQG23" s="198"/>
      <c r="LQH23" s="198"/>
      <c r="LQI23" s="198"/>
      <c r="LQJ23" s="198"/>
      <c r="LQK23" s="198"/>
      <c r="LQL23" s="198"/>
      <c r="LQM23" s="198"/>
      <c r="LQN23" s="198"/>
      <c r="LQO23" s="198"/>
      <c r="LQP23" s="198"/>
      <c r="LQQ23" s="198"/>
      <c r="LQR23" s="198"/>
      <c r="LQS23" s="198"/>
      <c r="LQT23" s="198"/>
      <c r="LQU23" s="198"/>
      <c r="LQV23" s="198"/>
      <c r="LQW23" s="198"/>
      <c r="LQX23" s="198"/>
      <c r="LQY23" s="198"/>
      <c r="LQZ23" s="198"/>
      <c r="LRA23" s="198"/>
      <c r="LRB23" s="198"/>
      <c r="LRC23" s="198"/>
      <c r="LRD23" s="198"/>
      <c r="LRE23" s="198"/>
      <c r="LRF23" s="198"/>
      <c r="LRG23" s="198"/>
      <c r="LRH23" s="198"/>
      <c r="LRI23" s="198"/>
      <c r="LRJ23" s="198"/>
      <c r="LRK23" s="198"/>
      <c r="LRL23" s="198"/>
      <c r="LRM23" s="198"/>
      <c r="LRN23" s="198"/>
      <c r="LRO23" s="198"/>
      <c r="LRP23" s="198"/>
      <c r="LRQ23" s="198"/>
      <c r="LRR23" s="198"/>
      <c r="LRS23" s="198"/>
      <c r="LRT23" s="198"/>
      <c r="LRU23" s="198"/>
      <c r="LRV23" s="198"/>
      <c r="LRW23" s="198"/>
      <c r="LRX23" s="198"/>
      <c r="LRY23" s="198"/>
      <c r="LRZ23" s="198"/>
      <c r="LSA23" s="198"/>
      <c r="LSB23" s="198"/>
      <c r="LSC23" s="198"/>
      <c r="LSD23" s="198"/>
      <c r="LSE23" s="198"/>
      <c r="LSF23" s="198"/>
      <c r="LSG23" s="198"/>
      <c r="LSH23" s="198"/>
      <c r="LSI23" s="198"/>
      <c r="LSJ23" s="198"/>
      <c r="LSK23" s="198"/>
      <c r="LSL23" s="198"/>
      <c r="LSM23" s="198"/>
      <c r="LSN23" s="198"/>
      <c r="LSO23" s="198"/>
      <c r="LSP23" s="198"/>
      <c r="LSQ23" s="198"/>
      <c r="LSR23" s="198"/>
      <c r="LSS23" s="198"/>
      <c r="LST23" s="198"/>
      <c r="LSU23" s="198"/>
      <c r="LSV23" s="198"/>
      <c r="LSW23" s="198"/>
      <c r="LSX23" s="198"/>
      <c r="LSY23" s="198"/>
      <c r="LSZ23" s="198"/>
      <c r="LTA23" s="198"/>
      <c r="LTB23" s="198"/>
      <c r="LTC23" s="198"/>
      <c r="LTD23" s="198"/>
      <c r="LTE23" s="198"/>
      <c r="LTF23" s="198"/>
      <c r="LTG23" s="198"/>
      <c r="LTH23" s="198"/>
      <c r="LTI23" s="198"/>
      <c r="LTJ23" s="198"/>
      <c r="LTK23" s="198"/>
      <c r="LTL23" s="198"/>
      <c r="LTM23" s="198"/>
      <c r="LTN23" s="198"/>
      <c r="LTO23" s="198"/>
      <c r="LTP23" s="198"/>
      <c r="LTQ23" s="198"/>
      <c r="LTR23" s="198"/>
      <c r="LTS23" s="198"/>
      <c r="LTT23" s="198"/>
      <c r="LTU23" s="198"/>
      <c r="LTV23" s="198"/>
      <c r="LTW23" s="198"/>
      <c r="LTX23" s="198"/>
      <c r="LTY23" s="198"/>
      <c r="LTZ23" s="198"/>
      <c r="LUA23" s="198"/>
      <c r="LUB23" s="198"/>
      <c r="LUC23" s="198"/>
      <c r="LUD23" s="198"/>
      <c r="LUE23" s="198"/>
      <c r="LUF23" s="198"/>
      <c r="LUG23" s="198"/>
      <c r="LUH23" s="198"/>
      <c r="LUI23" s="198"/>
      <c r="LUJ23" s="198"/>
      <c r="LUK23" s="198"/>
      <c r="LUL23" s="198"/>
      <c r="LUM23" s="198"/>
      <c r="LUN23" s="198"/>
      <c r="LUO23" s="198"/>
      <c r="LUP23" s="198"/>
      <c r="LUQ23" s="198"/>
      <c r="LUR23" s="198"/>
      <c r="LUS23" s="198"/>
      <c r="LUT23" s="198"/>
      <c r="LUU23" s="198"/>
      <c r="LUV23" s="198"/>
      <c r="LUW23" s="198"/>
      <c r="LUX23" s="198"/>
      <c r="LUY23" s="198"/>
      <c r="LUZ23" s="198"/>
      <c r="LVA23" s="198"/>
      <c r="LVB23" s="198"/>
      <c r="LVC23" s="198"/>
      <c r="LVD23" s="198"/>
      <c r="LVE23" s="198"/>
      <c r="LVF23" s="198"/>
      <c r="LVG23" s="198"/>
      <c r="LVH23" s="198"/>
      <c r="LVI23" s="198"/>
      <c r="LVJ23" s="198"/>
      <c r="LVK23" s="198"/>
      <c r="LVL23" s="198"/>
      <c r="LVM23" s="198"/>
      <c r="LVN23" s="198"/>
      <c r="LVO23" s="198"/>
      <c r="LVP23" s="198"/>
      <c r="LVQ23" s="198"/>
      <c r="LVR23" s="198"/>
      <c r="LVS23" s="198"/>
      <c r="LVT23" s="198"/>
      <c r="LVU23" s="198"/>
      <c r="LVV23" s="198"/>
      <c r="LVW23" s="198"/>
      <c r="LVX23" s="198"/>
      <c r="LVY23" s="198"/>
      <c r="LVZ23" s="198"/>
      <c r="LWA23" s="198"/>
      <c r="LWB23" s="198"/>
      <c r="LWC23" s="198"/>
      <c r="LWD23" s="198"/>
      <c r="LWE23" s="198"/>
      <c r="LWF23" s="198"/>
      <c r="LWG23" s="198"/>
      <c r="LWH23" s="198"/>
      <c r="LWI23" s="198"/>
      <c r="LWJ23" s="198"/>
      <c r="LWK23" s="198"/>
      <c r="LWL23" s="198"/>
      <c r="LWM23" s="198"/>
      <c r="LWN23" s="198"/>
      <c r="LWO23" s="198"/>
      <c r="LWP23" s="198"/>
      <c r="LWQ23" s="198"/>
      <c r="LWR23" s="198"/>
      <c r="LWS23" s="198"/>
      <c r="LWT23" s="198"/>
      <c r="LWU23" s="198"/>
      <c r="LWV23" s="198"/>
      <c r="LWW23" s="198"/>
      <c r="LWX23" s="198"/>
      <c r="LWY23" s="198"/>
      <c r="LWZ23" s="198"/>
      <c r="LXA23" s="198"/>
      <c r="LXB23" s="198"/>
      <c r="LXC23" s="198"/>
      <c r="LXD23" s="198"/>
      <c r="LXE23" s="198"/>
      <c r="LXF23" s="198"/>
      <c r="LXG23" s="198"/>
      <c r="LXH23" s="198"/>
      <c r="LXI23" s="198"/>
      <c r="LXJ23" s="198"/>
      <c r="LXK23" s="198"/>
      <c r="LXL23" s="198"/>
      <c r="LXM23" s="198"/>
      <c r="LXN23" s="198"/>
      <c r="LXO23" s="198"/>
      <c r="LXP23" s="198"/>
      <c r="LXQ23" s="198"/>
      <c r="LXR23" s="198"/>
      <c r="LXS23" s="198"/>
      <c r="LXT23" s="198"/>
      <c r="LXU23" s="198"/>
      <c r="LXV23" s="198"/>
      <c r="LXW23" s="198"/>
      <c r="LXX23" s="198"/>
      <c r="LXY23" s="198"/>
      <c r="LXZ23" s="198"/>
      <c r="LYA23" s="198"/>
      <c r="LYB23" s="198"/>
      <c r="LYC23" s="198"/>
      <c r="LYD23" s="198"/>
      <c r="LYE23" s="198"/>
      <c r="LYF23" s="198"/>
      <c r="LYG23" s="198"/>
      <c r="LYH23" s="198"/>
      <c r="LYI23" s="198"/>
      <c r="LYJ23" s="198"/>
      <c r="LYK23" s="198"/>
      <c r="LYL23" s="198"/>
      <c r="LYM23" s="198"/>
      <c r="LYN23" s="198"/>
      <c r="LYO23" s="198"/>
      <c r="LYP23" s="198"/>
      <c r="LYQ23" s="198"/>
      <c r="LYR23" s="198"/>
      <c r="LYS23" s="198"/>
      <c r="LYT23" s="198"/>
      <c r="LYU23" s="198"/>
      <c r="LYV23" s="198"/>
      <c r="LYW23" s="198"/>
      <c r="LYX23" s="198"/>
      <c r="LYY23" s="198"/>
      <c r="LYZ23" s="198"/>
      <c r="LZA23" s="198"/>
      <c r="LZB23" s="198"/>
      <c r="LZC23" s="198"/>
      <c r="LZD23" s="198"/>
      <c r="LZE23" s="198"/>
      <c r="LZF23" s="198"/>
      <c r="LZG23" s="198"/>
      <c r="LZH23" s="198"/>
      <c r="LZI23" s="198"/>
      <c r="LZJ23" s="198"/>
      <c r="LZK23" s="198"/>
      <c r="LZL23" s="198"/>
      <c r="LZM23" s="198"/>
      <c r="LZN23" s="198"/>
      <c r="LZO23" s="198"/>
      <c r="LZP23" s="198"/>
      <c r="LZQ23" s="198"/>
      <c r="LZR23" s="198"/>
      <c r="LZS23" s="198"/>
      <c r="LZT23" s="198"/>
      <c r="LZU23" s="198"/>
      <c r="LZV23" s="198"/>
      <c r="LZW23" s="198"/>
      <c r="LZX23" s="198"/>
      <c r="LZY23" s="198"/>
      <c r="LZZ23" s="198"/>
      <c r="MAA23" s="198"/>
      <c r="MAB23" s="198"/>
      <c r="MAC23" s="198"/>
      <c r="MAD23" s="198"/>
      <c r="MAE23" s="198"/>
      <c r="MAF23" s="198"/>
      <c r="MAG23" s="198"/>
      <c r="MAH23" s="198"/>
      <c r="MAI23" s="198"/>
      <c r="MAJ23" s="198"/>
      <c r="MAK23" s="198"/>
      <c r="MAL23" s="198"/>
      <c r="MAM23" s="198"/>
      <c r="MAN23" s="198"/>
      <c r="MAO23" s="198"/>
      <c r="MAP23" s="198"/>
      <c r="MAQ23" s="198"/>
      <c r="MAR23" s="198"/>
      <c r="MAS23" s="198"/>
      <c r="MAT23" s="198"/>
      <c r="MAU23" s="198"/>
      <c r="MAV23" s="198"/>
      <c r="MAW23" s="198"/>
      <c r="MAX23" s="198"/>
      <c r="MAY23" s="198"/>
      <c r="MAZ23" s="198"/>
      <c r="MBA23" s="198"/>
      <c r="MBB23" s="198"/>
      <c r="MBC23" s="198"/>
      <c r="MBD23" s="198"/>
      <c r="MBE23" s="198"/>
      <c r="MBF23" s="198"/>
      <c r="MBG23" s="198"/>
      <c r="MBH23" s="198"/>
      <c r="MBI23" s="198"/>
      <c r="MBJ23" s="198"/>
      <c r="MBK23" s="198"/>
      <c r="MBL23" s="198"/>
      <c r="MBM23" s="198"/>
      <c r="MBN23" s="198"/>
      <c r="MBO23" s="198"/>
      <c r="MBP23" s="198"/>
      <c r="MBQ23" s="198"/>
      <c r="MBR23" s="198"/>
      <c r="MBS23" s="198"/>
      <c r="MBT23" s="198"/>
      <c r="MBU23" s="198"/>
      <c r="MBV23" s="198"/>
      <c r="MBW23" s="198"/>
      <c r="MBX23" s="198"/>
      <c r="MBY23" s="198"/>
      <c r="MBZ23" s="198"/>
      <c r="MCA23" s="198"/>
      <c r="MCB23" s="198"/>
      <c r="MCC23" s="198"/>
      <c r="MCD23" s="198"/>
      <c r="MCE23" s="198"/>
      <c r="MCF23" s="198"/>
      <c r="MCG23" s="198"/>
      <c r="MCH23" s="198"/>
      <c r="MCI23" s="198"/>
      <c r="MCJ23" s="198"/>
      <c r="MCK23" s="198"/>
      <c r="MCL23" s="198"/>
      <c r="MCM23" s="198"/>
      <c r="MCN23" s="198"/>
      <c r="MCO23" s="198"/>
      <c r="MCP23" s="198"/>
      <c r="MCQ23" s="198"/>
      <c r="MCR23" s="198"/>
      <c r="MCS23" s="198"/>
      <c r="MCT23" s="198"/>
      <c r="MCU23" s="198"/>
      <c r="MCV23" s="198"/>
      <c r="MCW23" s="198"/>
      <c r="MCX23" s="198"/>
      <c r="MCY23" s="198"/>
      <c r="MCZ23" s="198"/>
      <c r="MDA23" s="198"/>
      <c r="MDB23" s="198"/>
      <c r="MDC23" s="198"/>
      <c r="MDD23" s="198"/>
      <c r="MDE23" s="198"/>
      <c r="MDF23" s="198"/>
      <c r="MDG23" s="198"/>
      <c r="MDH23" s="198"/>
      <c r="MDI23" s="198"/>
      <c r="MDJ23" s="198"/>
      <c r="MDK23" s="198"/>
      <c r="MDL23" s="198"/>
      <c r="MDM23" s="198"/>
      <c r="MDN23" s="198"/>
      <c r="MDO23" s="198"/>
      <c r="MDP23" s="198"/>
      <c r="MDQ23" s="198"/>
      <c r="MDR23" s="198"/>
      <c r="MDS23" s="198"/>
      <c r="MDT23" s="198"/>
      <c r="MDU23" s="198"/>
      <c r="MDV23" s="198"/>
      <c r="MDW23" s="198"/>
      <c r="MDX23" s="198"/>
      <c r="MDY23" s="198"/>
      <c r="MDZ23" s="198"/>
      <c r="MEA23" s="198"/>
      <c r="MEB23" s="198"/>
      <c r="MEC23" s="198"/>
      <c r="MED23" s="198"/>
      <c r="MEE23" s="198"/>
      <c r="MEF23" s="198"/>
      <c r="MEG23" s="198"/>
      <c r="MEH23" s="198"/>
      <c r="MEI23" s="198"/>
      <c r="MEJ23" s="198"/>
      <c r="MEK23" s="198"/>
      <c r="MEL23" s="198"/>
      <c r="MEM23" s="198"/>
      <c r="MEN23" s="198"/>
      <c r="MEO23" s="198"/>
      <c r="MEP23" s="198"/>
      <c r="MEQ23" s="198"/>
      <c r="MER23" s="198"/>
      <c r="MES23" s="198"/>
      <c r="MET23" s="198"/>
      <c r="MEU23" s="198"/>
      <c r="MEV23" s="198"/>
      <c r="MEW23" s="198"/>
      <c r="MEX23" s="198"/>
      <c r="MEY23" s="198"/>
      <c r="MEZ23" s="198"/>
      <c r="MFA23" s="198"/>
      <c r="MFB23" s="198"/>
      <c r="MFC23" s="198"/>
      <c r="MFD23" s="198"/>
      <c r="MFE23" s="198"/>
      <c r="MFF23" s="198"/>
      <c r="MFG23" s="198"/>
      <c r="MFH23" s="198"/>
      <c r="MFI23" s="198"/>
      <c r="MFJ23" s="198"/>
      <c r="MFK23" s="198"/>
      <c r="MFL23" s="198"/>
      <c r="MFM23" s="198"/>
      <c r="MFN23" s="198"/>
      <c r="MFO23" s="198"/>
      <c r="MFP23" s="198"/>
      <c r="MFQ23" s="198"/>
      <c r="MFR23" s="198"/>
      <c r="MFS23" s="198"/>
      <c r="MFT23" s="198"/>
      <c r="MFU23" s="198"/>
      <c r="MFV23" s="198"/>
      <c r="MFW23" s="198"/>
      <c r="MFX23" s="198"/>
      <c r="MFY23" s="198"/>
      <c r="MFZ23" s="198"/>
      <c r="MGA23" s="198"/>
      <c r="MGB23" s="198"/>
      <c r="MGC23" s="198"/>
      <c r="MGD23" s="198"/>
      <c r="MGE23" s="198"/>
      <c r="MGF23" s="198"/>
      <c r="MGG23" s="198"/>
      <c r="MGH23" s="198"/>
      <c r="MGI23" s="198"/>
      <c r="MGJ23" s="198"/>
      <c r="MGK23" s="198"/>
      <c r="MGL23" s="198"/>
      <c r="MGM23" s="198"/>
      <c r="MGN23" s="198"/>
      <c r="MGO23" s="198"/>
      <c r="MGP23" s="198"/>
      <c r="MGQ23" s="198"/>
      <c r="MGR23" s="198"/>
      <c r="MGS23" s="198"/>
      <c r="MGT23" s="198"/>
      <c r="MGU23" s="198"/>
      <c r="MGV23" s="198"/>
      <c r="MGW23" s="198"/>
      <c r="MGX23" s="198"/>
      <c r="MGY23" s="198"/>
      <c r="MGZ23" s="198"/>
      <c r="MHA23" s="198"/>
      <c r="MHB23" s="198"/>
      <c r="MHC23" s="198"/>
      <c r="MHD23" s="198"/>
      <c r="MHE23" s="198"/>
      <c r="MHF23" s="198"/>
      <c r="MHG23" s="198"/>
      <c r="MHH23" s="198"/>
      <c r="MHI23" s="198"/>
      <c r="MHJ23" s="198"/>
      <c r="MHK23" s="198"/>
      <c r="MHL23" s="198"/>
      <c r="MHM23" s="198"/>
      <c r="MHN23" s="198"/>
      <c r="MHO23" s="198"/>
      <c r="MHP23" s="198"/>
      <c r="MHQ23" s="198"/>
      <c r="MHR23" s="198"/>
      <c r="MHS23" s="198"/>
      <c r="MHT23" s="198"/>
      <c r="MHU23" s="198"/>
      <c r="MHV23" s="198"/>
      <c r="MHW23" s="198"/>
      <c r="MHX23" s="198"/>
      <c r="MHY23" s="198"/>
      <c r="MHZ23" s="198"/>
      <c r="MIA23" s="198"/>
      <c r="MIB23" s="198"/>
      <c r="MIC23" s="198"/>
      <c r="MID23" s="198"/>
      <c r="MIE23" s="198"/>
      <c r="MIF23" s="198"/>
      <c r="MIG23" s="198"/>
      <c r="MIH23" s="198"/>
      <c r="MII23" s="198"/>
      <c r="MIJ23" s="198"/>
      <c r="MIK23" s="198"/>
      <c r="MIL23" s="198"/>
      <c r="MIM23" s="198"/>
      <c r="MIN23" s="198"/>
      <c r="MIO23" s="198"/>
      <c r="MIP23" s="198"/>
      <c r="MIQ23" s="198"/>
      <c r="MIR23" s="198"/>
      <c r="MIS23" s="198"/>
      <c r="MIT23" s="198"/>
      <c r="MIU23" s="198"/>
      <c r="MIV23" s="198"/>
      <c r="MIW23" s="198"/>
      <c r="MIX23" s="198"/>
      <c r="MIY23" s="198"/>
      <c r="MIZ23" s="198"/>
      <c r="MJA23" s="198"/>
      <c r="MJB23" s="198"/>
      <c r="MJC23" s="198"/>
      <c r="MJD23" s="198"/>
      <c r="MJE23" s="198"/>
      <c r="MJF23" s="198"/>
      <c r="MJG23" s="198"/>
      <c r="MJH23" s="198"/>
      <c r="MJI23" s="198"/>
      <c r="MJJ23" s="198"/>
      <c r="MJK23" s="198"/>
      <c r="MJL23" s="198"/>
      <c r="MJM23" s="198"/>
      <c r="MJN23" s="198"/>
      <c r="MJO23" s="198"/>
      <c r="MJP23" s="198"/>
      <c r="MJQ23" s="198"/>
      <c r="MJR23" s="198"/>
      <c r="MJS23" s="198"/>
      <c r="MJT23" s="198"/>
      <c r="MJU23" s="198"/>
      <c r="MJV23" s="198"/>
      <c r="MJW23" s="198"/>
      <c r="MJX23" s="198"/>
      <c r="MJY23" s="198"/>
      <c r="MJZ23" s="198"/>
      <c r="MKA23" s="198"/>
      <c r="MKB23" s="198"/>
      <c r="MKC23" s="198"/>
      <c r="MKD23" s="198"/>
      <c r="MKE23" s="198"/>
      <c r="MKF23" s="198"/>
      <c r="MKG23" s="198"/>
      <c r="MKH23" s="198"/>
      <c r="MKI23" s="198"/>
      <c r="MKJ23" s="198"/>
      <c r="MKK23" s="198"/>
      <c r="MKL23" s="198"/>
      <c r="MKM23" s="198"/>
      <c r="MKN23" s="198"/>
      <c r="MKO23" s="198"/>
      <c r="MKP23" s="198"/>
      <c r="MKQ23" s="198"/>
      <c r="MKR23" s="198"/>
      <c r="MKS23" s="198"/>
      <c r="MKT23" s="198"/>
      <c r="MKU23" s="198"/>
      <c r="MKV23" s="198"/>
      <c r="MKW23" s="198"/>
      <c r="MKX23" s="198"/>
      <c r="MKY23" s="198"/>
      <c r="MKZ23" s="198"/>
      <c r="MLA23" s="198"/>
      <c r="MLB23" s="198"/>
      <c r="MLC23" s="198"/>
      <c r="MLD23" s="198"/>
      <c r="MLE23" s="198"/>
      <c r="MLF23" s="198"/>
      <c r="MLG23" s="198"/>
      <c r="MLH23" s="198"/>
      <c r="MLI23" s="198"/>
      <c r="MLJ23" s="198"/>
      <c r="MLK23" s="198"/>
      <c r="MLL23" s="198"/>
      <c r="MLM23" s="198"/>
      <c r="MLN23" s="198"/>
      <c r="MLO23" s="198"/>
      <c r="MLP23" s="198"/>
      <c r="MLQ23" s="198"/>
      <c r="MLR23" s="198"/>
      <c r="MLS23" s="198"/>
      <c r="MLT23" s="198"/>
      <c r="MLU23" s="198"/>
      <c r="MLV23" s="198"/>
      <c r="MLW23" s="198"/>
      <c r="MLX23" s="198"/>
      <c r="MLY23" s="198"/>
      <c r="MLZ23" s="198"/>
      <c r="MMA23" s="198"/>
      <c r="MMB23" s="198"/>
      <c r="MMC23" s="198"/>
      <c r="MMD23" s="198"/>
      <c r="MME23" s="198"/>
      <c r="MMF23" s="198"/>
      <c r="MMG23" s="198"/>
      <c r="MMH23" s="198"/>
      <c r="MMI23" s="198"/>
      <c r="MMJ23" s="198"/>
      <c r="MMK23" s="198"/>
      <c r="MML23" s="198"/>
      <c r="MMM23" s="198"/>
      <c r="MMN23" s="198"/>
      <c r="MMO23" s="198"/>
      <c r="MMP23" s="198"/>
      <c r="MMQ23" s="198"/>
      <c r="MMR23" s="198"/>
      <c r="MMS23" s="198"/>
      <c r="MMT23" s="198"/>
      <c r="MMU23" s="198"/>
      <c r="MMV23" s="198"/>
      <c r="MMW23" s="198"/>
      <c r="MMX23" s="198"/>
      <c r="MMY23" s="198"/>
      <c r="MMZ23" s="198"/>
      <c r="MNA23" s="198"/>
      <c r="MNB23" s="198"/>
      <c r="MNC23" s="198"/>
      <c r="MND23" s="198"/>
      <c r="MNE23" s="198"/>
      <c r="MNF23" s="198"/>
      <c r="MNG23" s="198"/>
      <c r="MNH23" s="198"/>
      <c r="MNI23" s="198"/>
      <c r="MNJ23" s="198"/>
      <c r="MNK23" s="198"/>
      <c r="MNL23" s="198"/>
      <c r="MNM23" s="198"/>
      <c r="MNN23" s="198"/>
      <c r="MNO23" s="198"/>
      <c r="MNP23" s="198"/>
      <c r="MNQ23" s="198"/>
      <c r="MNR23" s="198"/>
      <c r="MNS23" s="198"/>
      <c r="MNT23" s="198"/>
      <c r="MNU23" s="198"/>
      <c r="MNV23" s="198"/>
      <c r="MNW23" s="198"/>
      <c r="MNX23" s="198"/>
      <c r="MNY23" s="198"/>
      <c r="MNZ23" s="198"/>
      <c r="MOA23" s="198"/>
      <c r="MOB23" s="198"/>
      <c r="MOC23" s="198"/>
      <c r="MOD23" s="198"/>
      <c r="MOE23" s="198"/>
      <c r="MOF23" s="198"/>
      <c r="MOG23" s="198"/>
      <c r="MOH23" s="198"/>
      <c r="MOI23" s="198"/>
      <c r="MOJ23" s="198"/>
      <c r="MOK23" s="198"/>
      <c r="MOL23" s="198"/>
      <c r="MOM23" s="198"/>
      <c r="MON23" s="198"/>
      <c r="MOO23" s="198"/>
      <c r="MOP23" s="198"/>
      <c r="MOQ23" s="198"/>
      <c r="MOR23" s="198"/>
      <c r="MOS23" s="198"/>
      <c r="MOT23" s="198"/>
      <c r="MOU23" s="198"/>
      <c r="MOV23" s="198"/>
      <c r="MOW23" s="198"/>
      <c r="MOX23" s="198"/>
      <c r="MOY23" s="198"/>
      <c r="MOZ23" s="198"/>
      <c r="MPA23" s="198"/>
      <c r="MPB23" s="198"/>
      <c r="MPC23" s="198"/>
      <c r="MPD23" s="198"/>
      <c r="MPE23" s="198"/>
      <c r="MPF23" s="198"/>
      <c r="MPG23" s="198"/>
      <c r="MPH23" s="198"/>
      <c r="MPI23" s="198"/>
      <c r="MPJ23" s="198"/>
      <c r="MPK23" s="198"/>
      <c r="MPL23" s="198"/>
      <c r="MPM23" s="198"/>
      <c r="MPN23" s="198"/>
      <c r="MPO23" s="198"/>
      <c r="MPP23" s="198"/>
      <c r="MPQ23" s="198"/>
      <c r="MPR23" s="198"/>
      <c r="MPS23" s="198"/>
      <c r="MPT23" s="198"/>
      <c r="MPU23" s="198"/>
      <c r="MPV23" s="198"/>
      <c r="MPW23" s="198"/>
      <c r="MPX23" s="198"/>
      <c r="MPY23" s="198"/>
      <c r="MPZ23" s="198"/>
      <c r="MQA23" s="198"/>
      <c r="MQB23" s="198"/>
      <c r="MQC23" s="198"/>
      <c r="MQD23" s="198"/>
      <c r="MQE23" s="198"/>
      <c r="MQF23" s="198"/>
      <c r="MQG23" s="198"/>
      <c r="MQH23" s="198"/>
      <c r="MQI23" s="198"/>
      <c r="MQJ23" s="198"/>
      <c r="MQK23" s="198"/>
      <c r="MQL23" s="198"/>
      <c r="MQM23" s="198"/>
      <c r="MQN23" s="198"/>
      <c r="MQO23" s="198"/>
      <c r="MQP23" s="198"/>
      <c r="MQQ23" s="198"/>
      <c r="MQR23" s="198"/>
      <c r="MQS23" s="198"/>
      <c r="MQT23" s="198"/>
      <c r="MQU23" s="198"/>
      <c r="MQV23" s="198"/>
      <c r="MQW23" s="198"/>
      <c r="MQX23" s="198"/>
      <c r="MQY23" s="198"/>
      <c r="MQZ23" s="198"/>
      <c r="MRA23" s="198"/>
      <c r="MRB23" s="198"/>
      <c r="MRC23" s="198"/>
      <c r="MRD23" s="198"/>
      <c r="MRE23" s="198"/>
      <c r="MRF23" s="198"/>
      <c r="MRG23" s="198"/>
      <c r="MRH23" s="198"/>
      <c r="MRI23" s="198"/>
      <c r="MRJ23" s="198"/>
      <c r="MRK23" s="198"/>
      <c r="MRL23" s="198"/>
      <c r="MRM23" s="198"/>
      <c r="MRN23" s="198"/>
      <c r="MRO23" s="198"/>
      <c r="MRP23" s="198"/>
      <c r="MRQ23" s="198"/>
      <c r="MRR23" s="198"/>
      <c r="MRS23" s="198"/>
      <c r="MRT23" s="198"/>
      <c r="MRU23" s="198"/>
      <c r="MRV23" s="198"/>
      <c r="MRW23" s="198"/>
      <c r="MRX23" s="198"/>
      <c r="MRY23" s="198"/>
      <c r="MRZ23" s="198"/>
      <c r="MSA23" s="198"/>
      <c r="MSB23" s="198"/>
      <c r="MSC23" s="198"/>
      <c r="MSD23" s="198"/>
      <c r="MSE23" s="198"/>
      <c r="MSF23" s="198"/>
      <c r="MSG23" s="198"/>
      <c r="MSH23" s="198"/>
      <c r="MSI23" s="198"/>
      <c r="MSJ23" s="198"/>
      <c r="MSK23" s="198"/>
      <c r="MSL23" s="198"/>
      <c r="MSM23" s="198"/>
      <c r="MSN23" s="198"/>
      <c r="MSO23" s="198"/>
      <c r="MSP23" s="198"/>
      <c r="MSQ23" s="198"/>
      <c r="MSR23" s="198"/>
      <c r="MSS23" s="198"/>
      <c r="MST23" s="198"/>
      <c r="MSU23" s="198"/>
      <c r="MSV23" s="198"/>
      <c r="MSW23" s="198"/>
      <c r="MSX23" s="198"/>
      <c r="MSY23" s="198"/>
      <c r="MSZ23" s="198"/>
      <c r="MTA23" s="198"/>
      <c r="MTB23" s="198"/>
      <c r="MTC23" s="198"/>
      <c r="MTD23" s="198"/>
      <c r="MTE23" s="198"/>
      <c r="MTF23" s="198"/>
      <c r="MTG23" s="198"/>
      <c r="MTH23" s="198"/>
      <c r="MTI23" s="198"/>
      <c r="MTJ23" s="198"/>
      <c r="MTK23" s="198"/>
      <c r="MTL23" s="198"/>
      <c r="MTM23" s="198"/>
      <c r="MTN23" s="198"/>
      <c r="MTO23" s="198"/>
      <c r="MTP23" s="198"/>
      <c r="MTQ23" s="198"/>
      <c r="MTR23" s="198"/>
      <c r="MTS23" s="198"/>
      <c r="MTT23" s="198"/>
      <c r="MTU23" s="198"/>
      <c r="MTV23" s="198"/>
      <c r="MTW23" s="198"/>
      <c r="MTX23" s="198"/>
      <c r="MTY23" s="198"/>
      <c r="MTZ23" s="198"/>
      <c r="MUA23" s="198"/>
      <c r="MUB23" s="198"/>
      <c r="MUC23" s="198"/>
      <c r="MUD23" s="198"/>
      <c r="MUE23" s="198"/>
      <c r="MUF23" s="198"/>
      <c r="MUG23" s="198"/>
      <c r="MUH23" s="198"/>
      <c r="MUI23" s="198"/>
      <c r="MUJ23" s="198"/>
      <c r="MUK23" s="198"/>
      <c r="MUL23" s="198"/>
      <c r="MUM23" s="198"/>
      <c r="MUN23" s="198"/>
      <c r="MUO23" s="198"/>
      <c r="MUP23" s="198"/>
      <c r="MUQ23" s="198"/>
      <c r="MUR23" s="198"/>
      <c r="MUS23" s="198"/>
      <c r="MUT23" s="198"/>
      <c r="MUU23" s="198"/>
      <c r="MUV23" s="198"/>
      <c r="MUW23" s="198"/>
      <c r="MUX23" s="198"/>
      <c r="MUY23" s="198"/>
      <c r="MUZ23" s="198"/>
      <c r="MVA23" s="198"/>
      <c r="MVB23" s="198"/>
      <c r="MVC23" s="198"/>
      <c r="MVD23" s="198"/>
      <c r="MVE23" s="198"/>
      <c r="MVF23" s="198"/>
      <c r="MVG23" s="198"/>
      <c r="MVH23" s="198"/>
      <c r="MVI23" s="198"/>
      <c r="MVJ23" s="198"/>
      <c r="MVK23" s="198"/>
      <c r="MVL23" s="198"/>
      <c r="MVM23" s="198"/>
      <c r="MVN23" s="198"/>
      <c r="MVO23" s="198"/>
      <c r="MVP23" s="198"/>
      <c r="MVQ23" s="198"/>
      <c r="MVR23" s="198"/>
      <c r="MVS23" s="198"/>
      <c r="MVT23" s="198"/>
      <c r="MVU23" s="198"/>
      <c r="MVV23" s="198"/>
      <c r="MVW23" s="198"/>
      <c r="MVX23" s="198"/>
      <c r="MVY23" s="198"/>
      <c r="MVZ23" s="198"/>
      <c r="MWA23" s="198"/>
      <c r="MWB23" s="198"/>
      <c r="MWC23" s="198"/>
      <c r="MWD23" s="198"/>
      <c r="MWE23" s="198"/>
      <c r="MWF23" s="198"/>
      <c r="MWG23" s="198"/>
      <c r="MWH23" s="198"/>
      <c r="MWI23" s="198"/>
      <c r="MWJ23" s="198"/>
      <c r="MWK23" s="198"/>
      <c r="MWL23" s="198"/>
      <c r="MWM23" s="198"/>
      <c r="MWN23" s="198"/>
      <c r="MWO23" s="198"/>
      <c r="MWP23" s="198"/>
      <c r="MWQ23" s="198"/>
      <c r="MWR23" s="198"/>
      <c r="MWS23" s="198"/>
      <c r="MWT23" s="198"/>
      <c r="MWU23" s="198"/>
      <c r="MWV23" s="198"/>
      <c r="MWW23" s="198"/>
      <c r="MWX23" s="198"/>
      <c r="MWY23" s="198"/>
      <c r="MWZ23" s="198"/>
      <c r="MXA23" s="198"/>
      <c r="MXB23" s="198"/>
      <c r="MXC23" s="198"/>
      <c r="MXD23" s="198"/>
      <c r="MXE23" s="198"/>
      <c r="MXF23" s="198"/>
      <c r="MXG23" s="198"/>
      <c r="MXH23" s="198"/>
      <c r="MXI23" s="198"/>
      <c r="MXJ23" s="198"/>
      <c r="MXK23" s="198"/>
      <c r="MXL23" s="198"/>
      <c r="MXM23" s="198"/>
      <c r="MXN23" s="198"/>
      <c r="MXO23" s="198"/>
      <c r="MXP23" s="198"/>
      <c r="MXQ23" s="198"/>
      <c r="MXR23" s="198"/>
      <c r="MXS23" s="198"/>
      <c r="MXT23" s="198"/>
      <c r="MXU23" s="198"/>
      <c r="MXV23" s="198"/>
      <c r="MXW23" s="198"/>
      <c r="MXX23" s="198"/>
      <c r="MXY23" s="198"/>
      <c r="MXZ23" s="198"/>
      <c r="MYA23" s="198"/>
      <c r="MYB23" s="198"/>
      <c r="MYC23" s="198"/>
      <c r="MYD23" s="198"/>
      <c r="MYE23" s="198"/>
      <c r="MYF23" s="198"/>
      <c r="MYG23" s="198"/>
      <c r="MYH23" s="198"/>
      <c r="MYI23" s="198"/>
      <c r="MYJ23" s="198"/>
      <c r="MYK23" s="198"/>
      <c r="MYL23" s="198"/>
      <c r="MYM23" s="198"/>
      <c r="MYN23" s="198"/>
      <c r="MYO23" s="198"/>
      <c r="MYP23" s="198"/>
      <c r="MYQ23" s="198"/>
      <c r="MYR23" s="198"/>
      <c r="MYS23" s="198"/>
      <c r="MYT23" s="198"/>
      <c r="MYU23" s="198"/>
      <c r="MYV23" s="198"/>
      <c r="MYW23" s="198"/>
      <c r="MYX23" s="198"/>
      <c r="MYY23" s="198"/>
      <c r="MYZ23" s="198"/>
      <c r="MZA23" s="198"/>
      <c r="MZB23" s="198"/>
      <c r="MZC23" s="198"/>
      <c r="MZD23" s="198"/>
      <c r="MZE23" s="198"/>
      <c r="MZF23" s="198"/>
      <c r="MZG23" s="198"/>
      <c r="MZH23" s="198"/>
      <c r="MZI23" s="198"/>
      <c r="MZJ23" s="198"/>
      <c r="MZK23" s="198"/>
      <c r="MZL23" s="198"/>
      <c r="MZM23" s="198"/>
      <c r="MZN23" s="198"/>
      <c r="MZO23" s="198"/>
      <c r="MZP23" s="198"/>
      <c r="MZQ23" s="198"/>
      <c r="MZR23" s="198"/>
      <c r="MZS23" s="198"/>
      <c r="MZT23" s="198"/>
      <c r="MZU23" s="198"/>
      <c r="MZV23" s="198"/>
      <c r="MZW23" s="198"/>
      <c r="MZX23" s="198"/>
      <c r="MZY23" s="198"/>
      <c r="MZZ23" s="198"/>
      <c r="NAA23" s="198"/>
      <c r="NAB23" s="198"/>
      <c r="NAC23" s="198"/>
      <c r="NAD23" s="198"/>
      <c r="NAE23" s="198"/>
      <c r="NAF23" s="198"/>
      <c r="NAG23" s="198"/>
      <c r="NAH23" s="198"/>
      <c r="NAI23" s="198"/>
      <c r="NAJ23" s="198"/>
      <c r="NAK23" s="198"/>
      <c r="NAL23" s="198"/>
      <c r="NAM23" s="198"/>
      <c r="NAN23" s="198"/>
      <c r="NAO23" s="198"/>
      <c r="NAP23" s="198"/>
      <c r="NAQ23" s="198"/>
      <c r="NAR23" s="198"/>
      <c r="NAS23" s="198"/>
      <c r="NAT23" s="198"/>
      <c r="NAU23" s="198"/>
      <c r="NAV23" s="198"/>
      <c r="NAW23" s="198"/>
      <c r="NAX23" s="198"/>
      <c r="NAY23" s="198"/>
      <c r="NAZ23" s="198"/>
      <c r="NBA23" s="198"/>
      <c r="NBB23" s="198"/>
      <c r="NBC23" s="198"/>
      <c r="NBD23" s="198"/>
      <c r="NBE23" s="198"/>
      <c r="NBF23" s="198"/>
      <c r="NBG23" s="198"/>
      <c r="NBH23" s="198"/>
      <c r="NBI23" s="198"/>
      <c r="NBJ23" s="198"/>
      <c r="NBK23" s="198"/>
      <c r="NBL23" s="198"/>
      <c r="NBM23" s="198"/>
      <c r="NBN23" s="198"/>
      <c r="NBO23" s="198"/>
      <c r="NBP23" s="198"/>
      <c r="NBQ23" s="198"/>
      <c r="NBR23" s="198"/>
      <c r="NBS23" s="198"/>
      <c r="NBT23" s="198"/>
      <c r="NBU23" s="198"/>
      <c r="NBV23" s="198"/>
      <c r="NBW23" s="198"/>
      <c r="NBX23" s="198"/>
      <c r="NBY23" s="198"/>
      <c r="NBZ23" s="198"/>
      <c r="NCA23" s="198"/>
      <c r="NCB23" s="198"/>
      <c r="NCC23" s="198"/>
      <c r="NCD23" s="198"/>
      <c r="NCE23" s="198"/>
      <c r="NCF23" s="198"/>
      <c r="NCG23" s="198"/>
      <c r="NCH23" s="198"/>
      <c r="NCI23" s="198"/>
      <c r="NCJ23" s="198"/>
      <c r="NCK23" s="198"/>
      <c r="NCL23" s="198"/>
      <c r="NCM23" s="198"/>
      <c r="NCN23" s="198"/>
      <c r="NCO23" s="198"/>
      <c r="NCP23" s="198"/>
      <c r="NCQ23" s="198"/>
      <c r="NCR23" s="198"/>
      <c r="NCS23" s="198"/>
      <c r="NCT23" s="198"/>
      <c r="NCU23" s="198"/>
      <c r="NCV23" s="198"/>
      <c r="NCW23" s="198"/>
      <c r="NCX23" s="198"/>
      <c r="NCY23" s="198"/>
      <c r="NCZ23" s="198"/>
      <c r="NDA23" s="198"/>
      <c r="NDB23" s="198"/>
      <c r="NDC23" s="198"/>
      <c r="NDD23" s="198"/>
      <c r="NDE23" s="198"/>
      <c r="NDF23" s="198"/>
      <c r="NDG23" s="198"/>
      <c r="NDH23" s="198"/>
      <c r="NDI23" s="198"/>
      <c r="NDJ23" s="198"/>
      <c r="NDK23" s="198"/>
      <c r="NDL23" s="198"/>
      <c r="NDM23" s="198"/>
      <c r="NDN23" s="198"/>
      <c r="NDO23" s="198"/>
      <c r="NDP23" s="198"/>
      <c r="NDQ23" s="198"/>
      <c r="NDR23" s="198"/>
      <c r="NDS23" s="198"/>
      <c r="NDT23" s="198"/>
      <c r="NDU23" s="198"/>
      <c r="NDV23" s="198"/>
      <c r="NDW23" s="198"/>
      <c r="NDX23" s="198"/>
      <c r="NDY23" s="198"/>
      <c r="NDZ23" s="198"/>
      <c r="NEA23" s="198"/>
      <c r="NEB23" s="198"/>
      <c r="NEC23" s="198"/>
      <c r="NED23" s="198"/>
      <c r="NEE23" s="198"/>
      <c r="NEF23" s="198"/>
      <c r="NEG23" s="198"/>
      <c r="NEH23" s="198"/>
      <c r="NEI23" s="198"/>
      <c r="NEJ23" s="198"/>
      <c r="NEK23" s="198"/>
      <c r="NEL23" s="198"/>
      <c r="NEM23" s="198"/>
      <c r="NEN23" s="198"/>
      <c r="NEO23" s="198"/>
      <c r="NEP23" s="198"/>
      <c r="NEQ23" s="198"/>
      <c r="NER23" s="198"/>
      <c r="NES23" s="198"/>
      <c r="NET23" s="198"/>
      <c r="NEU23" s="198"/>
      <c r="NEV23" s="198"/>
      <c r="NEW23" s="198"/>
      <c r="NEX23" s="198"/>
      <c r="NEY23" s="198"/>
      <c r="NEZ23" s="198"/>
      <c r="NFA23" s="198"/>
      <c r="NFB23" s="198"/>
      <c r="NFC23" s="198"/>
      <c r="NFD23" s="198"/>
      <c r="NFE23" s="198"/>
      <c r="NFF23" s="198"/>
      <c r="NFG23" s="198"/>
      <c r="NFH23" s="198"/>
      <c r="NFI23" s="198"/>
      <c r="NFJ23" s="198"/>
      <c r="NFK23" s="198"/>
      <c r="NFL23" s="198"/>
      <c r="NFM23" s="198"/>
      <c r="NFN23" s="198"/>
      <c r="NFO23" s="198"/>
      <c r="NFP23" s="198"/>
      <c r="NFQ23" s="198"/>
      <c r="NFR23" s="198"/>
      <c r="NFS23" s="198"/>
      <c r="NFT23" s="198"/>
      <c r="NFU23" s="198"/>
      <c r="NFV23" s="198"/>
      <c r="NFW23" s="198"/>
      <c r="NFX23" s="198"/>
      <c r="NFY23" s="198"/>
      <c r="NFZ23" s="198"/>
      <c r="NGA23" s="198"/>
      <c r="NGB23" s="198"/>
      <c r="NGC23" s="198"/>
      <c r="NGD23" s="198"/>
      <c r="NGE23" s="198"/>
      <c r="NGF23" s="198"/>
      <c r="NGG23" s="198"/>
      <c r="NGH23" s="198"/>
      <c r="NGI23" s="198"/>
      <c r="NGJ23" s="198"/>
      <c r="NGK23" s="198"/>
      <c r="NGL23" s="198"/>
      <c r="NGM23" s="198"/>
      <c r="NGN23" s="198"/>
      <c r="NGO23" s="198"/>
      <c r="NGP23" s="198"/>
      <c r="NGQ23" s="198"/>
      <c r="NGR23" s="198"/>
      <c r="NGS23" s="198"/>
      <c r="NGT23" s="198"/>
      <c r="NGU23" s="198"/>
      <c r="NGV23" s="198"/>
      <c r="NGW23" s="198"/>
      <c r="NGX23" s="198"/>
      <c r="NGY23" s="198"/>
      <c r="NGZ23" s="198"/>
      <c r="NHA23" s="198"/>
      <c r="NHB23" s="198"/>
      <c r="NHC23" s="198"/>
      <c r="NHD23" s="198"/>
      <c r="NHE23" s="198"/>
      <c r="NHF23" s="198"/>
      <c r="NHG23" s="198"/>
      <c r="NHH23" s="198"/>
      <c r="NHI23" s="198"/>
      <c r="NHJ23" s="198"/>
      <c r="NHK23" s="198"/>
      <c r="NHL23" s="198"/>
      <c r="NHM23" s="198"/>
      <c r="NHN23" s="198"/>
      <c r="NHO23" s="198"/>
      <c r="NHP23" s="198"/>
      <c r="NHQ23" s="198"/>
      <c r="NHR23" s="198"/>
      <c r="NHS23" s="198"/>
      <c r="NHT23" s="198"/>
      <c r="NHU23" s="198"/>
      <c r="NHV23" s="198"/>
      <c r="NHW23" s="198"/>
      <c r="NHX23" s="198"/>
      <c r="NHY23" s="198"/>
      <c r="NHZ23" s="198"/>
      <c r="NIA23" s="198"/>
      <c r="NIB23" s="198"/>
      <c r="NIC23" s="198"/>
      <c r="NID23" s="198"/>
      <c r="NIE23" s="198"/>
      <c r="NIF23" s="198"/>
      <c r="NIG23" s="198"/>
      <c r="NIH23" s="198"/>
      <c r="NII23" s="198"/>
      <c r="NIJ23" s="198"/>
      <c r="NIK23" s="198"/>
      <c r="NIL23" s="198"/>
      <c r="NIM23" s="198"/>
      <c r="NIN23" s="198"/>
      <c r="NIO23" s="198"/>
      <c r="NIP23" s="198"/>
      <c r="NIQ23" s="198"/>
      <c r="NIR23" s="198"/>
      <c r="NIS23" s="198"/>
      <c r="NIT23" s="198"/>
      <c r="NIU23" s="198"/>
      <c r="NIV23" s="198"/>
      <c r="NIW23" s="198"/>
      <c r="NIX23" s="198"/>
      <c r="NIY23" s="198"/>
      <c r="NIZ23" s="198"/>
      <c r="NJA23" s="198"/>
      <c r="NJB23" s="198"/>
      <c r="NJC23" s="198"/>
      <c r="NJD23" s="198"/>
      <c r="NJE23" s="198"/>
      <c r="NJF23" s="198"/>
      <c r="NJG23" s="198"/>
      <c r="NJH23" s="198"/>
      <c r="NJI23" s="198"/>
      <c r="NJJ23" s="198"/>
      <c r="NJK23" s="198"/>
      <c r="NJL23" s="198"/>
      <c r="NJM23" s="198"/>
      <c r="NJN23" s="198"/>
      <c r="NJO23" s="198"/>
      <c r="NJP23" s="198"/>
      <c r="NJQ23" s="198"/>
      <c r="NJR23" s="198"/>
      <c r="NJS23" s="198"/>
      <c r="NJT23" s="198"/>
      <c r="NJU23" s="198"/>
      <c r="NJV23" s="198"/>
      <c r="NJW23" s="198"/>
      <c r="NJX23" s="198"/>
      <c r="NJY23" s="198"/>
      <c r="NJZ23" s="198"/>
      <c r="NKA23" s="198"/>
      <c r="NKB23" s="198"/>
      <c r="NKC23" s="198"/>
      <c r="NKD23" s="198"/>
      <c r="NKE23" s="198"/>
      <c r="NKF23" s="198"/>
      <c r="NKG23" s="198"/>
      <c r="NKH23" s="198"/>
      <c r="NKI23" s="198"/>
      <c r="NKJ23" s="198"/>
      <c r="NKK23" s="198"/>
      <c r="NKL23" s="198"/>
      <c r="NKM23" s="198"/>
      <c r="NKN23" s="198"/>
      <c r="NKO23" s="198"/>
      <c r="NKP23" s="198"/>
      <c r="NKQ23" s="198"/>
      <c r="NKR23" s="198"/>
      <c r="NKS23" s="198"/>
      <c r="NKT23" s="198"/>
      <c r="NKU23" s="198"/>
      <c r="NKV23" s="198"/>
      <c r="NKW23" s="198"/>
      <c r="NKX23" s="198"/>
      <c r="NKY23" s="198"/>
      <c r="NKZ23" s="198"/>
      <c r="NLA23" s="198"/>
      <c r="NLB23" s="198"/>
      <c r="NLC23" s="198"/>
      <c r="NLD23" s="198"/>
      <c r="NLE23" s="198"/>
      <c r="NLF23" s="198"/>
      <c r="NLG23" s="198"/>
      <c r="NLH23" s="198"/>
      <c r="NLI23" s="198"/>
      <c r="NLJ23" s="198"/>
      <c r="NLK23" s="198"/>
      <c r="NLL23" s="198"/>
      <c r="NLM23" s="198"/>
      <c r="NLN23" s="198"/>
      <c r="NLO23" s="198"/>
      <c r="NLP23" s="198"/>
      <c r="NLQ23" s="198"/>
      <c r="NLR23" s="198"/>
      <c r="NLS23" s="198"/>
      <c r="NLT23" s="198"/>
      <c r="NLU23" s="198"/>
      <c r="NLV23" s="198"/>
      <c r="NLW23" s="198"/>
      <c r="NLX23" s="198"/>
      <c r="NLY23" s="198"/>
      <c r="NLZ23" s="198"/>
      <c r="NMA23" s="198"/>
      <c r="NMB23" s="198"/>
      <c r="NMC23" s="198"/>
      <c r="NMD23" s="198"/>
      <c r="NME23" s="198"/>
      <c r="NMF23" s="198"/>
      <c r="NMG23" s="198"/>
      <c r="NMH23" s="198"/>
      <c r="NMI23" s="198"/>
      <c r="NMJ23" s="198"/>
      <c r="NMK23" s="198"/>
      <c r="NML23" s="198"/>
      <c r="NMM23" s="198"/>
      <c r="NMN23" s="198"/>
      <c r="NMO23" s="198"/>
      <c r="NMP23" s="198"/>
      <c r="NMQ23" s="198"/>
      <c r="NMR23" s="198"/>
      <c r="NMS23" s="198"/>
      <c r="NMT23" s="198"/>
      <c r="NMU23" s="198"/>
      <c r="NMV23" s="198"/>
      <c r="NMW23" s="198"/>
      <c r="NMX23" s="198"/>
      <c r="NMY23" s="198"/>
      <c r="NMZ23" s="198"/>
      <c r="NNA23" s="198"/>
      <c r="NNB23" s="198"/>
      <c r="NNC23" s="198"/>
      <c r="NND23" s="198"/>
      <c r="NNE23" s="198"/>
      <c r="NNF23" s="198"/>
      <c r="NNG23" s="198"/>
      <c r="NNH23" s="198"/>
      <c r="NNI23" s="198"/>
      <c r="NNJ23" s="198"/>
      <c r="NNK23" s="198"/>
      <c r="NNL23" s="198"/>
      <c r="NNM23" s="198"/>
      <c r="NNN23" s="198"/>
      <c r="NNO23" s="198"/>
      <c r="NNP23" s="198"/>
      <c r="NNQ23" s="198"/>
      <c r="NNR23" s="198"/>
      <c r="NNS23" s="198"/>
      <c r="NNT23" s="198"/>
      <c r="NNU23" s="198"/>
      <c r="NNV23" s="198"/>
      <c r="NNW23" s="198"/>
      <c r="NNX23" s="198"/>
      <c r="NNY23" s="198"/>
      <c r="NNZ23" s="198"/>
      <c r="NOA23" s="198"/>
      <c r="NOB23" s="198"/>
      <c r="NOC23" s="198"/>
      <c r="NOD23" s="198"/>
      <c r="NOE23" s="198"/>
      <c r="NOF23" s="198"/>
      <c r="NOG23" s="198"/>
      <c r="NOH23" s="198"/>
      <c r="NOI23" s="198"/>
      <c r="NOJ23" s="198"/>
      <c r="NOK23" s="198"/>
      <c r="NOL23" s="198"/>
      <c r="NOM23" s="198"/>
      <c r="NON23" s="198"/>
      <c r="NOO23" s="198"/>
      <c r="NOP23" s="198"/>
      <c r="NOQ23" s="198"/>
      <c r="NOR23" s="198"/>
      <c r="NOS23" s="198"/>
      <c r="NOT23" s="198"/>
      <c r="NOU23" s="198"/>
      <c r="NOV23" s="198"/>
      <c r="NOW23" s="198"/>
      <c r="NOX23" s="198"/>
      <c r="NOY23" s="198"/>
      <c r="NOZ23" s="198"/>
      <c r="NPA23" s="198"/>
      <c r="NPB23" s="198"/>
      <c r="NPC23" s="198"/>
      <c r="NPD23" s="198"/>
      <c r="NPE23" s="198"/>
      <c r="NPF23" s="198"/>
      <c r="NPG23" s="198"/>
      <c r="NPH23" s="198"/>
      <c r="NPI23" s="198"/>
      <c r="NPJ23" s="198"/>
      <c r="NPK23" s="198"/>
      <c r="NPL23" s="198"/>
      <c r="NPM23" s="198"/>
      <c r="NPN23" s="198"/>
      <c r="NPO23" s="198"/>
      <c r="NPP23" s="198"/>
      <c r="NPQ23" s="198"/>
      <c r="NPR23" s="198"/>
      <c r="NPS23" s="198"/>
      <c r="NPT23" s="198"/>
      <c r="NPU23" s="198"/>
      <c r="NPV23" s="198"/>
      <c r="NPW23" s="198"/>
      <c r="NPX23" s="198"/>
      <c r="NPY23" s="198"/>
      <c r="NPZ23" s="198"/>
      <c r="NQA23" s="198"/>
      <c r="NQB23" s="198"/>
      <c r="NQC23" s="198"/>
      <c r="NQD23" s="198"/>
      <c r="NQE23" s="198"/>
      <c r="NQF23" s="198"/>
      <c r="NQG23" s="198"/>
      <c r="NQH23" s="198"/>
      <c r="NQI23" s="198"/>
      <c r="NQJ23" s="198"/>
      <c r="NQK23" s="198"/>
      <c r="NQL23" s="198"/>
      <c r="NQM23" s="198"/>
      <c r="NQN23" s="198"/>
      <c r="NQO23" s="198"/>
      <c r="NQP23" s="198"/>
      <c r="NQQ23" s="198"/>
      <c r="NQR23" s="198"/>
      <c r="NQS23" s="198"/>
      <c r="NQT23" s="198"/>
      <c r="NQU23" s="198"/>
      <c r="NQV23" s="198"/>
      <c r="NQW23" s="198"/>
      <c r="NQX23" s="198"/>
      <c r="NQY23" s="198"/>
      <c r="NQZ23" s="198"/>
      <c r="NRA23" s="198"/>
      <c r="NRB23" s="198"/>
      <c r="NRC23" s="198"/>
      <c r="NRD23" s="198"/>
      <c r="NRE23" s="198"/>
      <c r="NRF23" s="198"/>
      <c r="NRG23" s="198"/>
      <c r="NRH23" s="198"/>
      <c r="NRI23" s="198"/>
      <c r="NRJ23" s="198"/>
      <c r="NRK23" s="198"/>
      <c r="NRL23" s="198"/>
      <c r="NRM23" s="198"/>
      <c r="NRN23" s="198"/>
      <c r="NRO23" s="198"/>
      <c r="NRP23" s="198"/>
      <c r="NRQ23" s="198"/>
      <c r="NRR23" s="198"/>
      <c r="NRS23" s="198"/>
      <c r="NRT23" s="198"/>
      <c r="NRU23" s="198"/>
      <c r="NRV23" s="198"/>
      <c r="NRW23" s="198"/>
      <c r="NRX23" s="198"/>
      <c r="NRY23" s="198"/>
      <c r="NRZ23" s="198"/>
      <c r="NSA23" s="198"/>
      <c r="NSB23" s="198"/>
      <c r="NSC23" s="198"/>
      <c r="NSD23" s="198"/>
      <c r="NSE23" s="198"/>
      <c r="NSF23" s="198"/>
      <c r="NSG23" s="198"/>
      <c r="NSH23" s="198"/>
      <c r="NSI23" s="198"/>
      <c r="NSJ23" s="198"/>
      <c r="NSK23" s="198"/>
      <c r="NSL23" s="198"/>
      <c r="NSM23" s="198"/>
      <c r="NSN23" s="198"/>
      <c r="NSO23" s="198"/>
      <c r="NSP23" s="198"/>
      <c r="NSQ23" s="198"/>
      <c r="NSR23" s="198"/>
      <c r="NSS23" s="198"/>
      <c r="NST23" s="198"/>
      <c r="NSU23" s="198"/>
      <c r="NSV23" s="198"/>
      <c r="NSW23" s="198"/>
      <c r="NSX23" s="198"/>
      <c r="NSY23" s="198"/>
      <c r="NSZ23" s="198"/>
      <c r="NTA23" s="198"/>
      <c r="NTB23" s="198"/>
      <c r="NTC23" s="198"/>
      <c r="NTD23" s="198"/>
      <c r="NTE23" s="198"/>
      <c r="NTF23" s="198"/>
      <c r="NTG23" s="198"/>
      <c r="NTH23" s="198"/>
      <c r="NTI23" s="198"/>
      <c r="NTJ23" s="198"/>
      <c r="NTK23" s="198"/>
      <c r="NTL23" s="198"/>
      <c r="NTM23" s="198"/>
      <c r="NTN23" s="198"/>
      <c r="NTO23" s="198"/>
      <c r="NTP23" s="198"/>
      <c r="NTQ23" s="198"/>
      <c r="NTR23" s="198"/>
      <c r="NTS23" s="198"/>
      <c r="NTT23" s="198"/>
      <c r="NTU23" s="198"/>
      <c r="NTV23" s="198"/>
      <c r="NTW23" s="198"/>
      <c r="NTX23" s="198"/>
      <c r="NTY23" s="198"/>
      <c r="NTZ23" s="198"/>
      <c r="NUA23" s="198"/>
      <c r="NUB23" s="198"/>
      <c r="NUC23" s="198"/>
      <c r="NUD23" s="198"/>
      <c r="NUE23" s="198"/>
      <c r="NUF23" s="198"/>
      <c r="NUG23" s="198"/>
      <c r="NUH23" s="198"/>
      <c r="NUI23" s="198"/>
      <c r="NUJ23" s="198"/>
      <c r="NUK23" s="198"/>
      <c r="NUL23" s="198"/>
      <c r="NUM23" s="198"/>
      <c r="NUN23" s="198"/>
      <c r="NUO23" s="198"/>
      <c r="NUP23" s="198"/>
      <c r="NUQ23" s="198"/>
      <c r="NUR23" s="198"/>
      <c r="NUS23" s="198"/>
      <c r="NUT23" s="198"/>
      <c r="NUU23" s="198"/>
      <c r="NUV23" s="198"/>
      <c r="NUW23" s="198"/>
      <c r="NUX23" s="198"/>
      <c r="NUY23" s="198"/>
      <c r="NUZ23" s="198"/>
      <c r="NVA23" s="198"/>
      <c r="NVB23" s="198"/>
      <c r="NVC23" s="198"/>
      <c r="NVD23" s="198"/>
      <c r="NVE23" s="198"/>
      <c r="NVF23" s="198"/>
      <c r="NVG23" s="198"/>
      <c r="NVH23" s="198"/>
      <c r="NVI23" s="198"/>
      <c r="NVJ23" s="198"/>
      <c r="NVK23" s="198"/>
      <c r="NVL23" s="198"/>
      <c r="NVM23" s="198"/>
      <c r="NVN23" s="198"/>
      <c r="NVO23" s="198"/>
      <c r="NVP23" s="198"/>
      <c r="NVQ23" s="198"/>
      <c r="NVR23" s="198"/>
      <c r="NVS23" s="198"/>
      <c r="NVT23" s="198"/>
      <c r="NVU23" s="198"/>
      <c r="NVV23" s="198"/>
      <c r="NVW23" s="198"/>
      <c r="NVX23" s="198"/>
      <c r="NVY23" s="198"/>
      <c r="NVZ23" s="198"/>
      <c r="NWA23" s="198"/>
      <c r="NWB23" s="198"/>
      <c r="NWC23" s="198"/>
      <c r="NWD23" s="198"/>
      <c r="NWE23" s="198"/>
      <c r="NWF23" s="198"/>
      <c r="NWG23" s="198"/>
      <c r="NWH23" s="198"/>
      <c r="NWI23" s="198"/>
      <c r="NWJ23" s="198"/>
      <c r="NWK23" s="198"/>
      <c r="NWL23" s="198"/>
      <c r="NWM23" s="198"/>
      <c r="NWN23" s="198"/>
      <c r="NWO23" s="198"/>
      <c r="NWP23" s="198"/>
      <c r="NWQ23" s="198"/>
      <c r="NWR23" s="198"/>
      <c r="NWS23" s="198"/>
      <c r="NWT23" s="198"/>
      <c r="NWU23" s="198"/>
      <c r="NWV23" s="198"/>
      <c r="NWW23" s="198"/>
      <c r="NWX23" s="198"/>
      <c r="NWY23" s="198"/>
      <c r="NWZ23" s="198"/>
      <c r="NXA23" s="198"/>
      <c r="NXB23" s="198"/>
      <c r="NXC23" s="198"/>
      <c r="NXD23" s="198"/>
      <c r="NXE23" s="198"/>
      <c r="NXF23" s="198"/>
      <c r="NXG23" s="198"/>
      <c r="NXH23" s="198"/>
      <c r="NXI23" s="198"/>
      <c r="NXJ23" s="198"/>
      <c r="NXK23" s="198"/>
      <c r="NXL23" s="198"/>
      <c r="NXM23" s="198"/>
      <c r="NXN23" s="198"/>
      <c r="NXO23" s="198"/>
      <c r="NXP23" s="198"/>
      <c r="NXQ23" s="198"/>
      <c r="NXR23" s="198"/>
      <c r="NXS23" s="198"/>
      <c r="NXT23" s="198"/>
      <c r="NXU23" s="198"/>
      <c r="NXV23" s="198"/>
      <c r="NXW23" s="198"/>
      <c r="NXX23" s="198"/>
      <c r="NXY23" s="198"/>
      <c r="NXZ23" s="198"/>
      <c r="NYA23" s="198"/>
      <c r="NYB23" s="198"/>
      <c r="NYC23" s="198"/>
      <c r="NYD23" s="198"/>
      <c r="NYE23" s="198"/>
      <c r="NYF23" s="198"/>
      <c r="NYG23" s="198"/>
      <c r="NYH23" s="198"/>
      <c r="NYI23" s="198"/>
      <c r="NYJ23" s="198"/>
      <c r="NYK23" s="198"/>
      <c r="NYL23" s="198"/>
      <c r="NYM23" s="198"/>
      <c r="NYN23" s="198"/>
      <c r="NYO23" s="198"/>
      <c r="NYP23" s="198"/>
      <c r="NYQ23" s="198"/>
      <c r="NYR23" s="198"/>
      <c r="NYS23" s="198"/>
      <c r="NYT23" s="198"/>
      <c r="NYU23" s="198"/>
      <c r="NYV23" s="198"/>
      <c r="NYW23" s="198"/>
      <c r="NYX23" s="198"/>
      <c r="NYY23" s="198"/>
      <c r="NYZ23" s="198"/>
      <c r="NZA23" s="198"/>
      <c r="NZB23" s="198"/>
      <c r="NZC23" s="198"/>
      <c r="NZD23" s="198"/>
      <c r="NZE23" s="198"/>
      <c r="NZF23" s="198"/>
      <c r="NZG23" s="198"/>
      <c r="NZH23" s="198"/>
      <c r="NZI23" s="198"/>
      <c r="NZJ23" s="198"/>
      <c r="NZK23" s="198"/>
      <c r="NZL23" s="198"/>
      <c r="NZM23" s="198"/>
      <c r="NZN23" s="198"/>
      <c r="NZO23" s="198"/>
      <c r="NZP23" s="198"/>
      <c r="NZQ23" s="198"/>
      <c r="NZR23" s="198"/>
      <c r="NZS23" s="198"/>
      <c r="NZT23" s="198"/>
      <c r="NZU23" s="198"/>
      <c r="NZV23" s="198"/>
      <c r="NZW23" s="198"/>
      <c r="NZX23" s="198"/>
      <c r="NZY23" s="198"/>
      <c r="NZZ23" s="198"/>
      <c r="OAA23" s="198"/>
      <c r="OAB23" s="198"/>
      <c r="OAC23" s="198"/>
      <c r="OAD23" s="198"/>
      <c r="OAE23" s="198"/>
      <c r="OAF23" s="198"/>
      <c r="OAG23" s="198"/>
      <c r="OAH23" s="198"/>
      <c r="OAI23" s="198"/>
      <c r="OAJ23" s="198"/>
      <c r="OAK23" s="198"/>
      <c r="OAL23" s="198"/>
      <c r="OAM23" s="198"/>
      <c r="OAN23" s="198"/>
      <c r="OAO23" s="198"/>
      <c r="OAP23" s="198"/>
      <c r="OAQ23" s="198"/>
      <c r="OAR23" s="198"/>
      <c r="OAS23" s="198"/>
      <c r="OAT23" s="198"/>
      <c r="OAU23" s="198"/>
      <c r="OAV23" s="198"/>
      <c r="OAW23" s="198"/>
      <c r="OAX23" s="198"/>
      <c r="OAY23" s="198"/>
      <c r="OAZ23" s="198"/>
      <c r="OBA23" s="198"/>
      <c r="OBB23" s="198"/>
      <c r="OBC23" s="198"/>
      <c r="OBD23" s="198"/>
      <c r="OBE23" s="198"/>
      <c r="OBF23" s="198"/>
      <c r="OBG23" s="198"/>
      <c r="OBH23" s="198"/>
      <c r="OBI23" s="198"/>
      <c r="OBJ23" s="198"/>
      <c r="OBK23" s="198"/>
      <c r="OBL23" s="198"/>
      <c r="OBM23" s="198"/>
      <c r="OBN23" s="198"/>
      <c r="OBO23" s="198"/>
      <c r="OBP23" s="198"/>
      <c r="OBQ23" s="198"/>
      <c r="OBR23" s="198"/>
      <c r="OBS23" s="198"/>
      <c r="OBT23" s="198"/>
      <c r="OBU23" s="198"/>
      <c r="OBV23" s="198"/>
      <c r="OBW23" s="198"/>
      <c r="OBX23" s="198"/>
      <c r="OBY23" s="198"/>
      <c r="OBZ23" s="198"/>
      <c r="OCA23" s="198"/>
      <c r="OCB23" s="198"/>
      <c r="OCC23" s="198"/>
      <c r="OCD23" s="198"/>
      <c r="OCE23" s="198"/>
      <c r="OCF23" s="198"/>
      <c r="OCG23" s="198"/>
      <c r="OCH23" s="198"/>
      <c r="OCI23" s="198"/>
      <c r="OCJ23" s="198"/>
      <c r="OCK23" s="198"/>
      <c r="OCL23" s="198"/>
      <c r="OCM23" s="198"/>
      <c r="OCN23" s="198"/>
      <c r="OCO23" s="198"/>
      <c r="OCP23" s="198"/>
      <c r="OCQ23" s="198"/>
      <c r="OCR23" s="198"/>
      <c r="OCS23" s="198"/>
      <c r="OCT23" s="198"/>
      <c r="OCU23" s="198"/>
      <c r="OCV23" s="198"/>
      <c r="OCW23" s="198"/>
      <c r="OCX23" s="198"/>
      <c r="OCY23" s="198"/>
      <c r="OCZ23" s="198"/>
      <c r="ODA23" s="198"/>
      <c r="ODB23" s="198"/>
      <c r="ODC23" s="198"/>
      <c r="ODD23" s="198"/>
      <c r="ODE23" s="198"/>
      <c r="ODF23" s="198"/>
      <c r="ODG23" s="198"/>
      <c r="ODH23" s="198"/>
      <c r="ODI23" s="198"/>
      <c r="ODJ23" s="198"/>
      <c r="ODK23" s="198"/>
      <c r="ODL23" s="198"/>
      <c r="ODM23" s="198"/>
      <c r="ODN23" s="198"/>
      <c r="ODO23" s="198"/>
      <c r="ODP23" s="198"/>
      <c r="ODQ23" s="198"/>
      <c r="ODR23" s="198"/>
      <c r="ODS23" s="198"/>
      <c r="ODT23" s="198"/>
      <c r="ODU23" s="198"/>
      <c r="ODV23" s="198"/>
      <c r="ODW23" s="198"/>
      <c r="ODX23" s="198"/>
      <c r="ODY23" s="198"/>
      <c r="ODZ23" s="198"/>
      <c r="OEA23" s="198"/>
      <c r="OEB23" s="198"/>
      <c r="OEC23" s="198"/>
      <c r="OED23" s="198"/>
      <c r="OEE23" s="198"/>
      <c r="OEF23" s="198"/>
      <c r="OEG23" s="198"/>
      <c r="OEH23" s="198"/>
      <c r="OEI23" s="198"/>
      <c r="OEJ23" s="198"/>
      <c r="OEK23" s="198"/>
      <c r="OEL23" s="198"/>
      <c r="OEM23" s="198"/>
      <c r="OEN23" s="198"/>
      <c r="OEO23" s="198"/>
      <c r="OEP23" s="198"/>
      <c r="OEQ23" s="198"/>
      <c r="OER23" s="198"/>
      <c r="OES23" s="198"/>
      <c r="OET23" s="198"/>
      <c r="OEU23" s="198"/>
      <c r="OEV23" s="198"/>
      <c r="OEW23" s="198"/>
      <c r="OEX23" s="198"/>
      <c r="OEY23" s="198"/>
      <c r="OEZ23" s="198"/>
      <c r="OFA23" s="198"/>
      <c r="OFB23" s="198"/>
      <c r="OFC23" s="198"/>
      <c r="OFD23" s="198"/>
      <c r="OFE23" s="198"/>
      <c r="OFF23" s="198"/>
      <c r="OFG23" s="198"/>
      <c r="OFH23" s="198"/>
      <c r="OFI23" s="198"/>
      <c r="OFJ23" s="198"/>
      <c r="OFK23" s="198"/>
      <c r="OFL23" s="198"/>
      <c r="OFM23" s="198"/>
      <c r="OFN23" s="198"/>
      <c r="OFO23" s="198"/>
      <c r="OFP23" s="198"/>
      <c r="OFQ23" s="198"/>
      <c r="OFR23" s="198"/>
      <c r="OFS23" s="198"/>
      <c r="OFT23" s="198"/>
      <c r="OFU23" s="198"/>
      <c r="OFV23" s="198"/>
      <c r="OFW23" s="198"/>
      <c r="OFX23" s="198"/>
      <c r="OFY23" s="198"/>
      <c r="OFZ23" s="198"/>
      <c r="OGA23" s="198"/>
      <c r="OGB23" s="198"/>
      <c r="OGC23" s="198"/>
      <c r="OGD23" s="198"/>
      <c r="OGE23" s="198"/>
      <c r="OGF23" s="198"/>
      <c r="OGG23" s="198"/>
      <c r="OGH23" s="198"/>
      <c r="OGI23" s="198"/>
      <c r="OGJ23" s="198"/>
      <c r="OGK23" s="198"/>
      <c r="OGL23" s="198"/>
      <c r="OGM23" s="198"/>
      <c r="OGN23" s="198"/>
      <c r="OGO23" s="198"/>
      <c r="OGP23" s="198"/>
      <c r="OGQ23" s="198"/>
      <c r="OGR23" s="198"/>
      <c r="OGS23" s="198"/>
      <c r="OGT23" s="198"/>
      <c r="OGU23" s="198"/>
      <c r="OGV23" s="198"/>
      <c r="OGW23" s="198"/>
      <c r="OGX23" s="198"/>
      <c r="OGY23" s="198"/>
      <c r="OGZ23" s="198"/>
      <c r="OHA23" s="198"/>
      <c r="OHB23" s="198"/>
      <c r="OHC23" s="198"/>
      <c r="OHD23" s="198"/>
      <c r="OHE23" s="198"/>
      <c r="OHF23" s="198"/>
      <c r="OHG23" s="198"/>
      <c r="OHH23" s="198"/>
      <c r="OHI23" s="198"/>
      <c r="OHJ23" s="198"/>
      <c r="OHK23" s="198"/>
      <c r="OHL23" s="198"/>
      <c r="OHM23" s="198"/>
      <c r="OHN23" s="198"/>
      <c r="OHO23" s="198"/>
      <c r="OHP23" s="198"/>
      <c r="OHQ23" s="198"/>
      <c r="OHR23" s="198"/>
      <c r="OHS23" s="198"/>
      <c r="OHT23" s="198"/>
      <c r="OHU23" s="198"/>
      <c r="OHV23" s="198"/>
      <c r="OHW23" s="198"/>
      <c r="OHX23" s="198"/>
      <c r="OHY23" s="198"/>
      <c r="OHZ23" s="198"/>
      <c r="OIA23" s="198"/>
      <c r="OIB23" s="198"/>
      <c r="OIC23" s="198"/>
      <c r="OID23" s="198"/>
      <c r="OIE23" s="198"/>
      <c r="OIF23" s="198"/>
      <c r="OIG23" s="198"/>
      <c r="OIH23" s="198"/>
      <c r="OII23" s="198"/>
      <c r="OIJ23" s="198"/>
      <c r="OIK23" s="198"/>
      <c r="OIL23" s="198"/>
      <c r="OIM23" s="198"/>
      <c r="OIN23" s="198"/>
      <c r="OIO23" s="198"/>
      <c r="OIP23" s="198"/>
      <c r="OIQ23" s="198"/>
      <c r="OIR23" s="198"/>
      <c r="OIS23" s="198"/>
      <c r="OIT23" s="198"/>
      <c r="OIU23" s="198"/>
      <c r="OIV23" s="198"/>
      <c r="OIW23" s="198"/>
      <c r="OIX23" s="198"/>
      <c r="OIY23" s="198"/>
      <c r="OIZ23" s="198"/>
      <c r="OJA23" s="198"/>
      <c r="OJB23" s="198"/>
      <c r="OJC23" s="198"/>
      <c r="OJD23" s="198"/>
      <c r="OJE23" s="198"/>
      <c r="OJF23" s="198"/>
      <c r="OJG23" s="198"/>
      <c r="OJH23" s="198"/>
      <c r="OJI23" s="198"/>
      <c r="OJJ23" s="198"/>
      <c r="OJK23" s="198"/>
      <c r="OJL23" s="198"/>
      <c r="OJM23" s="198"/>
      <c r="OJN23" s="198"/>
      <c r="OJO23" s="198"/>
      <c r="OJP23" s="198"/>
      <c r="OJQ23" s="198"/>
      <c r="OJR23" s="198"/>
      <c r="OJS23" s="198"/>
      <c r="OJT23" s="198"/>
      <c r="OJU23" s="198"/>
      <c r="OJV23" s="198"/>
      <c r="OJW23" s="198"/>
      <c r="OJX23" s="198"/>
      <c r="OJY23" s="198"/>
      <c r="OJZ23" s="198"/>
      <c r="OKA23" s="198"/>
      <c r="OKB23" s="198"/>
      <c r="OKC23" s="198"/>
      <c r="OKD23" s="198"/>
      <c r="OKE23" s="198"/>
      <c r="OKF23" s="198"/>
      <c r="OKG23" s="198"/>
      <c r="OKH23" s="198"/>
      <c r="OKI23" s="198"/>
      <c r="OKJ23" s="198"/>
      <c r="OKK23" s="198"/>
      <c r="OKL23" s="198"/>
      <c r="OKM23" s="198"/>
      <c r="OKN23" s="198"/>
      <c r="OKO23" s="198"/>
      <c r="OKP23" s="198"/>
      <c r="OKQ23" s="198"/>
      <c r="OKR23" s="198"/>
      <c r="OKS23" s="198"/>
      <c r="OKT23" s="198"/>
      <c r="OKU23" s="198"/>
      <c r="OKV23" s="198"/>
      <c r="OKW23" s="198"/>
      <c r="OKX23" s="198"/>
      <c r="OKY23" s="198"/>
      <c r="OKZ23" s="198"/>
      <c r="OLA23" s="198"/>
      <c r="OLB23" s="198"/>
      <c r="OLC23" s="198"/>
      <c r="OLD23" s="198"/>
      <c r="OLE23" s="198"/>
      <c r="OLF23" s="198"/>
      <c r="OLG23" s="198"/>
      <c r="OLH23" s="198"/>
      <c r="OLI23" s="198"/>
      <c r="OLJ23" s="198"/>
      <c r="OLK23" s="198"/>
      <c r="OLL23" s="198"/>
      <c r="OLM23" s="198"/>
      <c r="OLN23" s="198"/>
      <c r="OLO23" s="198"/>
      <c r="OLP23" s="198"/>
      <c r="OLQ23" s="198"/>
      <c r="OLR23" s="198"/>
      <c r="OLS23" s="198"/>
      <c r="OLT23" s="198"/>
      <c r="OLU23" s="198"/>
      <c r="OLV23" s="198"/>
      <c r="OLW23" s="198"/>
      <c r="OLX23" s="198"/>
      <c r="OLY23" s="198"/>
      <c r="OLZ23" s="198"/>
      <c r="OMA23" s="198"/>
      <c r="OMB23" s="198"/>
      <c r="OMC23" s="198"/>
      <c r="OMD23" s="198"/>
      <c r="OME23" s="198"/>
      <c r="OMF23" s="198"/>
      <c r="OMG23" s="198"/>
      <c r="OMH23" s="198"/>
      <c r="OMI23" s="198"/>
      <c r="OMJ23" s="198"/>
      <c r="OMK23" s="198"/>
      <c r="OML23" s="198"/>
      <c r="OMM23" s="198"/>
      <c r="OMN23" s="198"/>
      <c r="OMO23" s="198"/>
      <c r="OMP23" s="198"/>
      <c r="OMQ23" s="198"/>
      <c r="OMR23" s="198"/>
      <c r="OMS23" s="198"/>
      <c r="OMT23" s="198"/>
      <c r="OMU23" s="198"/>
      <c r="OMV23" s="198"/>
      <c r="OMW23" s="198"/>
      <c r="OMX23" s="198"/>
      <c r="OMY23" s="198"/>
      <c r="OMZ23" s="198"/>
      <c r="ONA23" s="198"/>
      <c r="ONB23" s="198"/>
      <c r="ONC23" s="198"/>
      <c r="OND23" s="198"/>
      <c r="ONE23" s="198"/>
      <c r="ONF23" s="198"/>
      <c r="ONG23" s="198"/>
      <c r="ONH23" s="198"/>
      <c r="ONI23" s="198"/>
      <c r="ONJ23" s="198"/>
      <c r="ONK23" s="198"/>
      <c r="ONL23" s="198"/>
      <c r="ONM23" s="198"/>
      <c r="ONN23" s="198"/>
      <c r="ONO23" s="198"/>
      <c r="ONP23" s="198"/>
      <c r="ONQ23" s="198"/>
      <c r="ONR23" s="198"/>
      <c r="ONS23" s="198"/>
      <c r="ONT23" s="198"/>
      <c r="ONU23" s="198"/>
      <c r="ONV23" s="198"/>
      <c r="ONW23" s="198"/>
      <c r="ONX23" s="198"/>
      <c r="ONY23" s="198"/>
      <c r="ONZ23" s="198"/>
      <c r="OOA23" s="198"/>
      <c r="OOB23" s="198"/>
      <c r="OOC23" s="198"/>
      <c r="OOD23" s="198"/>
      <c r="OOE23" s="198"/>
      <c r="OOF23" s="198"/>
      <c r="OOG23" s="198"/>
      <c r="OOH23" s="198"/>
      <c r="OOI23" s="198"/>
      <c r="OOJ23" s="198"/>
      <c r="OOK23" s="198"/>
      <c r="OOL23" s="198"/>
      <c r="OOM23" s="198"/>
      <c r="OON23" s="198"/>
      <c r="OOO23" s="198"/>
      <c r="OOP23" s="198"/>
      <c r="OOQ23" s="198"/>
      <c r="OOR23" s="198"/>
      <c r="OOS23" s="198"/>
      <c r="OOT23" s="198"/>
      <c r="OOU23" s="198"/>
      <c r="OOV23" s="198"/>
      <c r="OOW23" s="198"/>
      <c r="OOX23" s="198"/>
      <c r="OOY23" s="198"/>
      <c r="OOZ23" s="198"/>
      <c r="OPA23" s="198"/>
      <c r="OPB23" s="198"/>
      <c r="OPC23" s="198"/>
      <c r="OPD23" s="198"/>
      <c r="OPE23" s="198"/>
      <c r="OPF23" s="198"/>
      <c r="OPG23" s="198"/>
      <c r="OPH23" s="198"/>
      <c r="OPI23" s="198"/>
      <c r="OPJ23" s="198"/>
      <c r="OPK23" s="198"/>
      <c r="OPL23" s="198"/>
      <c r="OPM23" s="198"/>
      <c r="OPN23" s="198"/>
      <c r="OPO23" s="198"/>
      <c r="OPP23" s="198"/>
      <c r="OPQ23" s="198"/>
      <c r="OPR23" s="198"/>
      <c r="OPS23" s="198"/>
      <c r="OPT23" s="198"/>
      <c r="OPU23" s="198"/>
      <c r="OPV23" s="198"/>
      <c r="OPW23" s="198"/>
      <c r="OPX23" s="198"/>
      <c r="OPY23" s="198"/>
      <c r="OPZ23" s="198"/>
      <c r="OQA23" s="198"/>
      <c r="OQB23" s="198"/>
      <c r="OQC23" s="198"/>
      <c r="OQD23" s="198"/>
      <c r="OQE23" s="198"/>
      <c r="OQF23" s="198"/>
      <c r="OQG23" s="198"/>
      <c r="OQH23" s="198"/>
      <c r="OQI23" s="198"/>
      <c r="OQJ23" s="198"/>
      <c r="OQK23" s="198"/>
      <c r="OQL23" s="198"/>
      <c r="OQM23" s="198"/>
      <c r="OQN23" s="198"/>
      <c r="OQO23" s="198"/>
      <c r="OQP23" s="198"/>
      <c r="OQQ23" s="198"/>
      <c r="OQR23" s="198"/>
      <c r="OQS23" s="198"/>
      <c r="OQT23" s="198"/>
      <c r="OQU23" s="198"/>
      <c r="OQV23" s="198"/>
      <c r="OQW23" s="198"/>
      <c r="OQX23" s="198"/>
      <c r="OQY23" s="198"/>
      <c r="OQZ23" s="198"/>
      <c r="ORA23" s="198"/>
      <c r="ORB23" s="198"/>
      <c r="ORC23" s="198"/>
      <c r="ORD23" s="198"/>
      <c r="ORE23" s="198"/>
      <c r="ORF23" s="198"/>
      <c r="ORG23" s="198"/>
      <c r="ORH23" s="198"/>
      <c r="ORI23" s="198"/>
      <c r="ORJ23" s="198"/>
      <c r="ORK23" s="198"/>
      <c r="ORL23" s="198"/>
      <c r="ORM23" s="198"/>
      <c r="ORN23" s="198"/>
      <c r="ORO23" s="198"/>
      <c r="ORP23" s="198"/>
      <c r="ORQ23" s="198"/>
      <c r="ORR23" s="198"/>
      <c r="ORS23" s="198"/>
      <c r="ORT23" s="198"/>
      <c r="ORU23" s="198"/>
      <c r="ORV23" s="198"/>
      <c r="ORW23" s="198"/>
      <c r="ORX23" s="198"/>
      <c r="ORY23" s="198"/>
      <c r="ORZ23" s="198"/>
      <c r="OSA23" s="198"/>
      <c r="OSB23" s="198"/>
      <c r="OSC23" s="198"/>
      <c r="OSD23" s="198"/>
      <c r="OSE23" s="198"/>
      <c r="OSF23" s="198"/>
      <c r="OSG23" s="198"/>
      <c r="OSH23" s="198"/>
      <c r="OSI23" s="198"/>
      <c r="OSJ23" s="198"/>
      <c r="OSK23" s="198"/>
      <c r="OSL23" s="198"/>
      <c r="OSM23" s="198"/>
      <c r="OSN23" s="198"/>
      <c r="OSO23" s="198"/>
      <c r="OSP23" s="198"/>
      <c r="OSQ23" s="198"/>
      <c r="OSR23" s="198"/>
      <c r="OSS23" s="198"/>
      <c r="OST23" s="198"/>
      <c r="OSU23" s="198"/>
      <c r="OSV23" s="198"/>
      <c r="OSW23" s="198"/>
      <c r="OSX23" s="198"/>
      <c r="OSY23" s="198"/>
      <c r="OSZ23" s="198"/>
      <c r="OTA23" s="198"/>
      <c r="OTB23" s="198"/>
      <c r="OTC23" s="198"/>
      <c r="OTD23" s="198"/>
      <c r="OTE23" s="198"/>
      <c r="OTF23" s="198"/>
      <c r="OTG23" s="198"/>
      <c r="OTH23" s="198"/>
      <c r="OTI23" s="198"/>
      <c r="OTJ23" s="198"/>
      <c r="OTK23" s="198"/>
      <c r="OTL23" s="198"/>
      <c r="OTM23" s="198"/>
      <c r="OTN23" s="198"/>
      <c r="OTO23" s="198"/>
      <c r="OTP23" s="198"/>
      <c r="OTQ23" s="198"/>
      <c r="OTR23" s="198"/>
      <c r="OTS23" s="198"/>
      <c r="OTT23" s="198"/>
      <c r="OTU23" s="198"/>
      <c r="OTV23" s="198"/>
      <c r="OTW23" s="198"/>
      <c r="OTX23" s="198"/>
      <c r="OTY23" s="198"/>
      <c r="OTZ23" s="198"/>
      <c r="OUA23" s="198"/>
      <c r="OUB23" s="198"/>
      <c r="OUC23" s="198"/>
      <c r="OUD23" s="198"/>
      <c r="OUE23" s="198"/>
      <c r="OUF23" s="198"/>
      <c r="OUG23" s="198"/>
      <c r="OUH23" s="198"/>
      <c r="OUI23" s="198"/>
      <c r="OUJ23" s="198"/>
      <c r="OUK23" s="198"/>
      <c r="OUL23" s="198"/>
      <c r="OUM23" s="198"/>
      <c r="OUN23" s="198"/>
      <c r="OUO23" s="198"/>
      <c r="OUP23" s="198"/>
      <c r="OUQ23" s="198"/>
      <c r="OUR23" s="198"/>
      <c r="OUS23" s="198"/>
      <c r="OUT23" s="198"/>
      <c r="OUU23" s="198"/>
      <c r="OUV23" s="198"/>
      <c r="OUW23" s="198"/>
      <c r="OUX23" s="198"/>
      <c r="OUY23" s="198"/>
      <c r="OUZ23" s="198"/>
      <c r="OVA23" s="198"/>
      <c r="OVB23" s="198"/>
      <c r="OVC23" s="198"/>
      <c r="OVD23" s="198"/>
      <c r="OVE23" s="198"/>
      <c r="OVF23" s="198"/>
      <c r="OVG23" s="198"/>
      <c r="OVH23" s="198"/>
      <c r="OVI23" s="198"/>
      <c r="OVJ23" s="198"/>
      <c r="OVK23" s="198"/>
      <c r="OVL23" s="198"/>
      <c r="OVM23" s="198"/>
      <c r="OVN23" s="198"/>
      <c r="OVO23" s="198"/>
      <c r="OVP23" s="198"/>
      <c r="OVQ23" s="198"/>
      <c r="OVR23" s="198"/>
      <c r="OVS23" s="198"/>
      <c r="OVT23" s="198"/>
      <c r="OVU23" s="198"/>
      <c r="OVV23" s="198"/>
      <c r="OVW23" s="198"/>
      <c r="OVX23" s="198"/>
      <c r="OVY23" s="198"/>
      <c r="OVZ23" s="198"/>
      <c r="OWA23" s="198"/>
      <c r="OWB23" s="198"/>
      <c r="OWC23" s="198"/>
      <c r="OWD23" s="198"/>
      <c r="OWE23" s="198"/>
      <c r="OWF23" s="198"/>
      <c r="OWG23" s="198"/>
      <c r="OWH23" s="198"/>
      <c r="OWI23" s="198"/>
      <c r="OWJ23" s="198"/>
      <c r="OWK23" s="198"/>
      <c r="OWL23" s="198"/>
      <c r="OWM23" s="198"/>
      <c r="OWN23" s="198"/>
      <c r="OWO23" s="198"/>
      <c r="OWP23" s="198"/>
      <c r="OWQ23" s="198"/>
      <c r="OWR23" s="198"/>
      <c r="OWS23" s="198"/>
      <c r="OWT23" s="198"/>
      <c r="OWU23" s="198"/>
      <c r="OWV23" s="198"/>
      <c r="OWW23" s="198"/>
      <c r="OWX23" s="198"/>
      <c r="OWY23" s="198"/>
      <c r="OWZ23" s="198"/>
      <c r="OXA23" s="198"/>
      <c r="OXB23" s="198"/>
      <c r="OXC23" s="198"/>
      <c r="OXD23" s="198"/>
      <c r="OXE23" s="198"/>
      <c r="OXF23" s="198"/>
      <c r="OXG23" s="198"/>
      <c r="OXH23" s="198"/>
      <c r="OXI23" s="198"/>
      <c r="OXJ23" s="198"/>
      <c r="OXK23" s="198"/>
      <c r="OXL23" s="198"/>
      <c r="OXM23" s="198"/>
      <c r="OXN23" s="198"/>
      <c r="OXO23" s="198"/>
      <c r="OXP23" s="198"/>
      <c r="OXQ23" s="198"/>
      <c r="OXR23" s="198"/>
      <c r="OXS23" s="198"/>
      <c r="OXT23" s="198"/>
      <c r="OXU23" s="198"/>
      <c r="OXV23" s="198"/>
      <c r="OXW23" s="198"/>
      <c r="OXX23" s="198"/>
      <c r="OXY23" s="198"/>
      <c r="OXZ23" s="198"/>
      <c r="OYA23" s="198"/>
      <c r="OYB23" s="198"/>
      <c r="OYC23" s="198"/>
      <c r="OYD23" s="198"/>
      <c r="OYE23" s="198"/>
      <c r="OYF23" s="198"/>
      <c r="OYG23" s="198"/>
      <c r="OYH23" s="198"/>
      <c r="OYI23" s="198"/>
      <c r="OYJ23" s="198"/>
      <c r="OYK23" s="198"/>
      <c r="OYL23" s="198"/>
      <c r="OYM23" s="198"/>
      <c r="OYN23" s="198"/>
      <c r="OYO23" s="198"/>
      <c r="OYP23" s="198"/>
      <c r="OYQ23" s="198"/>
      <c r="OYR23" s="198"/>
      <c r="OYS23" s="198"/>
      <c r="OYT23" s="198"/>
      <c r="OYU23" s="198"/>
      <c r="OYV23" s="198"/>
      <c r="OYW23" s="198"/>
      <c r="OYX23" s="198"/>
      <c r="OYY23" s="198"/>
      <c r="OYZ23" s="198"/>
      <c r="OZA23" s="198"/>
      <c r="OZB23" s="198"/>
      <c r="OZC23" s="198"/>
      <c r="OZD23" s="198"/>
      <c r="OZE23" s="198"/>
      <c r="OZF23" s="198"/>
      <c r="OZG23" s="198"/>
      <c r="OZH23" s="198"/>
      <c r="OZI23" s="198"/>
      <c r="OZJ23" s="198"/>
      <c r="OZK23" s="198"/>
      <c r="OZL23" s="198"/>
      <c r="OZM23" s="198"/>
      <c r="OZN23" s="198"/>
      <c r="OZO23" s="198"/>
      <c r="OZP23" s="198"/>
      <c r="OZQ23" s="198"/>
      <c r="OZR23" s="198"/>
      <c r="OZS23" s="198"/>
      <c r="OZT23" s="198"/>
      <c r="OZU23" s="198"/>
      <c r="OZV23" s="198"/>
      <c r="OZW23" s="198"/>
      <c r="OZX23" s="198"/>
      <c r="OZY23" s="198"/>
      <c r="OZZ23" s="198"/>
      <c r="PAA23" s="198"/>
      <c r="PAB23" s="198"/>
      <c r="PAC23" s="198"/>
      <c r="PAD23" s="198"/>
      <c r="PAE23" s="198"/>
      <c r="PAF23" s="198"/>
      <c r="PAG23" s="198"/>
      <c r="PAH23" s="198"/>
      <c r="PAI23" s="198"/>
      <c r="PAJ23" s="198"/>
      <c r="PAK23" s="198"/>
      <c r="PAL23" s="198"/>
      <c r="PAM23" s="198"/>
      <c r="PAN23" s="198"/>
      <c r="PAO23" s="198"/>
      <c r="PAP23" s="198"/>
      <c r="PAQ23" s="198"/>
      <c r="PAR23" s="198"/>
      <c r="PAS23" s="198"/>
      <c r="PAT23" s="198"/>
      <c r="PAU23" s="198"/>
      <c r="PAV23" s="198"/>
      <c r="PAW23" s="198"/>
      <c r="PAX23" s="198"/>
      <c r="PAY23" s="198"/>
      <c r="PAZ23" s="198"/>
      <c r="PBA23" s="198"/>
      <c r="PBB23" s="198"/>
      <c r="PBC23" s="198"/>
      <c r="PBD23" s="198"/>
      <c r="PBE23" s="198"/>
      <c r="PBF23" s="198"/>
      <c r="PBG23" s="198"/>
      <c r="PBH23" s="198"/>
      <c r="PBI23" s="198"/>
      <c r="PBJ23" s="198"/>
      <c r="PBK23" s="198"/>
      <c r="PBL23" s="198"/>
      <c r="PBM23" s="198"/>
      <c r="PBN23" s="198"/>
      <c r="PBO23" s="198"/>
      <c r="PBP23" s="198"/>
      <c r="PBQ23" s="198"/>
      <c r="PBR23" s="198"/>
      <c r="PBS23" s="198"/>
      <c r="PBT23" s="198"/>
      <c r="PBU23" s="198"/>
      <c r="PBV23" s="198"/>
      <c r="PBW23" s="198"/>
      <c r="PBX23" s="198"/>
      <c r="PBY23" s="198"/>
      <c r="PBZ23" s="198"/>
      <c r="PCA23" s="198"/>
      <c r="PCB23" s="198"/>
      <c r="PCC23" s="198"/>
      <c r="PCD23" s="198"/>
      <c r="PCE23" s="198"/>
      <c r="PCF23" s="198"/>
      <c r="PCG23" s="198"/>
      <c r="PCH23" s="198"/>
      <c r="PCI23" s="198"/>
      <c r="PCJ23" s="198"/>
      <c r="PCK23" s="198"/>
      <c r="PCL23" s="198"/>
      <c r="PCM23" s="198"/>
      <c r="PCN23" s="198"/>
      <c r="PCO23" s="198"/>
      <c r="PCP23" s="198"/>
      <c r="PCQ23" s="198"/>
      <c r="PCR23" s="198"/>
      <c r="PCS23" s="198"/>
      <c r="PCT23" s="198"/>
      <c r="PCU23" s="198"/>
      <c r="PCV23" s="198"/>
      <c r="PCW23" s="198"/>
      <c r="PCX23" s="198"/>
      <c r="PCY23" s="198"/>
      <c r="PCZ23" s="198"/>
      <c r="PDA23" s="198"/>
      <c r="PDB23" s="198"/>
      <c r="PDC23" s="198"/>
      <c r="PDD23" s="198"/>
      <c r="PDE23" s="198"/>
      <c r="PDF23" s="198"/>
      <c r="PDG23" s="198"/>
      <c r="PDH23" s="198"/>
      <c r="PDI23" s="198"/>
      <c r="PDJ23" s="198"/>
      <c r="PDK23" s="198"/>
      <c r="PDL23" s="198"/>
      <c r="PDM23" s="198"/>
      <c r="PDN23" s="198"/>
      <c r="PDO23" s="198"/>
      <c r="PDP23" s="198"/>
      <c r="PDQ23" s="198"/>
      <c r="PDR23" s="198"/>
      <c r="PDS23" s="198"/>
      <c r="PDT23" s="198"/>
      <c r="PDU23" s="198"/>
      <c r="PDV23" s="198"/>
      <c r="PDW23" s="198"/>
      <c r="PDX23" s="198"/>
      <c r="PDY23" s="198"/>
      <c r="PDZ23" s="198"/>
      <c r="PEA23" s="198"/>
      <c r="PEB23" s="198"/>
      <c r="PEC23" s="198"/>
      <c r="PED23" s="198"/>
      <c r="PEE23" s="198"/>
      <c r="PEF23" s="198"/>
      <c r="PEG23" s="198"/>
      <c r="PEH23" s="198"/>
      <c r="PEI23" s="198"/>
      <c r="PEJ23" s="198"/>
      <c r="PEK23" s="198"/>
      <c r="PEL23" s="198"/>
      <c r="PEM23" s="198"/>
      <c r="PEN23" s="198"/>
      <c r="PEO23" s="198"/>
      <c r="PEP23" s="198"/>
      <c r="PEQ23" s="198"/>
      <c r="PER23" s="198"/>
      <c r="PES23" s="198"/>
      <c r="PET23" s="198"/>
      <c r="PEU23" s="198"/>
      <c r="PEV23" s="198"/>
      <c r="PEW23" s="198"/>
      <c r="PEX23" s="198"/>
      <c r="PEY23" s="198"/>
      <c r="PEZ23" s="198"/>
      <c r="PFA23" s="198"/>
      <c r="PFB23" s="198"/>
      <c r="PFC23" s="198"/>
      <c r="PFD23" s="198"/>
      <c r="PFE23" s="198"/>
      <c r="PFF23" s="198"/>
      <c r="PFG23" s="198"/>
      <c r="PFH23" s="198"/>
      <c r="PFI23" s="198"/>
      <c r="PFJ23" s="198"/>
      <c r="PFK23" s="198"/>
      <c r="PFL23" s="198"/>
      <c r="PFM23" s="198"/>
      <c r="PFN23" s="198"/>
      <c r="PFO23" s="198"/>
      <c r="PFP23" s="198"/>
      <c r="PFQ23" s="198"/>
      <c r="PFR23" s="198"/>
      <c r="PFS23" s="198"/>
      <c r="PFT23" s="198"/>
      <c r="PFU23" s="198"/>
      <c r="PFV23" s="198"/>
      <c r="PFW23" s="198"/>
      <c r="PFX23" s="198"/>
      <c r="PFY23" s="198"/>
      <c r="PFZ23" s="198"/>
      <c r="PGA23" s="198"/>
      <c r="PGB23" s="198"/>
      <c r="PGC23" s="198"/>
      <c r="PGD23" s="198"/>
      <c r="PGE23" s="198"/>
      <c r="PGF23" s="198"/>
      <c r="PGG23" s="198"/>
      <c r="PGH23" s="198"/>
      <c r="PGI23" s="198"/>
      <c r="PGJ23" s="198"/>
      <c r="PGK23" s="198"/>
      <c r="PGL23" s="198"/>
      <c r="PGM23" s="198"/>
      <c r="PGN23" s="198"/>
      <c r="PGO23" s="198"/>
      <c r="PGP23" s="198"/>
      <c r="PGQ23" s="198"/>
      <c r="PGR23" s="198"/>
      <c r="PGS23" s="198"/>
      <c r="PGT23" s="198"/>
      <c r="PGU23" s="198"/>
      <c r="PGV23" s="198"/>
      <c r="PGW23" s="198"/>
      <c r="PGX23" s="198"/>
      <c r="PGY23" s="198"/>
      <c r="PGZ23" s="198"/>
      <c r="PHA23" s="198"/>
      <c r="PHB23" s="198"/>
      <c r="PHC23" s="198"/>
      <c r="PHD23" s="198"/>
      <c r="PHE23" s="198"/>
      <c r="PHF23" s="198"/>
      <c r="PHG23" s="198"/>
      <c r="PHH23" s="198"/>
      <c r="PHI23" s="198"/>
      <c r="PHJ23" s="198"/>
      <c r="PHK23" s="198"/>
      <c r="PHL23" s="198"/>
      <c r="PHM23" s="198"/>
      <c r="PHN23" s="198"/>
      <c r="PHO23" s="198"/>
      <c r="PHP23" s="198"/>
      <c r="PHQ23" s="198"/>
      <c r="PHR23" s="198"/>
      <c r="PHS23" s="198"/>
      <c r="PHT23" s="198"/>
      <c r="PHU23" s="198"/>
      <c r="PHV23" s="198"/>
      <c r="PHW23" s="198"/>
      <c r="PHX23" s="198"/>
      <c r="PHY23" s="198"/>
      <c r="PHZ23" s="198"/>
      <c r="PIA23" s="198"/>
      <c r="PIB23" s="198"/>
      <c r="PIC23" s="198"/>
      <c r="PID23" s="198"/>
      <c r="PIE23" s="198"/>
      <c r="PIF23" s="198"/>
      <c r="PIG23" s="198"/>
      <c r="PIH23" s="198"/>
      <c r="PII23" s="198"/>
      <c r="PIJ23" s="198"/>
      <c r="PIK23" s="198"/>
      <c r="PIL23" s="198"/>
      <c r="PIM23" s="198"/>
      <c r="PIN23" s="198"/>
      <c r="PIO23" s="198"/>
      <c r="PIP23" s="198"/>
      <c r="PIQ23" s="198"/>
      <c r="PIR23" s="198"/>
      <c r="PIS23" s="198"/>
      <c r="PIT23" s="198"/>
      <c r="PIU23" s="198"/>
      <c r="PIV23" s="198"/>
      <c r="PIW23" s="198"/>
      <c r="PIX23" s="198"/>
      <c r="PIY23" s="198"/>
      <c r="PIZ23" s="198"/>
      <c r="PJA23" s="198"/>
      <c r="PJB23" s="198"/>
      <c r="PJC23" s="198"/>
      <c r="PJD23" s="198"/>
      <c r="PJE23" s="198"/>
      <c r="PJF23" s="198"/>
      <c r="PJG23" s="198"/>
      <c r="PJH23" s="198"/>
      <c r="PJI23" s="198"/>
      <c r="PJJ23" s="198"/>
      <c r="PJK23" s="198"/>
      <c r="PJL23" s="198"/>
      <c r="PJM23" s="198"/>
      <c r="PJN23" s="198"/>
      <c r="PJO23" s="198"/>
      <c r="PJP23" s="198"/>
      <c r="PJQ23" s="198"/>
      <c r="PJR23" s="198"/>
      <c r="PJS23" s="198"/>
      <c r="PJT23" s="198"/>
      <c r="PJU23" s="198"/>
      <c r="PJV23" s="198"/>
      <c r="PJW23" s="198"/>
      <c r="PJX23" s="198"/>
      <c r="PJY23" s="198"/>
      <c r="PJZ23" s="198"/>
      <c r="PKA23" s="198"/>
      <c r="PKB23" s="198"/>
      <c r="PKC23" s="198"/>
      <c r="PKD23" s="198"/>
      <c r="PKE23" s="198"/>
      <c r="PKF23" s="198"/>
      <c r="PKG23" s="198"/>
      <c r="PKH23" s="198"/>
      <c r="PKI23" s="198"/>
      <c r="PKJ23" s="198"/>
      <c r="PKK23" s="198"/>
      <c r="PKL23" s="198"/>
      <c r="PKM23" s="198"/>
      <c r="PKN23" s="198"/>
      <c r="PKO23" s="198"/>
      <c r="PKP23" s="198"/>
      <c r="PKQ23" s="198"/>
      <c r="PKR23" s="198"/>
      <c r="PKS23" s="198"/>
      <c r="PKT23" s="198"/>
      <c r="PKU23" s="198"/>
      <c r="PKV23" s="198"/>
      <c r="PKW23" s="198"/>
      <c r="PKX23" s="198"/>
      <c r="PKY23" s="198"/>
      <c r="PKZ23" s="198"/>
      <c r="PLA23" s="198"/>
      <c r="PLB23" s="198"/>
      <c r="PLC23" s="198"/>
      <c r="PLD23" s="198"/>
      <c r="PLE23" s="198"/>
      <c r="PLF23" s="198"/>
      <c r="PLG23" s="198"/>
      <c r="PLH23" s="198"/>
      <c r="PLI23" s="198"/>
      <c r="PLJ23" s="198"/>
      <c r="PLK23" s="198"/>
      <c r="PLL23" s="198"/>
      <c r="PLM23" s="198"/>
      <c r="PLN23" s="198"/>
      <c r="PLO23" s="198"/>
      <c r="PLP23" s="198"/>
      <c r="PLQ23" s="198"/>
      <c r="PLR23" s="198"/>
      <c r="PLS23" s="198"/>
      <c r="PLT23" s="198"/>
      <c r="PLU23" s="198"/>
      <c r="PLV23" s="198"/>
      <c r="PLW23" s="198"/>
      <c r="PLX23" s="198"/>
      <c r="PLY23" s="198"/>
      <c r="PLZ23" s="198"/>
      <c r="PMA23" s="198"/>
      <c r="PMB23" s="198"/>
      <c r="PMC23" s="198"/>
      <c r="PMD23" s="198"/>
      <c r="PME23" s="198"/>
      <c r="PMF23" s="198"/>
      <c r="PMG23" s="198"/>
      <c r="PMH23" s="198"/>
      <c r="PMI23" s="198"/>
      <c r="PMJ23" s="198"/>
      <c r="PMK23" s="198"/>
      <c r="PML23" s="198"/>
      <c r="PMM23" s="198"/>
      <c r="PMN23" s="198"/>
      <c r="PMO23" s="198"/>
      <c r="PMP23" s="198"/>
      <c r="PMQ23" s="198"/>
      <c r="PMR23" s="198"/>
      <c r="PMS23" s="198"/>
      <c r="PMT23" s="198"/>
      <c r="PMU23" s="198"/>
      <c r="PMV23" s="198"/>
      <c r="PMW23" s="198"/>
      <c r="PMX23" s="198"/>
      <c r="PMY23" s="198"/>
      <c r="PMZ23" s="198"/>
      <c r="PNA23" s="198"/>
      <c r="PNB23" s="198"/>
      <c r="PNC23" s="198"/>
      <c r="PND23" s="198"/>
      <c r="PNE23" s="198"/>
      <c r="PNF23" s="198"/>
      <c r="PNG23" s="198"/>
      <c r="PNH23" s="198"/>
      <c r="PNI23" s="198"/>
      <c r="PNJ23" s="198"/>
      <c r="PNK23" s="198"/>
      <c r="PNL23" s="198"/>
      <c r="PNM23" s="198"/>
      <c r="PNN23" s="198"/>
      <c r="PNO23" s="198"/>
      <c r="PNP23" s="198"/>
      <c r="PNQ23" s="198"/>
      <c r="PNR23" s="198"/>
      <c r="PNS23" s="198"/>
      <c r="PNT23" s="198"/>
      <c r="PNU23" s="198"/>
      <c r="PNV23" s="198"/>
      <c r="PNW23" s="198"/>
      <c r="PNX23" s="198"/>
      <c r="PNY23" s="198"/>
      <c r="PNZ23" s="198"/>
      <c r="POA23" s="198"/>
      <c r="POB23" s="198"/>
      <c r="POC23" s="198"/>
      <c r="POD23" s="198"/>
      <c r="POE23" s="198"/>
      <c r="POF23" s="198"/>
      <c r="POG23" s="198"/>
      <c r="POH23" s="198"/>
      <c r="POI23" s="198"/>
      <c r="POJ23" s="198"/>
      <c r="POK23" s="198"/>
      <c r="POL23" s="198"/>
      <c r="POM23" s="198"/>
      <c r="PON23" s="198"/>
      <c r="POO23" s="198"/>
      <c r="POP23" s="198"/>
      <c r="POQ23" s="198"/>
      <c r="POR23" s="198"/>
      <c r="POS23" s="198"/>
      <c r="POT23" s="198"/>
      <c r="POU23" s="198"/>
      <c r="POV23" s="198"/>
      <c r="POW23" s="198"/>
      <c r="POX23" s="198"/>
      <c r="POY23" s="198"/>
      <c r="POZ23" s="198"/>
      <c r="PPA23" s="198"/>
      <c r="PPB23" s="198"/>
      <c r="PPC23" s="198"/>
      <c r="PPD23" s="198"/>
      <c r="PPE23" s="198"/>
      <c r="PPF23" s="198"/>
      <c r="PPG23" s="198"/>
      <c r="PPH23" s="198"/>
      <c r="PPI23" s="198"/>
      <c r="PPJ23" s="198"/>
      <c r="PPK23" s="198"/>
      <c r="PPL23" s="198"/>
      <c r="PPM23" s="198"/>
      <c r="PPN23" s="198"/>
      <c r="PPO23" s="198"/>
      <c r="PPP23" s="198"/>
      <c r="PPQ23" s="198"/>
      <c r="PPR23" s="198"/>
      <c r="PPS23" s="198"/>
      <c r="PPT23" s="198"/>
      <c r="PPU23" s="198"/>
      <c r="PPV23" s="198"/>
      <c r="PPW23" s="198"/>
      <c r="PPX23" s="198"/>
      <c r="PPY23" s="198"/>
      <c r="PPZ23" s="198"/>
      <c r="PQA23" s="198"/>
      <c r="PQB23" s="198"/>
      <c r="PQC23" s="198"/>
      <c r="PQD23" s="198"/>
      <c r="PQE23" s="198"/>
      <c r="PQF23" s="198"/>
      <c r="PQG23" s="198"/>
      <c r="PQH23" s="198"/>
      <c r="PQI23" s="198"/>
      <c r="PQJ23" s="198"/>
      <c r="PQK23" s="198"/>
      <c r="PQL23" s="198"/>
      <c r="PQM23" s="198"/>
      <c r="PQN23" s="198"/>
      <c r="PQO23" s="198"/>
      <c r="PQP23" s="198"/>
      <c r="PQQ23" s="198"/>
      <c r="PQR23" s="198"/>
      <c r="PQS23" s="198"/>
      <c r="PQT23" s="198"/>
      <c r="PQU23" s="198"/>
      <c r="PQV23" s="198"/>
      <c r="PQW23" s="198"/>
      <c r="PQX23" s="198"/>
      <c r="PQY23" s="198"/>
      <c r="PQZ23" s="198"/>
      <c r="PRA23" s="198"/>
      <c r="PRB23" s="198"/>
      <c r="PRC23" s="198"/>
      <c r="PRD23" s="198"/>
      <c r="PRE23" s="198"/>
      <c r="PRF23" s="198"/>
      <c r="PRG23" s="198"/>
      <c r="PRH23" s="198"/>
      <c r="PRI23" s="198"/>
      <c r="PRJ23" s="198"/>
      <c r="PRK23" s="198"/>
      <c r="PRL23" s="198"/>
      <c r="PRM23" s="198"/>
      <c r="PRN23" s="198"/>
      <c r="PRO23" s="198"/>
      <c r="PRP23" s="198"/>
      <c r="PRQ23" s="198"/>
      <c r="PRR23" s="198"/>
      <c r="PRS23" s="198"/>
      <c r="PRT23" s="198"/>
      <c r="PRU23" s="198"/>
      <c r="PRV23" s="198"/>
      <c r="PRW23" s="198"/>
      <c r="PRX23" s="198"/>
      <c r="PRY23" s="198"/>
      <c r="PRZ23" s="198"/>
      <c r="PSA23" s="198"/>
      <c r="PSB23" s="198"/>
      <c r="PSC23" s="198"/>
      <c r="PSD23" s="198"/>
      <c r="PSE23" s="198"/>
      <c r="PSF23" s="198"/>
      <c r="PSG23" s="198"/>
      <c r="PSH23" s="198"/>
      <c r="PSI23" s="198"/>
      <c r="PSJ23" s="198"/>
      <c r="PSK23" s="198"/>
      <c r="PSL23" s="198"/>
      <c r="PSM23" s="198"/>
      <c r="PSN23" s="198"/>
      <c r="PSO23" s="198"/>
      <c r="PSP23" s="198"/>
      <c r="PSQ23" s="198"/>
      <c r="PSR23" s="198"/>
      <c r="PSS23" s="198"/>
      <c r="PST23" s="198"/>
      <c r="PSU23" s="198"/>
      <c r="PSV23" s="198"/>
      <c r="PSW23" s="198"/>
      <c r="PSX23" s="198"/>
      <c r="PSY23" s="198"/>
      <c r="PSZ23" s="198"/>
      <c r="PTA23" s="198"/>
      <c r="PTB23" s="198"/>
      <c r="PTC23" s="198"/>
      <c r="PTD23" s="198"/>
      <c r="PTE23" s="198"/>
      <c r="PTF23" s="198"/>
      <c r="PTG23" s="198"/>
      <c r="PTH23" s="198"/>
      <c r="PTI23" s="198"/>
      <c r="PTJ23" s="198"/>
      <c r="PTK23" s="198"/>
      <c r="PTL23" s="198"/>
      <c r="PTM23" s="198"/>
      <c r="PTN23" s="198"/>
      <c r="PTO23" s="198"/>
      <c r="PTP23" s="198"/>
      <c r="PTQ23" s="198"/>
      <c r="PTR23" s="198"/>
      <c r="PTS23" s="198"/>
      <c r="PTT23" s="198"/>
      <c r="PTU23" s="198"/>
      <c r="PTV23" s="198"/>
      <c r="PTW23" s="198"/>
      <c r="PTX23" s="198"/>
      <c r="PTY23" s="198"/>
      <c r="PTZ23" s="198"/>
      <c r="PUA23" s="198"/>
      <c r="PUB23" s="198"/>
      <c r="PUC23" s="198"/>
      <c r="PUD23" s="198"/>
      <c r="PUE23" s="198"/>
      <c r="PUF23" s="198"/>
      <c r="PUG23" s="198"/>
      <c r="PUH23" s="198"/>
      <c r="PUI23" s="198"/>
      <c r="PUJ23" s="198"/>
      <c r="PUK23" s="198"/>
      <c r="PUL23" s="198"/>
      <c r="PUM23" s="198"/>
      <c r="PUN23" s="198"/>
      <c r="PUO23" s="198"/>
      <c r="PUP23" s="198"/>
      <c r="PUQ23" s="198"/>
      <c r="PUR23" s="198"/>
      <c r="PUS23" s="198"/>
      <c r="PUT23" s="198"/>
      <c r="PUU23" s="198"/>
      <c r="PUV23" s="198"/>
      <c r="PUW23" s="198"/>
      <c r="PUX23" s="198"/>
      <c r="PUY23" s="198"/>
      <c r="PUZ23" s="198"/>
      <c r="PVA23" s="198"/>
      <c r="PVB23" s="198"/>
      <c r="PVC23" s="198"/>
      <c r="PVD23" s="198"/>
      <c r="PVE23" s="198"/>
      <c r="PVF23" s="198"/>
      <c r="PVG23" s="198"/>
      <c r="PVH23" s="198"/>
      <c r="PVI23" s="198"/>
      <c r="PVJ23" s="198"/>
      <c r="PVK23" s="198"/>
      <c r="PVL23" s="198"/>
      <c r="PVM23" s="198"/>
      <c r="PVN23" s="198"/>
      <c r="PVO23" s="198"/>
      <c r="PVP23" s="198"/>
      <c r="PVQ23" s="198"/>
      <c r="PVR23" s="198"/>
      <c r="PVS23" s="198"/>
      <c r="PVT23" s="198"/>
      <c r="PVU23" s="198"/>
      <c r="PVV23" s="198"/>
      <c r="PVW23" s="198"/>
      <c r="PVX23" s="198"/>
      <c r="PVY23" s="198"/>
      <c r="PVZ23" s="198"/>
      <c r="PWA23" s="198"/>
      <c r="PWB23" s="198"/>
      <c r="PWC23" s="198"/>
      <c r="PWD23" s="198"/>
      <c r="PWE23" s="198"/>
      <c r="PWF23" s="198"/>
      <c r="PWG23" s="198"/>
      <c r="PWH23" s="198"/>
      <c r="PWI23" s="198"/>
      <c r="PWJ23" s="198"/>
      <c r="PWK23" s="198"/>
      <c r="PWL23" s="198"/>
      <c r="PWM23" s="198"/>
      <c r="PWN23" s="198"/>
      <c r="PWO23" s="198"/>
      <c r="PWP23" s="198"/>
      <c r="PWQ23" s="198"/>
      <c r="PWR23" s="198"/>
      <c r="PWS23" s="198"/>
      <c r="PWT23" s="198"/>
      <c r="PWU23" s="198"/>
      <c r="PWV23" s="198"/>
      <c r="PWW23" s="198"/>
      <c r="PWX23" s="198"/>
      <c r="PWY23" s="198"/>
      <c r="PWZ23" s="198"/>
      <c r="PXA23" s="198"/>
      <c r="PXB23" s="198"/>
      <c r="PXC23" s="198"/>
      <c r="PXD23" s="198"/>
      <c r="PXE23" s="198"/>
      <c r="PXF23" s="198"/>
      <c r="PXG23" s="198"/>
      <c r="PXH23" s="198"/>
      <c r="PXI23" s="198"/>
      <c r="PXJ23" s="198"/>
      <c r="PXK23" s="198"/>
      <c r="PXL23" s="198"/>
      <c r="PXM23" s="198"/>
      <c r="PXN23" s="198"/>
      <c r="PXO23" s="198"/>
      <c r="PXP23" s="198"/>
      <c r="PXQ23" s="198"/>
      <c r="PXR23" s="198"/>
      <c r="PXS23" s="198"/>
      <c r="PXT23" s="198"/>
      <c r="PXU23" s="198"/>
      <c r="PXV23" s="198"/>
      <c r="PXW23" s="198"/>
      <c r="PXX23" s="198"/>
      <c r="PXY23" s="198"/>
      <c r="PXZ23" s="198"/>
      <c r="PYA23" s="198"/>
      <c r="PYB23" s="198"/>
      <c r="PYC23" s="198"/>
      <c r="PYD23" s="198"/>
      <c r="PYE23" s="198"/>
      <c r="PYF23" s="198"/>
      <c r="PYG23" s="198"/>
      <c r="PYH23" s="198"/>
      <c r="PYI23" s="198"/>
      <c r="PYJ23" s="198"/>
      <c r="PYK23" s="198"/>
      <c r="PYL23" s="198"/>
      <c r="PYM23" s="198"/>
      <c r="PYN23" s="198"/>
      <c r="PYO23" s="198"/>
      <c r="PYP23" s="198"/>
      <c r="PYQ23" s="198"/>
      <c r="PYR23" s="198"/>
      <c r="PYS23" s="198"/>
      <c r="PYT23" s="198"/>
      <c r="PYU23" s="198"/>
      <c r="PYV23" s="198"/>
      <c r="PYW23" s="198"/>
      <c r="PYX23" s="198"/>
      <c r="PYY23" s="198"/>
      <c r="PYZ23" s="198"/>
      <c r="PZA23" s="198"/>
      <c r="PZB23" s="198"/>
      <c r="PZC23" s="198"/>
      <c r="PZD23" s="198"/>
      <c r="PZE23" s="198"/>
      <c r="PZF23" s="198"/>
      <c r="PZG23" s="198"/>
      <c r="PZH23" s="198"/>
      <c r="PZI23" s="198"/>
      <c r="PZJ23" s="198"/>
      <c r="PZK23" s="198"/>
      <c r="PZL23" s="198"/>
      <c r="PZM23" s="198"/>
      <c r="PZN23" s="198"/>
      <c r="PZO23" s="198"/>
      <c r="PZP23" s="198"/>
      <c r="PZQ23" s="198"/>
      <c r="PZR23" s="198"/>
      <c r="PZS23" s="198"/>
      <c r="PZT23" s="198"/>
      <c r="PZU23" s="198"/>
      <c r="PZV23" s="198"/>
      <c r="PZW23" s="198"/>
      <c r="PZX23" s="198"/>
      <c r="PZY23" s="198"/>
      <c r="PZZ23" s="198"/>
      <c r="QAA23" s="198"/>
      <c r="QAB23" s="198"/>
      <c r="QAC23" s="198"/>
      <c r="QAD23" s="198"/>
      <c r="QAE23" s="198"/>
      <c r="QAF23" s="198"/>
      <c r="QAG23" s="198"/>
      <c r="QAH23" s="198"/>
      <c r="QAI23" s="198"/>
      <c r="QAJ23" s="198"/>
      <c r="QAK23" s="198"/>
      <c r="QAL23" s="198"/>
      <c r="QAM23" s="198"/>
      <c r="QAN23" s="198"/>
      <c r="QAO23" s="198"/>
      <c r="QAP23" s="198"/>
      <c r="QAQ23" s="198"/>
      <c r="QAR23" s="198"/>
      <c r="QAS23" s="198"/>
      <c r="QAT23" s="198"/>
      <c r="QAU23" s="198"/>
      <c r="QAV23" s="198"/>
      <c r="QAW23" s="198"/>
      <c r="QAX23" s="198"/>
      <c r="QAY23" s="198"/>
      <c r="QAZ23" s="198"/>
      <c r="QBA23" s="198"/>
      <c r="QBB23" s="198"/>
      <c r="QBC23" s="198"/>
      <c r="QBD23" s="198"/>
      <c r="QBE23" s="198"/>
      <c r="QBF23" s="198"/>
      <c r="QBG23" s="198"/>
      <c r="QBH23" s="198"/>
      <c r="QBI23" s="198"/>
      <c r="QBJ23" s="198"/>
      <c r="QBK23" s="198"/>
      <c r="QBL23" s="198"/>
      <c r="QBM23" s="198"/>
      <c r="QBN23" s="198"/>
      <c r="QBO23" s="198"/>
      <c r="QBP23" s="198"/>
      <c r="QBQ23" s="198"/>
      <c r="QBR23" s="198"/>
      <c r="QBS23" s="198"/>
      <c r="QBT23" s="198"/>
      <c r="QBU23" s="198"/>
      <c r="QBV23" s="198"/>
      <c r="QBW23" s="198"/>
      <c r="QBX23" s="198"/>
      <c r="QBY23" s="198"/>
      <c r="QBZ23" s="198"/>
      <c r="QCA23" s="198"/>
      <c r="QCB23" s="198"/>
      <c r="QCC23" s="198"/>
      <c r="QCD23" s="198"/>
      <c r="QCE23" s="198"/>
      <c r="QCF23" s="198"/>
      <c r="QCG23" s="198"/>
      <c r="QCH23" s="198"/>
      <c r="QCI23" s="198"/>
      <c r="QCJ23" s="198"/>
      <c r="QCK23" s="198"/>
      <c r="QCL23" s="198"/>
      <c r="QCM23" s="198"/>
      <c r="QCN23" s="198"/>
      <c r="QCO23" s="198"/>
      <c r="QCP23" s="198"/>
      <c r="QCQ23" s="198"/>
      <c r="QCR23" s="198"/>
      <c r="QCS23" s="198"/>
      <c r="QCT23" s="198"/>
      <c r="QCU23" s="198"/>
      <c r="QCV23" s="198"/>
      <c r="QCW23" s="198"/>
      <c r="QCX23" s="198"/>
      <c r="QCY23" s="198"/>
      <c r="QCZ23" s="198"/>
      <c r="QDA23" s="198"/>
      <c r="QDB23" s="198"/>
      <c r="QDC23" s="198"/>
      <c r="QDD23" s="198"/>
      <c r="QDE23" s="198"/>
      <c r="QDF23" s="198"/>
      <c r="QDG23" s="198"/>
      <c r="QDH23" s="198"/>
      <c r="QDI23" s="198"/>
      <c r="QDJ23" s="198"/>
      <c r="QDK23" s="198"/>
      <c r="QDL23" s="198"/>
      <c r="QDM23" s="198"/>
      <c r="QDN23" s="198"/>
      <c r="QDO23" s="198"/>
      <c r="QDP23" s="198"/>
      <c r="QDQ23" s="198"/>
      <c r="QDR23" s="198"/>
      <c r="QDS23" s="198"/>
      <c r="QDT23" s="198"/>
      <c r="QDU23" s="198"/>
      <c r="QDV23" s="198"/>
      <c r="QDW23" s="198"/>
      <c r="QDX23" s="198"/>
      <c r="QDY23" s="198"/>
      <c r="QDZ23" s="198"/>
      <c r="QEA23" s="198"/>
      <c r="QEB23" s="198"/>
      <c r="QEC23" s="198"/>
      <c r="QED23" s="198"/>
      <c r="QEE23" s="198"/>
      <c r="QEF23" s="198"/>
      <c r="QEG23" s="198"/>
      <c r="QEH23" s="198"/>
      <c r="QEI23" s="198"/>
      <c r="QEJ23" s="198"/>
      <c r="QEK23" s="198"/>
      <c r="QEL23" s="198"/>
      <c r="QEM23" s="198"/>
      <c r="QEN23" s="198"/>
      <c r="QEO23" s="198"/>
      <c r="QEP23" s="198"/>
      <c r="QEQ23" s="198"/>
      <c r="QER23" s="198"/>
      <c r="QES23" s="198"/>
      <c r="QET23" s="198"/>
      <c r="QEU23" s="198"/>
      <c r="QEV23" s="198"/>
      <c r="QEW23" s="198"/>
      <c r="QEX23" s="198"/>
      <c r="QEY23" s="198"/>
      <c r="QEZ23" s="198"/>
      <c r="QFA23" s="198"/>
      <c r="QFB23" s="198"/>
      <c r="QFC23" s="198"/>
      <c r="QFD23" s="198"/>
      <c r="QFE23" s="198"/>
      <c r="QFF23" s="198"/>
      <c r="QFG23" s="198"/>
      <c r="QFH23" s="198"/>
      <c r="QFI23" s="198"/>
      <c r="QFJ23" s="198"/>
      <c r="QFK23" s="198"/>
      <c r="QFL23" s="198"/>
      <c r="QFM23" s="198"/>
      <c r="QFN23" s="198"/>
      <c r="QFO23" s="198"/>
      <c r="QFP23" s="198"/>
      <c r="QFQ23" s="198"/>
      <c r="QFR23" s="198"/>
      <c r="QFS23" s="198"/>
      <c r="QFT23" s="198"/>
      <c r="QFU23" s="198"/>
      <c r="QFV23" s="198"/>
      <c r="QFW23" s="198"/>
      <c r="QFX23" s="198"/>
      <c r="QFY23" s="198"/>
      <c r="QFZ23" s="198"/>
      <c r="QGA23" s="198"/>
      <c r="QGB23" s="198"/>
      <c r="QGC23" s="198"/>
      <c r="QGD23" s="198"/>
      <c r="QGE23" s="198"/>
      <c r="QGF23" s="198"/>
      <c r="QGG23" s="198"/>
      <c r="QGH23" s="198"/>
      <c r="QGI23" s="198"/>
      <c r="QGJ23" s="198"/>
      <c r="QGK23" s="198"/>
      <c r="QGL23" s="198"/>
      <c r="QGM23" s="198"/>
      <c r="QGN23" s="198"/>
      <c r="QGO23" s="198"/>
      <c r="QGP23" s="198"/>
      <c r="QGQ23" s="198"/>
      <c r="QGR23" s="198"/>
      <c r="QGS23" s="198"/>
      <c r="QGT23" s="198"/>
      <c r="QGU23" s="198"/>
      <c r="QGV23" s="198"/>
      <c r="QGW23" s="198"/>
      <c r="QGX23" s="198"/>
      <c r="QGY23" s="198"/>
      <c r="QGZ23" s="198"/>
      <c r="QHA23" s="198"/>
      <c r="QHB23" s="198"/>
      <c r="QHC23" s="198"/>
      <c r="QHD23" s="198"/>
      <c r="QHE23" s="198"/>
      <c r="QHF23" s="198"/>
      <c r="QHG23" s="198"/>
      <c r="QHH23" s="198"/>
      <c r="QHI23" s="198"/>
      <c r="QHJ23" s="198"/>
      <c r="QHK23" s="198"/>
      <c r="QHL23" s="198"/>
      <c r="QHM23" s="198"/>
      <c r="QHN23" s="198"/>
      <c r="QHO23" s="198"/>
      <c r="QHP23" s="198"/>
      <c r="QHQ23" s="198"/>
      <c r="QHR23" s="198"/>
      <c r="QHS23" s="198"/>
      <c r="QHT23" s="198"/>
      <c r="QHU23" s="198"/>
      <c r="QHV23" s="198"/>
      <c r="QHW23" s="198"/>
      <c r="QHX23" s="198"/>
      <c r="QHY23" s="198"/>
      <c r="QHZ23" s="198"/>
      <c r="QIA23" s="198"/>
      <c r="QIB23" s="198"/>
      <c r="QIC23" s="198"/>
      <c r="QID23" s="198"/>
      <c r="QIE23" s="198"/>
      <c r="QIF23" s="198"/>
      <c r="QIG23" s="198"/>
      <c r="QIH23" s="198"/>
      <c r="QII23" s="198"/>
      <c r="QIJ23" s="198"/>
      <c r="QIK23" s="198"/>
      <c r="QIL23" s="198"/>
      <c r="QIM23" s="198"/>
      <c r="QIN23" s="198"/>
      <c r="QIO23" s="198"/>
      <c r="QIP23" s="198"/>
      <c r="QIQ23" s="198"/>
      <c r="QIR23" s="198"/>
      <c r="QIS23" s="198"/>
      <c r="QIT23" s="198"/>
      <c r="QIU23" s="198"/>
      <c r="QIV23" s="198"/>
      <c r="QIW23" s="198"/>
      <c r="QIX23" s="198"/>
      <c r="QIY23" s="198"/>
      <c r="QIZ23" s="198"/>
      <c r="QJA23" s="198"/>
      <c r="QJB23" s="198"/>
      <c r="QJC23" s="198"/>
      <c r="QJD23" s="198"/>
      <c r="QJE23" s="198"/>
      <c r="QJF23" s="198"/>
      <c r="QJG23" s="198"/>
      <c r="QJH23" s="198"/>
      <c r="QJI23" s="198"/>
      <c r="QJJ23" s="198"/>
      <c r="QJK23" s="198"/>
      <c r="QJL23" s="198"/>
      <c r="QJM23" s="198"/>
      <c r="QJN23" s="198"/>
      <c r="QJO23" s="198"/>
      <c r="QJP23" s="198"/>
      <c r="QJQ23" s="198"/>
      <c r="QJR23" s="198"/>
      <c r="QJS23" s="198"/>
      <c r="QJT23" s="198"/>
      <c r="QJU23" s="198"/>
      <c r="QJV23" s="198"/>
      <c r="QJW23" s="198"/>
      <c r="QJX23" s="198"/>
      <c r="QJY23" s="198"/>
      <c r="QJZ23" s="198"/>
      <c r="QKA23" s="198"/>
      <c r="QKB23" s="198"/>
      <c r="QKC23" s="198"/>
      <c r="QKD23" s="198"/>
      <c r="QKE23" s="198"/>
      <c r="QKF23" s="198"/>
      <c r="QKG23" s="198"/>
      <c r="QKH23" s="198"/>
      <c r="QKI23" s="198"/>
      <c r="QKJ23" s="198"/>
      <c r="QKK23" s="198"/>
      <c r="QKL23" s="198"/>
      <c r="QKM23" s="198"/>
      <c r="QKN23" s="198"/>
      <c r="QKO23" s="198"/>
      <c r="QKP23" s="198"/>
      <c r="QKQ23" s="198"/>
      <c r="QKR23" s="198"/>
      <c r="QKS23" s="198"/>
      <c r="QKT23" s="198"/>
      <c r="QKU23" s="198"/>
      <c r="QKV23" s="198"/>
      <c r="QKW23" s="198"/>
      <c r="QKX23" s="198"/>
      <c r="QKY23" s="198"/>
      <c r="QKZ23" s="198"/>
      <c r="QLA23" s="198"/>
      <c r="QLB23" s="198"/>
      <c r="QLC23" s="198"/>
      <c r="QLD23" s="198"/>
      <c r="QLE23" s="198"/>
      <c r="QLF23" s="198"/>
      <c r="QLG23" s="198"/>
      <c r="QLH23" s="198"/>
      <c r="QLI23" s="198"/>
      <c r="QLJ23" s="198"/>
      <c r="QLK23" s="198"/>
      <c r="QLL23" s="198"/>
      <c r="QLM23" s="198"/>
      <c r="QLN23" s="198"/>
      <c r="QLO23" s="198"/>
      <c r="QLP23" s="198"/>
      <c r="QLQ23" s="198"/>
      <c r="QLR23" s="198"/>
      <c r="QLS23" s="198"/>
      <c r="QLT23" s="198"/>
      <c r="QLU23" s="198"/>
      <c r="QLV23" s="198"/>
      <c r="QLW23" s="198"/>
      <c r="QLX23" s="198"/>
      <c r="QLY23" s="198"/>
      <c r="QLZ23" s="198"/>
      <c r="QMA23" s="198"/>
      <c r="QMB23" s="198"/>
      <c r="QMC23" s="198"/>
      <c r="QMD23" s="198"/>
      <c r="QME23" s="198"/>
      <c r="QMF23" s="198"/>
      <c r="QMG23" s="198"/>
      <c r="QMH23" s="198"/>
      <c r="QMI23" s="198"/>
      <c r="QMJ23" s="198"/>
      <c r="QMK23" s="198"/>
      <c r="QML23" s="198"/>
      <c r="QMM23" s="198"/>
      <c r="QMN23" s="198"/>
      <c r="QMO23" s="198"/>
      <c r="QMP23" s="198"/>
      <c r="QMQ23" s="198"/>
      <c r="QMR23" s="198"/>
      <c r="QMS23" s="198"/>
      <c r="QMT23" s="198"/>
      <c r="QMU23" s="198"/>
      <c r="QMV23" s="198"/>
      <c r="QMW23" s="198"/>
      <c r="QMX23" s="198"/>
      <c r="QMY23" s="198"/>
      <c r="QMZ23" s="198"/>
      <c r="QNA23" s="198"/>
      <c r="QNB23" s="198"/>
      <c r="QNC23" s="198"/>
      <c r="QND23" s="198"/>
      <c r="QNE23" s="198"/>
      <c r="QNF23" s="198"/>
      <c r="QNG23" s="198"/>
      <c r="QNH23" s="198"/>
      <c r="QNI23" s="198"/>
      <c r="QNJ23" s="198"/>
      <c r="QNK23" s="198"/>
      <c r="QNL23" s="198"/>
      <c r="QNM23" s="198"/>
      <c r="QNN23" s="198"/>
      <c r="QNO23" s="198"/>
      <c r="QNP23" s="198"/>
      <c r="QNQ23" s="198"/>
      <c r="QNR23" s="198"/>
      <c r="QNS23" s="198"/>
      <c r="QNT23" s="198"/>
      <c r="QNU23" s="198"/>
      <c r="QNV23" s="198"/>
      <c r="QNW23" s="198"/>
      <c r="QNX23" s="198"/>
      <c r="QNY23" s="198"/>
      <c r="QNZ23" s="198"/>
      <c r="QOA23" s="198"/>
      <c r="QOB23" s="198"/>
      <c r="QOC23" s="198"/>
      <c r="QOD23" s="198"/>
      <c r="QOE23" s="198"/>
      <c r="QOF23" s="198"/>
      <c r="QOG23" s="198"/>
      <c r="QOH23" s="198"/>
      <c r="QOI23" s="198"/>
      <c r="QOJ23" s="198"/>
      <c r="QOK23" s="198"/>
      <c r="QOL23" s="198"/>
      <c r="QOM23" s="198"/>
      <c r="QON23" s="198"/>
      <c r="QOO23" s="198"/>
      <c r="QOP23" s="198"/>
      <c r="QOQ23" s="198"/>
      <c r="QOR23" s="198"/>
      <c r="QOS23" s="198"/>
      <c r="QOT23" s="198"/>
      <c r="QOU23" s="198"/>
      <c r="QOV23" s="198"/>
      <c r="QOW23" s="198"/>
      <c r="QOX23" s="198"/>
      <c r="QOY23" s="198"/>
      <c r="QOZ23" s="198"/>
      <c r="QPA23" s="198"/>
      <c r="QPB23" s="198"/>
      <c r="QPC23" s="198"/>
      <c r="QPD23" s="198"/>
      <c r="QPE23" s="198"/>
      <c r="QPF23" s="198"/>
      <c r="QPG23" s="198"/>
      <c r="QPH23" s="198"/>
      <c r="QPI23" s="198"/>
      <c r="QPJ23" s="198"/>
      <c r="QPK23" s="198"/>
      <c r="QPL23" s="198"/>
      <c r="QPM23" s="198"/>
      <c r="QPN23" s="198"/>
      <c r="QPO23" s="198"/>
      <c r="QPP23" s="198"/>
      <c r="QPQ23" s="198"/>
      <c r="QPR23" s="198"/>
      <c r="QPS23" s="198"/>
      <c r="QPT23" s="198"/>
      <c r="QPU23" s="198"/>
      <c r="QPV23" s="198"/>
      <c r="QPW23" s="198"/>
      <c r="QPX23" s="198"/>
      <c r="QPY23" s="198"/>
      <c r="QPZ23" s="198"/>
      <c r="QQA23" s="198"/>
      <c r="QQB23" s="198"/>
      <c r="QQC23" s="198"/>
      <c r="QQD23" s="198"/>
      <c r="QQE23" s="198"/>
      <c r="QQF23" s="198"/>
      <c r="QQG23" s="198"/>
      <c r="QQH23" s="198"/>
      <c r="QQI23" s="198"/>
      <c r="QQJ23" s="198"/>
      <c r="QQK23" s="198"/>
      <c r="QQL23" s="198"/>
      <c r="QQM23" s="198"/>
      <c r="QQN23" s="198"/>
      <c r="QQO23" s="198"/>
      <c r="QQP23" s="198"/>
      <c r="QQQ23" s="198"/>
      <c r="QQR23" s="198"/>
      <c r="QQS23" s="198"/>
      <c r="QQT23" s="198"/>
      <c r="QQU23" s="198"/>
      <c r="QQV23" s="198"/>
      <c r="QQW23" s="198"/>
      <c r="QQX23" s="198"/>
      <c r="QQY23" s="198"/>
      <c r="QQZ23" s="198"/>
      <c r="QRA23" s="198"/>
      <c r="QRB23" s="198"/>
      <c r="QRC23" s="198"/>
      <c r="QRD23" s="198"/>
      <c r="QRE23" s="198"/>
      <c r="QRF23" s="198"/>
      <c r="QRG23" s="198"/>
      <c r="QRH23" s="198"/>
      <c r="QRI23" s="198"/>
      <c r="QRJ23" s="198"/>
      <c r="QRK23" s="198"/>
      <c r="QRL23" s="198"/>
      <c r="QRM23" s="198"/>
      <c r="QRN23" s="198"/>
      <c r="QRO23" s="198"/>
      <c r="QRP23" s="198"/>
      <c r="QRQ23" s="198"/>
      <c r="QRR23" s="198"/>
      <c r="QRS23" s="198"/>
      <c r="QRT23" s="198"/>
      <c r="QRU23" s="198"/>
      <c r="QRV23" s="198"/>
      <c r="QRW23" s="198"/>
      <c r="QRX23" s="198"/>
      <c r="QRY23" s="198"/>
      <c r="QRZ23" s="198"/>
      <c r="QSA23" s="198"/>
      <c r="QSB23" s="198"/>
      <c r="QSC23" s="198"/>
      <c r="QSD23" s="198"/>
      <c r="QSE23" s="198"/>
      <c r="QSF23" s="198"/>
      <c r="QSG23" s="198"/>
      <c r="QSH23" s="198"/>
      <c r="QSI23" s="198"/>
      <c r="QSJ23" s="198"/>
      <c r="QSK23" s="198"/>
      <c r="QSL23" s="198"/>
      <c r="QSM23" s="198"/>
      <c r="QSN23" s="198"/>
      <c r="QSO23" s="198"/>
      <c r="QSP23" s="198"/>
      <c r="QSQ23" s="198"/>
      <c r="QSR23" s="198"/>
      <c r="QSS23" s="198"/>
      <c r="QST23" s="198"/>
      <c r="QSU23" s="198"/>
      <c r="QSV23" s="198"/>
      <c r="QSW23" s="198"/>
      <c r="QSX23" s="198"/>
      <c r="QSY23" s="198"/>
      <c r="QSZ23" s="198"/>
      <c r="QTA23" s="198"/>
      <c r="QTB23" s="198"/>
      <c r="QTC23" s="198"/>
      <c r="QTD23" s="198"/>
      <c r="QTE23" s="198"/>
      <c r="QTF23" s="198"/>
      <c r="QTG23" s="198"/>
      <c r="QTH23" s="198"/>
      <c r="QTI23" s="198"/>
      <c r="QTJ23" s="198"/>
      <c r="QTK23" s="198"/>
      <c r="QTL23" s="198"/>
      <c r="QTM23" s="198"/>
      <c r="QTN23" s="198"/>
      <c r="QTO23" s="198"/>
      <c r="QTP23" s="198"/>
      <c r="QTQ23" s="198"/>
      <c r="QTR23" s="198"/>
      <c r="QTS23" s="198"/>
      <c r="QTT23" s="198"/>
      <c r="QTU23" s="198"/>
      <c r="QTV23" s="198"/>
      <c r="QTW23" s="198"/>
      <c r="QTX23" s="198"/>
      <c r="QTY23" s="198"/>
      <c r="QTZ23" s="198"/>
      <c r="QUA23" s="198"/>
      <c r="QUB23" s="198"/>
      <c r="QUC23" s="198"/>
      <c r="QUD23" s="198"/>
      <c r="QUE23" s="198"/>
      <c r="QUF23" s="198"/>
      <c r="QUG23" s="198"/>
      <c r="QUH23" s="198"/>
      <c r="QUI23" s="198"/>
      <c r="QUJ23" s="198"/>
      <c r="QUK23" s="198"/>
      <c r="QUL23" s="198"/>
      <c r="QUM23" s="198"/>
      <c r="QUN23" s="198"/>
      <c r="QUO23" s="198"/>
      <c r="QUP23" s="198"/>
      <c r="QUQ23" s="198"/>
      <c r="QUR23" s="198"/>
      <c r="QUS23" s="198"/>
      <c r="QUT23" s="198"/>
      <c r="QUU23" s="198"/>
      <c r="QUV23" s="198"/>
      <c r="QUW23" s="198"/>
      <c r="QUX23" s="198"/>
      <c r="QUY23" s="198"/>
      <c r="QUZ23" s="198"/>
      <c r="QVA23" s="198"/>
      <c r="QVB23" s="198"/>
      <c r="QVC23" s="198"/>
      <c r="QVD23" s="198"/>
      <c r="QVE23" s="198"/>
      <c r="QVF23" s="198"/>
      <c r="QVG23" s="198"/>
      <c r="QVH23" s="198"/>
      <c r="QVI23" s="198"/>
      <c r="QVJ23" s="198"/>
      <c r="QVK23" s="198"/>
      <c r="QVL23" s="198"/>
      <c r="QVM23" s="198"/>
      <c r="QVN23" s="198"/>
      <c r="QVO23" s="198"/>
      <c r="QVP23" s="198"/>
      <c r="QVQ23" s="198"/>
      <c r="QVR23" s="198"/>
      <c r="QVS23" s="198"/>
      <c r="QVT23" s="198"/>
      <c r="QVU23" s="198"/>
      <c r="QVV23" s="198"/>
      <c r="QVW23" s="198"/>
      <c r="QVX23" s="198"/>
      <c r="QVY23" s="198"/>
      <c r="QVZ23" s="198"/>
      <c r="QWA23" s="198"/>
      <c r="QWB23" s="198"/>
      <c r="QWC23" s="198"/>
      <c r="QWD23" s="198"/>
      <c r="QWE23" s="198"/>
      <c r="QWF23" s="198"/>
      <c r="QWG23" s="198"/>
      <c r="QWH23" s="198"/>
      <c r="QWI23" s="198"/>
      <c r="QWJ23" s="198"/>
      <c r="QWK23" s="198"/>
      <c r="QWL23" s="198"/>
      <c r="QWM23" s="198"/>
      <c r="QWN23" s="198"/>
      <c r="QWO23" s="198"/>
      <c r="QWP23" s="198"/>
      <c r="QWQ23" s="198"/>
      <c r="QWR23" s="198"/>
      <c r="QWS23" s="198"/>
      <c r="QWT23" s="198"/>
      <c r="QWU23" s="198"/>
      <c r="QWV23" s="198"/>
      <c r="QWW23" s="198"/>
      <c r="QWX23" s="198"/>
      <c r="QWY23" s="198"/>
      <c r="QWZ23" s="198"/>
      <c r="QXA23" s="198"/>
      <c r="QXB23" s="198"/>
      <c r="QXC23" s="198"/>
      <c r="QXD23" s="198"/>
      <c r="QXE23" s="198"/>
      <c r="QXF23" s="198"/>
      <c r="QXG23" s="198"/>
      <c r="QXH23" s="198"/>
      <c r="QXI23" s="198"/>
      <c r="QXJ23" s="198"/>
      <c r="QXK23" s="198"/>
      <c r="QXL23" s="198"/>
      <c r="QXM23" s="198"/>
      <c r="QXN23" s="198"/>
      <c r="QXO23" s="198"/>
      <c r="QXP23" s="198"/>
      <c r="QXQ23" s="198"/>
      <c r="QXR23" s="198"/>
      <c r="QXS23" s="198"/>
      <c r="QXT23" s="198"/>
      <c r="QXU23" s="198"/>
      <c r="QXV23" s="198"/>
      <c r="QXW23" s="198"/>
      <c r="QXX23" s="198"/>
      <c r="QXY23" s="198"/>
      <c r="QXZ23" s="198"/>
      <c r="QYA23" s="198"/>
      <c r="QYB23" s="198"/>
      <c r="QYC23" s="198"/>
      <c r="QYD23" s="198"/>
      <c r="QYE23" s="198"/>
      <c r="QYF23" s="198"/>
      <c r="QYG23" s="198"/>
      <c r="QYH23" s="198"/>
      <c r="QYI23" s="198"/>
      <c r="QYJ23" s="198"/>
      <c r="QYK23" s="198"/>
      <c r="QYL23" s="198"/>
      <c r="QYM23" s="198"/>
      <c r="QYN23" s="198"/>
      <c r="QYO23" s="198"/>
      <c r="QYP23" s="198"/>
      <c r="QYQ23" s="198"/>
      <c r="QYR23" s="198"/>
      <c r="QYS23" s="198"/>
      <c r="QYT23" s="198"/>
      <c r="QYU23" s="198"/>
      <c r="QYV23" s="198"/>
      <c r="QYW23" s="198"/>
      <c r="QYX23" s="198"/>
      <c r="QYY23" s="198"/>
      <c r="QYZ23" s="198"/>
      <c r="QZA23" s="198"/>
      <c r="QZB23" s="198"/>
      <c r="QZC23" s="198"/>
      <c r="QZD23" s="198"/>
      <c r="QZE23" s="198"/>
      <c r="QZF23" s="198"/>
      <c r="QZG23" s="198"/>
      <c r="QZH23" s="198"/>
      <c r="QZI23" s="198"/>
      <c r="QZJ23" s="198"/>
      <c r="QZK23" s="198"/>
      <c r="QZL23" s="198"/>
      <c r="QZM23" s="198"/>
      <c r="QZN23" s="198"/>
      <c r="QZO23" s="198"/>
      <c r="QZP23" s="198"/>
      <c r="QZQ23" s="198"/>
      <c r="QZR23" s="198"/>
      <c r="QZS23" s="198"/>
      <c r="QZT23" s="198"/>
      <c r="QZU23" s="198"/>
      <c r="QZV23" s="198"/>
      <c r="QZW23" s="198"/>
      <c r="QZX23" s="198"/>
      <c r="QZY23" s="198"/>
      <c r="QZZ23" s="198"/>
      <c r="RAA23" s="198"/>
      <c r="RAB23" s="198"/>
      <c r="RAC23" s="198"/>
      <c r="RAD23" s="198"/>
      <c r="RAE23" s="198"/>
      <c r="RAF23" s="198"/>
      <c r="RAG23" s="198"/>
      <c r="RAH23" s="198"/>
      <c r="RAI23" s="198"/>
      <c r="RAJ23" s="198"/>
      <c r="RAK23" s="198"/>
      <c r="RAL23" s="198"/>
      <c r="RAM23" s="198"/>
      <c r="RAN23" s="198"/>
      <c r="RAO23" s="198"/>
      <c r="RAP23" s="198"/>
      <c r="RAQ23" s="198"/>
      <c r="RAR23" s="198"/>
      <c r="RAS23" s="198"/>
      <c r="RAT23" s="198"/>
      <c r="RAU23" s="198"/>
      <c r="RAV23" s="198"/>
      <c r="RAW23" s="198"/>
      <c r="RAX23" s="198"/>
      <c r="RAY23" s="198"/>
      <c r="RAZ23" s="198"/>
      <c r="RBA23" s="198"/>
      <c r="RBB23" s="198"/>
      <c r="RBC23" s="198"/>
      <c r="RBD23" s="198"/>
      <c r="RBE23" s="198"/>
      <c r="RBF23" s="198"/>
      <c r="RBG23" s="198"/>
      <c r="RBH23" s="198"/>
      <c r="RBI23" s="198"/>
      <c r="RBJ23" s="198"/>
      <c r="RBK23" s="198"/>
      <c r="RBL23" s="198"/>
      <c r="RBM23" s="198"/>
      <c r="RBN23" s="198"/>
      <c r="RBO23" s="198"/>
      <c r="RBP23" s="198"/>
      <c r="RBQ23" s="198"/>
      <c r="RBR23" s="198"/>
      <c r="RBS23" s="198"/>
      <c r="RBT23" s="198"/>
      <c r="RBU23" s="198"/>
      <c r="RBV23" s="198"/>
      <c r="RBW23" s="198"/>
      <c r="RBX23" s="198"/>
      <c r="RBY23" s="198"/>
      <c r="RBZ23" s="198"/>
      <c r="RCA23" s="198"/>
      <c r="RCB23" s="198"/>
      <c r="RCC23" s="198"/>
      <c r="RCD23" s="198"/>
      <c r="RCE23" s="198"/>
      <c r="RCF23" s="198"/>
      <c r="RCG23" s="198"/>
      <c r="RCH23" s="198"/>
      <c r="RCI23" s="198"/>
      <c r="RCJ23" s="198"/>
      <c r="RCK23" s="198"/>
      <c r="RCL23" s="198"/>
      <c r="RCM23" s="198"/>
      <c r="RCN23" s="198"/>
      <c r="RCO23" s="198"/>
      <c r="RCP23" s="198"/>
      <c r="RCQ23" s="198"/>
      <c r="RCR23" s="198"/>
      <c r="RCS23" s="198"/>
      <c r="RCT23" s="198"/>
      <c r="RCU23" s="198"/>
      <c r="RCV23" s="198"/>
      <c r="RCW23" s="198"/>
      <c r="RCX23" s="198"/>
      <c r="RCY23" s="198"/>
      <c r="RCZ23" s="198"/>
      <c r="RDA23" s="198"/>
      <c r="RDB23" s="198"/>
      <c r="RDC23" s="198"/>
      <c r="RDD23" s="198"/>
      <c r="RDE23" s="198"/>
      <c r="RDF23" s="198"/>
      <c r="RDG23" s="198"/>
      <c r="RDH23" s="198"/>
      <c r="RDI23" s="198"/>
      <c r="RDJ23" s="198"/>
      <c r="RDK23" s="198"/>
      <c r="RDL23" s="198"/>
      <c r="RDM23" s="198"/>
      <c r="RDN23" s="198"/>
      <c r="RDO23" s="198"/>
      <c r="RDP23" s="198"/>
      <c r="RDQ23" s="198"/>
      <c r="RDR23" s="198"/>
      <c r="RDS23" s="198"/>
      <c r="RDT23" s="198"/>
      <c r="RDU23" s="198"/>
      <c r="RDV23" s="198"/>
      <c r="RDW23" s="198"/>
      <c r="RDX23" s="198"/>
      <c r="RDY23" s="198"/>
      <c r="RDZ23" s="198"/>
      <c r="REA23" s="198"/>
      <c r="REB23" s="198"/>
      <c r="REC23" s="198"/>
      <c r="RED23" s="198"/>
      <c r="REE23" s="198"/>
      <c r="REF23" s="198"/>
      <c r="REG23" s="198"/>
      <c r="REH23" s="198"/>
      <c r="REI23" s="198"/>
      <c r="REJ23" s="198"/>
      <c r="REK23" s="198"/>
      <c r="REL23" s="198"/>
      <c r="REM23" s="198"/>
      <c r="REN23" s="198"/>
      <c r="REO23" s="198"/>
      <c r="REP23" s="198"/>
      <c r="REQ23" s="198"/>
      <c r="RER23" s="198"/>
      <c r="RES23" s="198"/>
      <c r="RET23" s="198"/>
      <c r="REU23" s="198"/>
      <c r="REV23" s="198"/>
      <c r="REW23" s="198"/>
      <c r="REX23" s="198"/>
      <c r="REY23" s="198"/>
      <c r="REZ23" s="198"/>
      <c r="RFA23" s="198"/>
      <c r="RFB23" s="198"/>
      <c r="RFC23" s="198"/>
      <c r="RFD23" s="198"/>
      <c r="RFE23" s="198"/>
      <c r="RFF23" s="198"/>
      <c r="RFG23" s="198"/>
      <c r="RFH23" s="198"/>
      <c r="RFI23" s="198"/>
      <c r="RFJ23" s="198"/>
      <c r="RFK23" s="198"/>
      <c r="RFL23" s="198"/>
      <c r="RFM23" s="198"/>
      <c r="RFN23" s="198"/>
      <c r="RFO23" s="198"/>
      <c r="RFP23" s="198"/>
      <c r="RFQ23" s="198"/>
      <c r="RFR23" s="198"/>
      <c r="RFS23" s="198"/>
      <c r="RFT23" s="198"/>
      <c r="RFU23" s="198"/>
      <c r="RFV23" s="198"/>
      <c r="RFW23" s="198"/>
      <c r="RFX23" s="198"/>
      <c r="RFY23" s="198"/>
      <c r="RFZ23" s="198"/>
      <c r="RGA23" s="198"/>
      <c r="RGB23" s="198"/>
      <c r="RGC23" s="198"/>
      <c r="RGD23" s="198"/>
      <c r="RGE23" s="198"/>
      <c r="RGF23" s="198"/>
      <c r="RGG23" s="198"/>
      <c r="RGH23" s="198"/>
      <c r="RGI23" s="198"/>
      <c r="RGJ23" s="198"/>
      <c r="RGK23" s="198"/>
      <c r="RGL23" s="198"/>
      <c r="RGM23" s="198"/>
      <c r="RGN23" s="198"/>
      <c r="RGO23" s="198"/>
      <c r="RGP23" s="198"/>
      <c r="RGQ23" s="198"/>
      <c r="RGR23" s="198"/>
      <c r="RGS23" s="198"/>
      <c r="RGT23" s="198"/>
      <c r="RGU23" s="198"/>
      <c r="RGV23" s="198"/>
      <c r="RGW23" s="198"/>
      <c r="RGX23" s="198"/>
      <c r="RGY23" s="198"/>
      <c r="RGZ23" s="198"/>
      <c r="RHA23" s="198"/>
      <c r="RHB23" s="198"/>
      <c r="RHC23" s="198"/>
      <c r="RHD23" s="198"/>
      <c r="RHE23" s="198"/>
      <c r="RHF23" s="198"/>
      <c r="RHG23" s="198"/>
      <c r="RHH23" s="198"/>
      <c r="RHI23" s="198"/>
      <c r="RHJ23" s="198"/>
      <c r="RHK23" s="198"/>
      <c r="RHL23" s="198"/>
      <c r="RHM23" s="198"/>
      <c r="RHN23" s="198"/>
      <c r="RHO23" s="198"/>
      <c r="RHP23" s="198"/>
      <c r="RHQ23" s="198"/>
      <c r="RHR23" s="198"/>
      <c r="RHS23" s="198"/>
      <c r="RHT23" s="198"/>
      <c r="RHU23" s="198"/>
      <c r="RHV23" s="198"/>
      <c r="RHW23" s="198"/>
      <c r="RHX23" s="198"/>
      <c r="RHY23" s="198"/>
      <c r="RHZ23" s="198"/>
      <c r="RIA23" s="198"/>
      <c r="RIB23" s="198"/>
      <c r="RIC23" s="198"/>
      <c r="RID23" s="198"/>
      <c r="RIE23" s="198"/>
      <c r="RIF23" s="198"/>
      <c r="RIG23" s="198"/>
      <c r="RIH23" s="198"/>
      <c r="RII23" s="198"/>
      <c r="RIJ23" s="198"/>
      <c r="RIK23" s="198"/>
      <c r="RIL23" s="198"/>
      <c r="RIM23" s="198"/>
      <c r="RIN23" s="198"/>
      <c r="RIO23" s="198"/>
      <c r="RIP23" s="198"/>
      <c r="RIQ23" s="198"/>
      <c r="RIR23" s="198"/>
      <c r="RIS23" s="198"/>
      <c r="RIT23" s="198"/>
      <c r="RIU23" s="198"/>
      <c r="RIV23" s="198"/>
      <c r="RIW23" s="198"/>
      <c r="RIX23" s="198"/>
      <c r="RIY23" s="198"/>
      <c r="RIZ23" s="198"/>
      <c r="RJA23" s="198"/>
      <c r="RJB23" s="198"/>
      <c r="RJC23" s="198"/>
      <c r="RJD23" s="198"/>
      <c r="RJE23" s="198"/>
      <c r="RJF23" s="198"/>
      <c r="RJG23" s="198"/>
      <c r="RJH23" s="198"/>
      <c r="RJI23" s="198"/>
      <c r="RJJ23" s="198"/>
      <c r="RJK23" s="198"/>
      <c r="RJL23" s="198"/>
      <c r="RJM23" s="198"/>
      <c r="RJN23" s="198"/>
      <c r="RJO23" s="198"/>
      <c r="RJP23" s="198"/>
      <c r="RJQ23" s="198"/>
      <c r="RJR23" s="198"/>
      <c r="RJS23" s="198"/>
      <c r="RJT23" s="198"/>
      <c r="RJU23" s="198"/>
      <c r="RJV23" s="198"/>
      <c r="RJW23" s="198"/>
      <c r="RJX23" s="198"/>
      <c r="RJY23" s="198"/>
      <c r="RJZ23" s="198"/>
      <c r="RKA23" s="198"/>
      <c r="RKB23" s="198"/>
      <c r="RKC23" s="198"/>
      <c r="RKD23" s="198"/>
      <c r="RKE23" s="198"/>
      <c r="RKF23" s="198"/>
      <c r="RKG23" s="198"/>
      <c r="RKH23" s="198"/>
      <c r="RKI23" s="198"/>
      <c r="RKJ23" s="198"/>
      <c r="RKK23" s="198"/>
      <c r="RKL23" s="198"/>
      <c r="RKM23" s="198"/>
      <c r="RKN23" s="198"/>
      <c r="RKO23" s="198"/>
      <c r="RKP23" s="198"/>
      <c r="RKQ23" s="198"/>
      <c r="RKR23" s="198"/>
      <c r="RKS23" s="198"/>
      <c r="RKT23" s="198"/>
      <c r="RKU23" s="198"/>
      <c r="RKV23" s="198"/>
      <c r="RKW23" s="198"/>
      <c r="RKX23" s="198"/>
      <c r="RKY23" s="198"/>
      <c r="RKZ23" s="198"/>
      <c r="RLA23" s="198"/>
      <c r="RLB23" s="198"/>
      <c r="RLC23" s="198"/>
      <c r="RLD23" s="198"/>
      <c r="RLE23" s="198"/>
      <c r="RLF23" s="198"/>
      <c r="RLG23" s="198"/>
      <c r="RLH23" s="198"/>
      <c r="RLI23" s="198"/>
      <c r="RLJ23" s="198"/>
      <c r="RLK23" s="198"/>
      <c r="RLL23" s="198"/>
      <c r="RLM23" s="198"/>
      <c r="RLN23" s="198"/>
      <c r="RLO23" s="198"/>
      <c r="RLP23" s="198"/>
      <c r="RLQ23" s="198"/>
      <c r="RLR23" s="198"/>
      <c r="RLS23" s="198"/>
      <c r="RLT23" s="198"/>
      <c r="RLU23" s="198"/>
      <c r="RLV23" s="198"/>
      <c r="RLW23" s="198"/>
      <c r="RLX23" s="198"/>
      <c r="RLY23" s="198"/>
      <c r="RLZ23" s="198"/>
      <c r="RMA23" s="198"/>
      <c r="RMB23" s="198"/>
      <c r="RMC23" s="198"/>
      <c r="RMD23" s="198"/>
      <c r="RME23" s="198"/>
      <c r="RMF23" s="198"/>
      <c r="RMG23" s="198"/>
      <c r="RMH23" s="198"/>
      <c r="RMI23" s="198"/>
      <c r="RMJ23" s="198"/>
      <c r="RMK23" s="198"/>
      <c r="RML23" s="198"/>
      <c r="RMM23" s="198"/>
      <c r="RMN23" s="198"/>
      <c r="RMO23" s="198"/>
      <c r="RMP23" s="198"/>
      <c r="RMQ23" s="198"/>
      <c r="RMR23" s="198"/>
      <c r="RMS23" s="198"/>
      <c r="RMT23" s="198"/>
      <c r="RMU23" s="198"/>
      <c r="RMV23" s="198"/>
      <c r="RMW23" s="198"/>
      <c r="RMX23" s="198"/>
      <c r="RMY23" s="198"/>
      <c r="RMZ23" s="198"/>
      <c r="RNA23" s="198"/>
      <c r="RNB23" s="198"/>
      <c r="RNC23" s="198"/>
      <c r="RND23" s="198"/>
      <c r="RNE23" s="198"/>
      <c r="RNF23" s="198"/>
      <c r="RNG23" s="198"/>
      <c r="RNH23" s="198"/>
      <c r="RNI23" s="198"/>
      <c r="RNJ23" s="198"/>
      <c r="RNK23" s="198"/>
      <c r="RNL23" s="198"/>
      <c r="RNM23" s="198"/>
      <c r="RNN23" s="198"/>
      <c r="RNO23" s="198"/>
      <c r="RNP23" s="198"/>
      <c r="RNQ23" s="198"/>
      <c r="RNR23" s="198"/>
      <c r="RNS23" s="198"/>
      <c r="RNT23" s="198"/>
      <c r="RNU23" s="198"/>
      <c r="RNV23" s="198"/>
      <c r="RNW23" s="198"/>
      <c r="RNX23" s="198"/>
      <c r="RNY23" s="198"/>
      <c r="RNZ23" s="198"/>
      <c r="ROA23" s="198"/>
      <c r="ROB23" s="198"/>
      <c r="ROC23" s="198"/>
      <c r="ROD23" s="198"/>
      <c r="ROE23" s="198"/>
      <c r="ROF23" s="198"/>
      <c r="ROG23" s="198"/>
      <c r="ROH23" s="198"/>
      <c r="ROI23" s="198"/>
      <c r="ROJ23" s="198"/>
      <c r="ROK23" s="198"/>
      <c r="ROL23" s="198"/>
      <c r="ROM23" s="198"/>
      <c r="RON23" s="198"/>
      <c r="ROO23" s="198"/>
      <c r="ROP23" s="198"/>
      <c r="ROQ23" s="198"/>
      <c r="ROR23" s="198"/>
      <c r="ROS23" s="198"/>
      <c r="ROT23" s="198"/>
      <c r="ROU23" s="198"/>
      <c r="ROV23" s="198"/>
      <c r="ROW23" s="198"/>
      <c r="ROX23" s="198"/>
      <c r="ROY23" s="198"/>
      <c r="ROZ23" s="198"/>
      <c r="RPA23" s="198"/>
      <c r="RPB23" s="198"/>
      <c r="RPC23" s="198"/>
      <c r="RPD23" s="198"/>
      <c r="RPE23" s="198"/>
      <c r="RPF23" s="198"/>
      <c r="RPG23" s="198"/>
      <c r="RPH23" s="198"/>
      <c r="RPI23" s="198"/>
      <c r="RPJ23" s="198"/>
      <c r="RPK23" s="198"/>
      <c r="RPL23" s="198"/>
      <c r="RPM23" s="198"/>
      <c r="RPN23" s="198"/>
      <c r="RPO23" s="198"/>
      <c r="RPP23" s="198"/>
      <c r="RPQ23" s="198"/>
      <c r="RPR23" s="198"/>
      <c r="RPS23" s="198"/>
      <c r="RPT23" s="198"/>
      <c r="RPU23" s="198"/>
      <c r="RPV23" s="198"/>
      <c r="RPW23" s="198"/>
      <c r="RPX23" s="198"/>
      <c r="RPY23" s="198"/>
      <c r="RPZ23" s="198"/>
      <c r="RQA23" s="198"/>
      <c r="RQB23" s="198"/>
      <c r="RQC23" s="198"/>
      <c r="RQD23" s="198"/>
      <c r="RQE23" s="198"/>
      <c r="RQF23" s="198"/>
      <c r="RQG23" s="198"/>
      <c r="RQH23" s="198"/>
      <c r="RQI23" s="198"/>
      <c r="RQJ23" s="198"/>
      <c r="RQK23" s="198"/>
      <c r="RQL23" s="198"/>
      <c r="RQM23" s="198"/>
      <c r="RQN23" s="198"/>
      <c r="RQO23" s="198"/>
      <c r="RQP23" s="198"/>
      <c r="RQQ23" s="198"/>
      <c r="RQR23" s="198"/>
      <c r="RQS23" s="198"/>
      <c r="RQT23" s="198"/>
      <c r="RQU23" s="198"/>
      <c r="RQV23" s="198"/>
      <c r="RQW23" s="198"/>
      <c r="RQX23" s="198"/>
      <c r="RQY23" s="198"/>
      <c r="RQZ23" s="198"/>
      <c r="RRA23" s="198"/>
      <c r="RRB23" s="198"/>
      <c r="RRC23" s="198"/>
      <c r="RRD23" s="198"/>
      <c r="RRE23" s="198"/>
      <c r="RRF23" s="198"/>
      <c r="RRG23" s="198"/>
      <c r="RRH23" s="198"/>
      <c r="RRI23" s="198"/>
      <c r="RRJ23" s="198"/>
      <c r="RRK23" s="198"/>
      <c r="RRL23" s="198"/>
      <c r="RRM23" s="198"/>
      <c r="RRN23" s="198"/>
      <c r="RRO23" s="198"/>
      <c r="RRP23" s="198"/>
      <c r="RRQ23" s="198"/>
      <c r="RRR23" s="198"/>
      <c r="RRS23" s="198"/>
      <c r="RRT23" s="198"/>
      <c r="RRU23" s="198"/>
      <c r="RRV23" s="198"/>
      <c r="RRW23" s="198"/>
      <c r="RRX23" s="198"/>
      <c r="RRY23" s="198"/>
      <c r="RRZ23" s="198"/>
      <c r="RSA23" s="198"/>
      <c r="RSB23" s="198"/>
      <c r="RSC23" s="198"/>
      <c r="RSD23" s="198"/>
      <c r="RSE23" s="198"/>
      <c r="RSF23" s="198"/>
      <c r="RSG23" s="198"/>
      <c r="RSH23" s="198"/>
      <c r="RSI23" s="198"/>
      <c r="RSJ23" s="198"/>
      <c r="RSK23" s="198"/>
      <c r="RSL23" s="198"/>
      <c r="RSM23" s="198"/>
      <c r="RSN23" s="198"/>
      <c r="RSO23" s="198"/>
      <c r="RSP23" s="198"/>
      <c r="RSQ23" s="198"/>
      <c r="RSR23" s="198"/>
      <c r="RSS23" s="198"/>
      <c r="RST23" s="198"/>
      <c r="RSU23" s="198"/>
      <c r="RSV23" s="198"/>
      <c r="RSW23" s="198"/>
      <c r="RSX23" s="198"/>
      <c r="RSY23" s="198"/>
      <c r="RSZ23" s="198"/>
      <c r="RTA23" s="198"/>
      <c r="RTB23" s="198"/>
      <c r="RTC23" s="198"/>
      <c r="RTD23" s="198"/>
      <c r="RTE23" s="198"/>
      <c r="RTF23" s="198"/>
      <c r="RTG23" s="198"/>
      <c r="RTH23" s="198"/>
      <c r="RTI23" s="198"/>
      <c r="RTJ23" s="198"/>
      <c r="RTK23" s="198"/>
      <c r="RTL23" s="198"/>
      <c r="RTM23" s="198"/>
      <c r="RTN23" s="198"/>
      <c r="RTO23" s="198"/>
      <c r="RTP23" s="198"/>
      <c r="RTQ23" s="198"/>
      <c r="RTR23" s="198"/>
      <c r="RTS23" s="198"/>
      <c r="RTT23" s="198"/>
      <c r="RTU23" s="198"/>
      <c r="RTV23" s="198"/>
      <c r="RTW23" s="198"/>
      <c r="RTX23" s="198"/>
      <c r="RTY23" s="198"/>
      <c r="RTZ23" s="198"/>
      <c r="RUA23" s="198"/>
      <c r="RUB23" s="198"/>
      <c r="RUC23" s="198"/>
      <c r="RUD23" s="198"/>
      <c r="RUE23" s="198"/>
      <c r="RUF23" s="198"/>
      <c r="RUG23" s="198"/>
      <c r="RUH23" s="198"/>
      <c r="RUI23" s="198"/>
      <c r="RUJ23" s="198"/>
      <c r="RUK23" s="198"/>
      <c r="RUL23" s="198"/>
      <c r="RUM23" s="198"/>
      <c r="RUN23" s="198"/>
      <c r="RUO23" s="198"/>
      <c r="RUP23" s="198"/>
      <c r="RUQ23" s="198"/>
      <c r="RUR23" s="198"/>
      <c r="RUS23" s="198"/>
      <c r="RUT23" s="198"/>
      <c r="RUU23" s="198"/>
      <c r="RUV23" s="198"/>
      <c r="RUW23" s="198"/>
      <c r="RUX23" s="198"/>
      <c r="RUY23" s="198"/>
      <c r="RUZ23" s="198"/>
      <c r="RVA23" s="198"/>
      <c r="RVB23" s="198"/>
      <c r="RVC23" s="198"/>
      <c r="RVD23" s="198"/>
      <c r="RVE23" s="198"/>
      <c r="RVF23" s="198"/>
      <c r="RVG23" s="198"/>
      <c r="RVH23" s="198"/>
      <c r="RVI23" s="198"/>
      <c r="RVJ23" s="198"/>
      <c r="RVK23" s="198"/>
      <c r="RVL23" s="198"/>
      <c r="RVM23" s="198"/>
      <c r="RVN23" s="198"/>
      <c r="RVO23" s="198"/>
      <c r="RVP23" s="198"/>
      <c r="RVQ23" s="198"/>
      <c r="RVR23" s="198"/>
      <c r="RVS23" s="198"/>
      <c r="RVT23" s="198"/>
      <c r="RVU23" s="198"/>
      <c r="RVV23" s="198"/>
      <c r="RVW23" s="198"/>
      <c r="RVX23" s="198"/>
      <c r="RVY23" s="198"/>
      <c r="RVZ23" s="198"/>
      <c r="RWA23" s="198"/>
      <c r="RWB23" s="198"/>
      <c r="RWC23" s="198"/>
      <c r="RWD23" s="198"/>
      <c r="RWE23" s="198"/>
      <c r="RWF23" s="198"/>
      <c r="RWG23" s="198"/>
      <c r="RWH23" s="198"/>
      <c r="RWI23" s="198"/>
      <c r="RWJ23" s="198"/>
      <c r="RWK23" s="198"/>
      <c r="RWL23" s="198"/>
      <c r="RWM23" s="198"/>
      <c r="RWN23" s="198"/>
      <c r="RWO23" s="198"/>
      <c r="RWP23" s="198"/>
      <c r="RWQ23" s="198"/>
      <c r="RWR23" s="198"/>
      <c r="RWS23" s="198"/>
      <c r="RWT23" s="198"/>
      <c r="RWU23" s="198"/>
      <c r="RWV23" s="198"/>
      <c r="RWW23" s="198"/>
      <c r="RWX23" s="198"/>
      <c r="RWY23" s="198"/>
      <c r="RWZ23" s="198"/>
      <c r="RXA23" s="198"/>
      <c r="RXB23" s="198"/>
      <c r="RXC23" s="198"/>
      <c r="RXD23" s="198"/>
      <c r="RXE23" s="198"/>
      <c r="RXF23" s="198"/>
      <c r="RXG23" s="198"/>
      <c r="RXH23" s="198"/>
      <c r="RXI23" s="198"/>
      <c r="RXJ23" s="198"/>
      <c r="RXK23" s="198"/>
      <c r="RXL23" s="198"/>
      <c r="RXM23" s="198"/>
      <c r="RXN23" s="198"/>
      <c r="RXO23" s="198"/>
      <c r="RXP23" s="198"/>
      <c r="RXQ23" s="198"/>
      <c r="RXR23" s="198"/>
      <c r="RXS23" s="198"/>
      <c r="RXT23" s="198"/>
      <c r="RXU23" s="198"/>
      <c r="RXV23" s="198"/>
      <c r="RXW23" s="198"/>
      <c r="RXX23" s="198"/>
      <c r="RXY23" s="198"/>
      <c r="RXZ23" s="198"/>
      <c r="RYA23" s="198"/>
      <c r="RYB23" s="198"/>
      <c r="RYC23" s="198"/>
      <c r="RYD23" s="198"/>
      <c r="RYE23" s="198"/>
      <c r="RYF23" s="198"/>
      <c r="RYG23" s="198"/>
      <c r="RYH23" s="198"/>
      <c r="RYI23" s="198"/>
      <c r="RYJ23" s="198"/>
      <c r="RYK23" s="198"/>
      <c r="RYL23" s="198"/>
      <c r="RYM23" s="198"/>
      <c r="RYN23" s="198"/>
      <c r="RYO23" s="198"/>
      <c r="RYP23" s="198"/>
      <c r="RYQ23" s="198"/>
      <c r="RYR23" s="198"/>
      <c r="RYS23" s="198"/>
      <c r="RYT23" s="198"/>
      <c r="RYU23" s="198"/>
      <c r="RYV23" s="198"/>
      <c r="RYW23" s="198"/>
      <c r="RYX23" s="198"/>
      <c r="RYY23" s="198"/>
      <c r="RYZ23" s="198"/>
      <c r="RZA23" s="198"/>
      <c r="RZB23" s="198"/>
      <c r="RZC23" s="198"/>
      <c r="RZD23" s="198"/>
      <c r="RZE23" s="198"/>
      <c r="RZF23" s="198"/>
      <c r="RZG23" s="198"/>
      <c r="RZH23" s="198"/>
      <c r="RZI23" s="198"/>
      <c r="RZJ23" s="198"/>
      <c r="RZK23" s="198"/>
      <c r="RZL23" s="198"/>
      <c r="RZM23" s="198"/>
      <c r="RZN23" s="198"/>
      <c r="RZO23" s="198"/>
      <c r="RZP23" s="198"/>
      <c r="RZQ23" s="198"/>
      <c r="RZR23" s="198"/>
      <c r="RZS23" s="198"/>
      <c r="RZT23" s="198"/>
      <c r="RZU23" s="198"/>
      <c r="RZV23" s="198"/>
      <c r="RZW23" s="198"/>
      <c r="RZX23" s="198"/>
      <c r="RZY23" s="198"/>
      <c r="RZZ23" s="198"/>
      <c r="SAA23" s="198"/>
      <c r="SAB23" s="198"/>
      <c r="SAC23" s="198"/>
      <c r="SAD23" s="198"/>
      <c r="SAE23" s="198"/>
      <c r="SAF23" s="198"/>
      <c r="SAG23" s="198"/>
      <c r="SAH23" s="198"/>
      <c r="SAI23" s="198"/>
      <c r="SAJ23" s="198"/>
      <c r="SAK23" s="198"/>
      <c r="SAL23" s="198"/>
      <c r="SAM23" s="198"/>
      <c r="SAN23" s="198"/>
      <c r="SAO23" s="198"/>
      <c r="SAP23" s="198"/>
      <c r="SAQ23" s="198"/>
      <c r="SAR23" s="198"/>
      <c r="SAS23" s="198"/>
      <c r="SAT23" s="198"/>
      <c r="SAU23" s="198"/>
      <c r="SAV23" s="198"/>
      <c r="SAW23" s="198"/>
      <c r="SAX23" s="198"/>
      <c r="SAY23" s="198"/>
      <c r="SAZ23" s="198"/>
      <c r="SBA23" s="198"/>
      <c r="SBB23" s="198"/>
      <c r="SBC23" s="198"/>
      <c r="SBD23" s="198"/>
      <c r="SBE23" s="198"/>
      <c r="SBF23" s="198"/>
      <c r="SBG23" s="198"/>
      <c r="SBH23" s="198"/>
      <c r="SBI23" s="198"/>
      <c r="SBJ23" s="198"/>
      <c r="SBK23" s="198"/>
      <c r="SBL23" s="198"/>
      <c r="SBM23" s="198"/>
      <c r="SBN23" s="198"/>
      <c r="SBO23" s="198"/>
      <c r="SBP23" s="198"/>
      <c r="SBQ23" s="198"/>
      <c r="SBR23" s="198"/>
      <c r="SBS23" s="198"/>
      <c r="SBT23" s="198"/>
      <c r="SBU23" s="198"/>
      <c r="SBV23" s="198"/>
      <c r="SBW23" s="198"/>
      <c r="SBX23" s="198"/>
      <c r="SBY23" s="198"/>
      <c r="SBZ23" s="198"/>
      <c r="SCA23" s="198"/>
      <c r="SCB23" s="198"/>
      <c r="SCC23" s="198"/>
      <c r="SCD23" s="198"/>
      <c r="SCE23" s="198"/>
      <c r="SCF23" s="198"/>
      <c r="SCG23" s="198"/>
      <c r="SCH23" s="198"/>
      <c r="SCI23" s="198"/>
      <c r="SCJ23" s="198"/>
      <c r="SCK23" s="198"/>
      <c r="SCL23" s="198"/>
      <c r="SCM23" s="198"/>
      <c r="SCN23" s="198"/>
      <c r="SCO23" s="198"/>
      <c r="SCP23" s="198"/>
      <c r="SCQ23" s="198"/>
      <c r="SCR23" s="198"/>
      <c r="SCS23" s="198"/>
      <c r="SCT23" s="198"/>
      <c r="SCU23" s="198"/>
      <c r="SCV23" s="198"/>
      <c r="SCW23" s="198"/>
      <c r="SCX23" s="198"/>
      <c r="SCY23" s="198"/>
      <c r="SCZ23" s="198"/>
      <c r="SDA23" s="198"/>
      <c r="SDB23" s="198"/>
      <c r="SDC23" s="198"/>
      <c r="SDD23" s="198"/>
      <c r="SDE23" s="198"/>
      <c r="SDF23" s="198"/>
      <c r="SDG23" s="198"/>
      <c r="SDH23" s="198"/>
      <c r="SDI23" s="198"/>
      <c r="SDJ23" s="198"/>
      <c r="SDK23" s="198"/>
      <c r="SDL23" s="198"/>
      <c r="SDM23" s="198"/>
      <c r="SDN23" s="198"/>
      <c r="SDO23" s="198"/>
      <c r="SDP23" s="198"/>
      <c r="SDQ23" s="198"/>
      <c r="SDR23" s="198"/>
      <c r="SDS23" s="198"/>
      <c r="SDT23" s="198"/>
      <c r="SDU23" s="198"/>
      <c r="SDV23" s="198"/>
      <c r="SDW23" s="198"/>
      <c r="SDX23" s="198"/>
      <c r="SDY23" s="198"/>
      <c r="SDZ23" s="198"/>
      <c r="SEA23" s="198"/>
      <c r="SEB23" s="198"/>
      <c r="SEC23" s="198"/>
      <c r="SED23" s="198"/>
      <c r="SEE23" s="198"/>
      <c r="SEF23" s="198"/>
      <c r="SEG23" s="198"/>
      <c r="SEH23" s="198"/>
      <c r="SEI23" s="198"/>
      <c r="SEJ23" s="198"/>
      <c r="SEK23" s="198"/>
      <c r="SEL23" s="198"/>
      <c r="SEM23" s="198"/>
      <c r="SEN23" s="198"/>
      <c r="SEO23" s="198"/>
      <c r="SEP23" s="198"/>
      <c r="SEQ23" s="198"/>
      <c r="SER23" s="198"/>
      <c r="SES23" s="198"/>
      <c r="SET23" s="198"/>
      <c r="SEU23" s="198"/>
      <c r="SEV23" s="198"/>
      <c r="SEW23" s="198"/>
      <c r="SEX23" s="198"/>
      <c r="SEY23" s="198"/>
      <c r="SEZ23" s="198"/>
      <c r="SFA23" s="198"/>
      <c r="SFB23" s="198"/>
      <c r="SFC23" s="198"/>
      <c r="SFD23" s="198"/>
      <c r="SFE23" s="198"/>
      <c r="SFF23" s="198"/>
      <c r="SFG23" s="198"/>
      <c r="SFH23" s="198"/>
      <c r="SFI23" s="198"/>
      <c r="SFJ23" s="198"/>
      <c r="SFK23" s="198"/>
      <c r="SFL23" s="198"/>
      <c r="SFM23" s="198"/>
      <c r="SFN23" s="198"/>
      <c r="SFO23" s="198"/>
      <c r="SFP23" s="198"/>
      <c r="SFQ23" s="198"/>
      <c r="SFR23" s="198"/>
      <c r="SFS23" s="198"/>
      <c r="SFT23" s="198"/>
      <c r="SFU23" s="198"/>
      <c r="SFV23" s="198"/>
      <c r="SFW23" s="198"/>
      <c r="SFX23" s="198"/>
      <c r="SFY23" s="198"/>
      <c r="SFZ23" s="198"/>
      <c r="SGA23" s="198"/>
      <c r="SGB23" s="198"/>
      <c r="SGC23" s="198"/>
      <c r="SGD23" s="198"/>
      <c r="SGE23" s="198"/>
      <c r="SGF23" s="198"/>
      <c r="SGG23" s="198"/>
      <c r="SGH23" s="198"/>
      <c r="SGI23" s="198"/>
      <c r="SGJ23" s="198"/>
      <c r="SGK23" s="198"/>
      <c r="SGL23" s="198"/>
      <c r="SGM23" s="198"/>
      <c r="SGN23" s="198"/>
      <c r="SGO23" s="198"/>
      <c r="SGP23" s="198"/>
      <c r="SGQ23" s="198"/>
      <c r="SGR23" s="198"/>
      <c r="SGS23" s="198"/>
      <c r="SGT23" s="198"/>
      <c r="SGU23" s="198"/>
      <c r="SGV23" s="198"/>
      <c r="SGW23" s="198"/>
      <c r="SGX23" s="198"/>
      <c r="SGY23" s="198"/>
      <c r="SGZ23" s="198"/>
      <c r="SHA23" s="198"/>
      <c r="SHB23" s="198"/>
      <c r="SHC23" s="198"/>
      <c r="SHD23" s="198"/>
      <c r="SHE23" s="198"/>
      <c r="SHF23" s="198"/>
      <c r="SHG23" s="198"/>
      <c r="SHH23" s="198"/>
      <c r="SHI23" s="198"/>
      <c r="SHJ23" s="198"/>
      <c r="SHK23" s="198"/>
      <c r="SHL23" s="198"/>
      <c r="SHM23" s="198"/>
      <c r="SHN23" s="198"/>
      <c r="SHO23" s="198"/>
      <c r="SHP23" s="198"/>
      <c r="SHQ23" s="198"/>
      <c r="SHR23" s="198"/>
      <c r="SHS23" s="198"/>
      <c r="SHT23" s="198"/>
      <c r="SHU23" s="198"/>
      <c r="SHV23" s="198"/>
      <c r="SHW23" s="198"/>
      <c r="SHX23" s="198"/>
      <c r="SHY23" s="198"/>
      <c r="SHZ23" s="198"/>
      <c r="SIA23" s="198"/>
      <c r="SIB23" s="198"/>
      <c r="SIC23" s="198"/>
      <c r="SID23" s="198"/>
      <c r="SIE23" s="198"/>
      <c r="SIF23" s="198"/>
      <c r="SIG23" s="198"/>
      <c r="SIH23" s="198"/>
      <c r="SII23" s="198"/>
      <c r="SIJ23" s="198"/>
      <c r="SIK23" s="198"/>
      <c r="SIL23" s="198"/>
      <c r="SIM23" s="198"/>
      <c r="SIN23" s="198"/>
      <c r="SIO23" s="198"/>
      <c r="SIP23" s="198"/>
      <c r="SIQ23" s="198"/>
      <c r="SIR23" s="198"/>
      <c r="SIS23" s="198"/>
      <c r="SIT23" s="198"/>
      <c r="SIU23" s="198"/>
      <c r="SIV23" s="198"/>
      <c r="SIW23" s="198"/>
      <c r="SIX23" s="198"/>
      <c r="SIY23" s="198"/>
      <c r="SIZ23" s="198"/>
      <c r="SJA23" s="198"/>
      <c r="SJB23" s="198"/>
      <c r="SJC23" s="198"/>
      <c r="SJD23" s="198"/>
      <c r="SJE23" s="198"/>
      <c r="SJF23" s="198"/>
      <c r="SJG23" s="198"/>
      <c r="SJH23" s="198"/>
      <c r="SJI23" s="198"/>
      <c r="SJJ23" s="198"/>
      <c r="SJK23" s="198"/>
      <c r="SJL23" s="198"/>
      <c r="SJM23" s="198"/>
      <c r="SJN23" s="198"/>
      <c r="SJO23" s="198"/>
      <c r="SJP23" s="198"/>
      <c r="SJQ23" s="198"/>
      <c r="SJR23" s="198"/>
      <c r="SJS23" s="198"/>
      <c r="SJT23" s="198"/>
      <c r="SJU23" s="198"/>
      <c r="SJV23" s="198"/>
      <c r="SJW23" s="198"/>
      <c r="SJX23" s="198"/>
      <c r="SJY23" s="198"/>
      <c r="SJZ23" s="198"/>
      <c r="SKA23" s="198"/>
      <c r="SKB23" s="198"/>
      <c r="SKC23" s="198"/>
      <c r="SKD23" s="198"/>
      <c r="SKE23" s="198"/>
      <c r="SKF23" s="198"/>
      <c r="SKG23" s="198"/>
      <c r="SKH23" s="198"/>
      <c r="SKI23" s="198"/>
      <c r="SKJ23" s="198"/>
      <c r="SKK23" s="198"/>
      <c r="SKL23" s="198"/>
      <c r="SKM23" s="198"/>
      <c r="SKN23" s="198"/>
      <c r="SKO23" s="198"/>
      <c r="SKP23" s="198"/>
      <c r="SKQ23" s="198"/>
      <c r="SKR23" s="198"/>
      <c r="SKS23" s="198"/>
      <c r="SKT23" s="198"/>
      <c r="SKU23" s="198"/>
      <c r="SKV23" s="198"/>
      <c r="SKW23" s="198"/>
      <c r="SKX23" s="198"/>
      <c r="SKY23" s="198"/>
      <c r="SKZ23" s="198"/>
      <c r="SLA23" s="198"/>
      <c r="SLB23" s="198"/>
      <c r="SLC23" s="198"/>
      <c r="SLD23" s="198"/>
      <c r="SLE23" s="198"/>
      <c r="SLF23" s="198"/>
      <c r="SLG23" s="198"/>
      <c r="SLH23" s="198"/>
      <c r="SLI23" s="198"/>
      <c r="SLJ23" s="198"/>
      <c r="SLK23" s="198"/>
      <c r="SLL23" s="198"/>
      <c r="SLM23" s="198"/>
      <c r="SLN23" s="198"/>
      <c r="SLO23" s="198"/>
      <c r="SLP23" s="198"/>
      <c r="SLQ23" s="198"/>
      <c r="SLR23" s="198"/>
      <c r="SLS23" s="198"/>
      <c r="SLT23" s="198"/>
      <c r="SLU23" s="198"/>
      <c r="SLV23" s="198"/>
      <c r="SLW23" s="198"/>
      <c r="SLX23" s="198"/>
      <c r="SLY23" s="198"/>
      <c r="SLZ23" s="198"/>
      <c r="SMA23" s="198"/>
      <c r="SMB23" s="198"/>
      <c r="SMC23" s="198"/>
      <c r="SMD23" s="198"/>
      <c r="SME23" s="198"/>
      <c r="SMF23" s="198"/>
      <c r="SMG23" s="198"/>
      <c r="SMH23" s="198"/>
      <c r="SMI23" s="198"/>
      <c r="SMJ23" s="198"/>
      <c r="SMK23" s="198"/>
      <c r="SML23" s="198"/>
      <c r="SMM23" s="198"/>
      <c r="SMN23" s="198"/>
      <c r="SMO23" s="198"/>
      <c r="SMP23" s="198"/>
      <c r="SMQ23" s="198"/>
      <c r="SMR23" s="198"/>
      <c r="SMS23" s="198"/>
      <c r="SMT23" s="198"/>
      <c r="SMU23" s="198"/>
      <c r="SMV23" s="198"/>
      <c r="SMW23" s="198"/>
      <c r="SMX23" s="198"/>
      <c r="SMY23" s="198"/>
      <c r="SMZ23" s="198"/>
      <c r="SNA23" s="198"/>
      <c r="SNB23" s="198"/>
      <c r="SNC23" s="198"/>
      <c r="SND23" s="198"/>
      <c r="SNE23" s="198"/>
      <c r="SNF23" s="198"/>
      <c r="SNG23" s="198"/>
      <c r="SNH23" s="198"/>
      <c r="SNI23" s="198"/>
      <c r="SNJ23" s="198"/>
      <c r="SNK23" s="198"/>
      <c r="SNL23" s="198"/>
      <c r="SNM23" s="198"/>
      <c r="SNN23" s="198"/>
      <c r="SNO23" s="198"/>
      <c r="SNP23" s="198"/>
      <c r="SNQ23" s="198"/>
      <c r="SNR23" s="198"/>
      <c r="SNS23" s="198"/>
      <c r="SNT23" s="198"/>
      <c r="SNU23" s="198"/>
      <c r="SNV23" s="198"/>
      <c r="SNW23" s="198"/>
      <c r="SNX23" s="198"/>
      <c r="SNY23" s="198"/>
      <c r="SNZ23" s="198"/>
      <c r="SOA23" s="198"/>
      <c r="SOB23" s="198"/>
      <c r="SOC23" s="198"/>
      <c r="SOD23" s="198"/>
      <c r="SOE23" s="198"/>
      <c r="SOF23" s="198"/>
      <c r="SOG23" s="198"/>
      <c r="SOH23" s="198"/>
      <c r="SOI23" s="198"/>
      <c r="SOJ23" s="198"/>
      <c r="SOK23" s="198"/>
      <c r="SOL23" s="198"/>
      <c r="SOM23" s="198"/>
      <c r="SON23" s="198"/>
      <c r="SOO23" s="198"/>
      <c r="SOP23" s="198"/>
      <c r="SOQ23" s="198"/>
      <c r="SOR23" s="198"/>
      <c r="SOS23" s="198"/>
      <c r="SOT23" s="198"/>
      <c r="SOU23" s="198"/>
      <c r="SOV23" s="198"/>
      <c r="SOW23" s="198"/>
      <c r="SOX23" s="198"/>
      <c r="SOY23" s="198"/>
      <c r="SOZ23" s="198"/>
      <c r="SPA23" s="198"/>
      <c r="SPB23" s="198"/>
      <c r="SPC23" s="198"/>
      <c r="SPD23" s="198"/>
      <c r="SPE23" s="198"/>
      <c r="SPF23" s="198"/>
      <c r="SPG23" s="198"/>
      <c r="SPH23" s="198"/>
      <c r="SPI23" s="198"/>
      <c r="SPJ23" s="198"/>
      <c r="SPK23" s="198"/>
      <c r="SPL23" s="198"/>
      <c r="SPM23" s="198"/>
      <c r="SPN23" s="198"/>
      <c r="SPO23" s="198"/>
      <c r="SPP23" s="198"/>
      <c r="SPQ23" s="198"/>
      <c r="SPR23" s="198"/>
      <c r="SPS23" s="198"/>
      <c r="SPT23" s="198"/>
      <c r="SPU23" s="198"/>
      <c r="SPV23" s="198"/>
      <c r="SPW23" s="198"/>
      <c r="SPX23" s="198"/>
      <c r="SPY23" s="198"/>
      <c r="SPZ23" s="198"/>
      <c r="SQA23" s="198"/>
      <c r="SQB23" s="198"/>
      <c r="SQC23" s="198"/>
      <c r="SQD23" s="198"/>
      <c r="SQE23" s="198"/>
      <c r="SQF23" s="198"/>
      <c r="SQG23" s="198"/>
      <c r="SQH23" s="198"/>
      <c r="SQI23" s="198"/>
      <c r="SQJ23" s="198"/>
      <c r="SQK23" s="198"/>
      <c r="SQL23" s="198"/>
      <c r="SQM23" s="198"/>
      <c r="SQN23" s="198"/>
      <c r="SQO23" s="198"/>
      <c r="SQP23" s="198"/>
      <c r="SQQ23" s="198"/>
      <c r="SQR23" s="198"/>
      <c r="SQS23" s="198"/>
      <c r="SQT23" s="198"/>
      <c r="SQU23" s="198"/>
      <c r="SQV23" s="198"/>
      <c r="SQW23" s="198"/>
      <c r="SQX23" s="198"/>
      <c r="SQY23" s="198"/>
      <c r="SQZ23" s="198"/>
      <c r="SRA23" s="198"/>
      <c r="SRB23" s="198"/>
      <c r="SRC23" s="198"/>
      <c r="SRD23" s="198"/>
      <c r="SRE23" s="198"/>
      <c r="SRF23" s="198"/>
      <c r="SRG23" s="198"/>
      <c r="SRH23" s="198"/>
      <c r="SRI23" s="198"/>
      <c r="SRJ23" s="198"/>
      <c r="SRK23" s="198"/>
      <c r="SRL23" s="198"/>
      <c r="SRM23" s="198"/>
      <c r="SRN23" s="198"/>
      <c r="SRO23" s="198"/>
      <c r="SRP23" s="198"/>
      <c r="SRQ23" s="198"/>
      <c r="SRR23" s="198"/>
      <c r="SRS23" s="198"/>
      <c r="SRT23" s="198"/>
      <c r="SRU23" s="198"/>
      <c r="SRV23" s="198"/>
      <c r="SRW23" s="198"/>
      <c r="SRX23" s="198"/>
      <c r="SRY23" s="198"/>
      <c r="SRZ23" s="198"/>
      <c r="SSA23" s="198"/>
      <c r="SSB23" s="198"/>
      <c r="SSC23" s="198"/>
      <c r="SSD23" s="198"/>
      <c r="SSE23" s="198"/>
      <c r="SSF23" s="198"/>
      <c r="SSG23" s="198"/>
      <c r="SSH23" s="198"/>
      <c r="SSI23" s="198"/>
      <c r="SSJ23" s="198"/>
      <c r="SSK23" s="198"/>
      <c r="SSL23" s="198"/>
      <c r="SSM23" s="198"/>
      <c r="SSN23" s="198"/>
      <c r="SSO23" s="198"/>
      <c r="SSP23" s="198"/>
      <c r="SSQ23" s="198"/>
      <c r="SSR23" s="198"/>
      <c r="SSS23" s="198"/>
      <c r="SST23" s="198"/>
      <c r="SSU23" s="198"/>
      <c r="SSV23" s="198"/>
      <c r="SSW23" s="198"/>
      <c r="SSX23" s="198"/>
      <c r="SSY23" s="198"/>
      <c r="SSZ23" s="198"/>
      <c r="STA23" s="198"/>
      <c r="STB23" s="198"/>
      <c r="STC23" s="198"/>
      <c r="STD23" s="198"/>
      <c r="STE23" s="198"/>
      <c r="STF23" s="198"/>
      <c r="STG23" s="198"/>
      <c r="STH23" s="198"/>
      <c r="STI23" s="198"/>
      <c r="STJ23" s="198"/>
      <c r="STK23" s="198"/>
      <c r="STL23" s="198"/>
      <c r="STM23" s="198"/>
      <c r="STN23" s="198"/>
      <c r="STO23" s="198"/>
      <c r="STP23" s="198"/>
      <c r="STQ23" s="198"/>
      <c r="STR23" s="198"/>
      <c r="STS23" s="198"/>
      <c r="STT23" s="198"/>
      <c r="STU23" s="198"/>
      <c r="STV23" s="198"/>
      <c r="STW23" s="198"/>
      <c r="STX23" s="198"/>
      <c r="STY23" s="198"/>
      <c r="STZ23" s="198"/>
      <c r="SUA23" s="198"/>
      <c r="SUB23" s="198"/>
      <c r="SUC23" s="198"/>
      <c r="SUD23" s="198"/>
      <c r="SUE23" s="198"/>
      <c r="SUF23" s="198"/>
      <c r="SUG23" s="198"/>
      <c r="SUH23" s="198"/>
      <c r="SUI23" s="198"/>
      <c r="SUJ23" s="198"/>
      <c r="SUK23" s="198"/>
      <c r="SUL23" s="198"/>
      <c r="SUM23" s="198"/>
      <c r="SUN23" s="198"/>
      <c r="SUO23" s="198"/>
      <c r="SUP23" s="198"/>
      <c r="SUQ23" s="198"/>
      <c r="SUR23" s="198"/>
      <c r="SUS23" s="198"/>
      <c r="SUT23" s="198"/>
      <c r="SUU23" s="198"/>
      <c r="SUV23" s="198"/>
      <c r="SUW23" s="198"/>
      <c r="SUX23" s="198"/>
      <c r="SUY23" s="198"/>
      <c r="SUZ23" s="198"/>
      <c r="SVA23" s="198"/>
      <c r="SVB23" s="198"/>
      <c r="SVC23" s="198"/>
      <c r="SVD23" s="198"/>
      <c r="SVE23" s="198"/>
      <c r="SVF23" s="198"/>
      <c r="SVG23" s="198"/>
      <c r="SVH23" s="198"/>
      <c r="SVI23" s="198"/>
      <c r="SVJ23" s="198"/>
      <c r="SVK23" s="198"/>
      <c r="SVL23" s="198"/>
      <c r="SVM23" s="198"/>
      <c r="SVN23" s="198"/>
      <c r="SVO23" s="198"/>
      <c r="SVP23" s="198"/>
      <c r="SVQ23" s="198"/>
      <c r="SVR23" s="198"/>
      <c r="SVS23" s="198"/>
      <c r="SVT23" s="198"/>
      <c r="SVU23" s="198"/>
      <c r="SVV23" s="198"/>
      <c r="SVW23" s="198"/>
      <c r="SVX23" s="198"/>
      <c r="SVY23" s="198"/>
      <c r="SVZ23" s="198"/>
      <c r="SWA23" s="198"/>
      <c r="SWB23" s="198"/>
      <c r="SWC23" s="198"/>
      <c r="SWD23" s="198"/>
      <c r="SWE23" s="198"/>
      <c r="SWF23" s="198"/>
      <c r="SWG23" s="198"/>
      <c r="SWH23" s="198"/>
      <c r="SWI23" s="198"/>
      <c r="SWJ23" s="198"/>
      <c r="SWK23" s="198"/>
      <c r="SWL23" s="198"/>
      <c r="SWM23" s="198"/>
      <c r="SWN23" s="198"/>
      <c r="SWO23" s="198"/>
      <c r="SWP23" s="198"/>
      <c r="SWQ23" s="198"/>
      <c r="SWR23" s="198"/>
      <c r="SWS23" s="198"/>
      <c r="SWT23" s="198"/>
      <c r="SWU23" s="198"/>
      <c r="SWV23" s="198"/>
      <c r="SWW23" s="198"/>
      <c r="SWX23" s="198"/>
      <c r="SWY23" s="198"/>
      <c r="SWZ23" s="198"/>
      <c r="SXA23" s="198"/>
      <c r="SXB23" s="198"/>
      <c r="SXC23" s="198"/>
      <c r="SXD23" s="198"/>
      <c r="SXE23" s="198"/>
      <c r="SXF23" s="198"/>
      <c r="SXG23" s="198"/>
      <c r="SXH23" s="198"/>
      <c r="SXI23" s="198"/>
      <c r="SXJ23" s="198"/>
      <c r="SXK23" s="198"/>
      <c r="SXL23" s="198"/>
      <c r="SXM23" s="198"/>
      <c r="SXN23" s="198"/>
      <c r="SXO23" s="198"/>
      <c r="SXP23" s="198"/>
      <c r="SXQ23" s="198"/>
      <c r="SXR23" s="198"/>
      <c r="SXS23" s="198"/>
      <c r="SXT23" s="198"/>
      <c r="SXU23" s="198"/>
      <c r="SXV23" s="198"/>
      <c r="SXW23" s="198"/>
      <c r="SXX23" s="198"/>
      <c r="SXY23" s="198"/>
      <c r="SXZ23" s="198"/>
      <c r="SYA23" s="198"/>
      <c r="SYB23" s="198"/>
      <c r="SYC23" s="198"/>
      <c r="SYD23" s="198"/>
      <c r="SYE23" s="198"/>
      <c r="SYF23" s="198"/>
      <c r="SYG23" s="198"/>
      <c r="SYH23" s="198"/>
      <c r="SYI23" s="198"/>
      <c r="SYJ23" s="198"/>
      <c r="SYK23" s="198"/>
      <c r="SYL23" s="198"/>
      <c r="SYM23" s="198"/>
      <c r="SYN23" s="198"/>
      <c r="SYO23" s="198"/>
      <c r="SYP23" s="198"/>
      <c r="SYQ23" s="198"/>
      <c r="SYR23" s="198"/>
      <c r="SYS23" s="198"/>
      <c r="SYT23" s="198"/>
      <c r="SYU23" s="198"/>
      <c r="SYV23" s="198"/>
      <c r="SYW23" s="198"/>
      <c r="SYX23" s="198"/>
      <c r="SYY23" s="198"/>
      <c r="SYZ23" s="198"/>
      <c r="SZA23" s="198"/>
      <c r="SZB23" s="198"/>
      <c r="SZC23" s="198"/>
      <c r="SZD23" s="198"/>
      <c r="SZE23" s="198"/>
      <c r="SZF23" s="198"/>
      <c r="SZG23" s="198"/>
      <c r="SZH23" s="198"/>
      <c r="SZI23" s="198"/>
      <c r="SZJ23" s="198"/>
      <c r="SZK23" s="198"/>
      <c r="SZL23" s="198"/>
      <c r="SZM23" s="198"/>
      <c r="SZN23" s="198"/>
      <c r="SZO23" s="198"/>
      <c r="SZP23" s="198"/>
      <c r="SZQ23" s="198"/>
      <c r="SZR23" s="198"/>
      <c r="SZS23" s="198"/>
      <c r="SZT23" s="198"/>
      <c r="SZU23" s="198"/>
      <c r="SZV23" s="198"/>
      <c r="SZW23" s="198"/>
      <c r="SZX23" s="198"/>
      <c r="SZY23" s="198"/>
      <c r="SZZ23" s="198"/>
      <c r="TAA23" s="198"/>
      <c r="TAB23" s="198"/>
      <c r="TAC23" s="198"/>
      <c r="TAD23" s="198"/>
      <c r="TAE23" s="198"/>
      <c r="TAF23" s="198"/>
      <c r="TAG23" s="198"/>
      <c r="TAH23" s="198"/>
      <c r="TAI23" s="198"/>
      <c r="TAJ23" s="198"/>
      <c r="TAK23" s="198"/>
      <c r="TAL23" s="198"/>
      <c r="TAM23" s="198"/>
      <c r="TAN23" s="198"/>
      <c r="TAO23" s="198"/>
      <c r="TAP23" s="198"/>
      <c r="TAQ23" s="198"/>
      <c r="TAR23" s="198"/>
      <c r="TAS23" s="198"/>
      <c r="TAT23" s="198"/>
      <c r="TAU23" s="198"/>
      <c r="TAV23" s="198"/>
      <c r="TAW23" s="198"/>
      <c r="TAX23" s="198"/>
      <c r="TAY23" s="198"/>
      <c r="TAZ23" s="198"/>
      <c r="TBA23" s="198"/>
      <c r="TBB23" s="198"/>
      <c r="TBC23" s="198"/>
      <c r="TBD23" s="198"/>
      <c r="TBE23" s="198"/>
      <c r="TBF23" s="198"/>
      <c r="TBG23" s="198"/>
      <c r="TBH23" s="198"/>
      <c r="TBI23" s="198"/>
      <c r="TBJ23" s="198"/>
      <c r="TBK23" s="198"/>
      <c r="TBL23" s="198"/>
      <c r="TBM23" s="198"/>
      <c r="TBN23" s="198"/>
      <c r="TBO23" s="198"/>
      <c r="TBP23" s="198"/>
      <c r="TBQ23" s="198"/>
      <c r="TBR23" s="198"/>
      <c r="TBS23" s="198"/>
      <c r="TBT23" s="198"/>
      <c r="TBU23" s="198"/>
      <c r="TBV23" s="198"/>
      <c r="TBW23" s="198"/>
      <c r="TBX23" s="198"/>
      <c r="TBY23" s="198"/>
      <c r="TBZ23" s="198"/>
      <c r="TCA23" s="198"/>
      <c r="TCB23" s="198"/>
      <c r="TCC23" s="198"/>
      <c r="TCD23" s="198"/>
      <c r="TCE23" s="198"/>
      <c r="TCF23" s="198"/>
      <c r="TCG23" s="198"/>
      <c r="TCH23" s="198"/>
      <c r="TCI23" s="198"/>
      <c r="TCJ23" s="198"/>
      <c r="TCK23" s="198"/>
      <c r="TCL23" s="198"/>
      <c r="TCM23" s="198"/>
      <c r="TCN23" s="198"/>
      <c r="TCO23" s="198"/>
      <c r="TCP23" s="198"/>
      <c r="TCQ23" s="198"/>
      <c r="TCR23" s="198"/>
      <c r="TCS23" s="198"/>
      <c r="TCT23" s="198"/>
      <c r="TCU23" s="198"/>
      <c r="TCV23" s="198"/>
      <c r="TCW23" s="198"/>
      <c r="TCX23" s="198"/>
      <c r="TCY23" s="198"/>
      <c r="TCZ23" s="198"/>
      <c r="TDA23" s="198"/>
      <c r="TDB23" s="198"/>
      <c r="TDC23" s="198"/>
      <c r="TDD23" s="198"/>
      <c r="TDE23" s="198"/>
      <c r="TDF23" s="198"/>
      <c r="TDG23" s="198"/>
      <c r="TDH23" s="198"/>
      <c r="TDI23" s="198"/>
      <c r="TDJ23" s="198"/>
      <c r="TDK23" s="198"/>
      <c r="TDL23" s="198"/>
      <c r="TDM23" s="198"/>
      <c r="TDN23" s="198"/>
      <c r="TDO23" s="198"/>
      <c r="TDP23" s="198"/>
      <c r="TDQ23" s="198"/>
      <c r="TDR23" s="198"/>
      <c r="TDS23" s="198"/>
      <c r="TDT23" s="198"/>
      <c r="TDU23" s="198"/>
      <c r="TDV23" s="198"/>
      <c r="TDW23" s="198"/>
      <c r="TDX23" s="198"/>
      <c r="TDY23" s="198"/>
      <c r="TDZ23" s="198"/>
      <c r="TEA23" s="198"/>
      <c r="TEB23" s="198"/>
      <c r="TEC23" s="198"/>
      <c r="TED23" s="198"/>
      <c r="TEE23" s="198"/>
      <c r="TEF23" s="198"/>
      <c r="TEG23" s="198"/>
      <c r="TEH23" s="198"/>
      <c r="TEI23" s="198"/>
      <c r="TEJ23" s="198"/>
      <c r="TEK23" s="198"/>
      <c r="TEL23" s="198"/>
      <c r="TEM23" s="198"/>
      <c r="TEN23" s="198"/>
      <c r="TEO23" s="198"/>
      <c r="TEP23" s="198"/>
      <c r="TEQ23" s="198"/>
      <c r="TER23" s="198"/>
      <c r="TES23" s="198"/>
      <c r="TET23" s="198"/>
      <c r="TEU23" s="198"/>
      <c r="TEV23" s="198"/>
      <c r="TEW23" s="198"/>
      <c r="TEX23" s="198"/>
      <c r="TEY23" s="198"/>
      <c r="TEZ23" s="198"/>
      <c r="TFA23" s="198"/>
      <c r="TFB23" s="198"/>
      <c r="TFC23" s="198"/>
      <c r="TFD23" s="198"/>
      <c r="TFE23" s="198"/>
      <c r="TFF23" s="198"/>
      <c r="TFG23" s="198"/>
      <c r="TFH23" s="198"/>
      <c r="TFI23" s="198"/>
      <c r="TFJ23" s="198"/>
      <c r="TFK23" s="198"/>
      <c r="TFL23" s="198"/>
      <c r="TFM23" s="198"/>
      <c r="TFN23" s="198"/>
      <c r="TFO23" s="198"/>
      <c r="TFP23" s="198"/>
      <c r="TFQ23" s="198"/>
      <c r="TFR23" s="198"/>
      <c r="TFS23" s="198"/>
      <c r="TFT23" s="198"/>
      <c r="TFU23" s="198"/>
      <c r="TFV23" s="198"/>
      <c r="TFW23" s="198"/>
      <c r="TFX23" s="198"/>
      <c r="TFY23" s="198"/>
      <c r="TFZ23" s="198"/>
      <c r="TGA23" s="198"/>
      <c r="TGB23" s="198"/>
      <c r="TGC23" s="198"/>
      <c r="TGD23" s="198"/>
      <c r="TGE23" s="198"/>
      <c r="TGF23" s="198"/>
      <c r="TGG23" s="198"/>
      <c r="TGH23" s="198"/>
      <c r="TGI23" s="198"/>
      <c r="TGJ23" s="198"/>
      <c r="TGK23" s="198"/>
      <c r="TGL23" s="198"/>
      <c r="TGM23" s="198"/>
      <c r="TGN23" s="198"/>
      <c r="TGO23" s="198"/>
      <c r="TGP23" s="198"/>
      <c r="TGQ23" s="198"/>
      <c r="TGR23" s="198"/>
      <c r="TGS23" s="198"/>
      <c r="TGT23" s="198"/>
      <c r="TGU23" s="198"/>
      <c r="TGV23" s="198"/>
      <c r="TGW23" s="198"/>
      <c r="TGX23" s="198"/>
      <c r="TGY23" s="198"/>
      <c r="TGZ23" s="198"/>
      <c r="THA23" s="198"/>
      <c r="THB23" s="198"/>
      <c r="THC23" s="198"/>
      <c r="THD23" s="198"/>
      <c r="THE23" s="198"/>
      <c r="THF23" s="198"/>
      <c r="THG23" s="198"/>
      <c r="THH23" s="198"/>
      <c r="THI23" s="198"/>
      <c r="THJ23" s="198"/>
      <c r="THK23" s="198"/>
      <c r="THL23" s="198"/>
      <c r="THM23" s="198"/>
      <c r="THN23" s="198"/>
      <c r="THO23" s="198"/>
      <c r="THP23" s="198"/>
      <c r="THQ23" s="198"/>
      <c r="THR23" s="198"/>
      <c r="THS23" s="198"/>
      <c r="THT23" s="198"/>
      <c r="THU23" s="198"/>
      <c r="THV23" s="198"/>
      <c r="THW23" s="198"/>
      <c r="THX23" s="198"/>
      <c r="THY23" s="198"/>
      <c r="THZ23" s="198"/>
      <c r="TIA23" s="198"/>
      <c r="TIB23" s="198"/>
      <c r="TIC23" s="198"/>
      <c r="TID23" s="198"/>
      <c r="TIE23" s="198"/>
      <c r="TIF23" s="198"/>
      <c r="TIG23" s="198"/>
      <c r="TIH23" s="198"/>
      <c r="TII23" s="198"/>
      <c r="TIJ23" s="198"/>
      <c r="TIK23" s="198"/>
      <c r="TIL23" s="198"/>
      <c r="TIM23" s="198"/>
      <c r="TIN23" s="198"/>
      <c r="TIO23" s="198"/>
      <c r="TIP23" s="198"/>
      <c r="TIQ23" s="198"/>
      <c r="TIR23" s="198"/>
      <c r="TIS23" s="198"/>
      <c r="TIT23" s="198"/>
      <c r="TIU23" s="198"/>
      <c r="TIV23" s="198"/>
      <c r="TIW23" s="198"/>
      <c r="TIX23" s="198"/>
      <c r="TIY23" s="198"/>
      <c r="TIZ23" s="198"/>
      <c r="TJA23" s="198"/>
      <c r="TJB23" s="198"/>
      <c r="TJC23" s="198"/>
      <c r="TJD23" s="198"/>
      <c r="TJE23" s="198"/>
      <c r="TJF23" s="198"/>
      <c r="TJG23" s="198"/>
      <c r="TJH23" s="198"/>
      <c r="TJI23" s="198"/>
      <c r="TJJ23" s="198"/>
      <c r="TJK23" s="198"/>
      <c r="TJL23" s="198"/>
      <c r="TJM23" s="198"/>
      <c r="TJN23" s="198"/>
      <c r="TJO23" s="198"/>
      <c r="TJP23" s="198"/>
      <c r="TJQ23" s="198"/>
      <c r="TJR23" s="198"/>
      <c r="TJS23" s="198"/>
      <c r="TJT23" s="198"/>
      <c r="TJU23" s="198"/>
      <c r="TJV23" s="198"/>
      <c r="TJW23" s="198"/>
      <c r="TJX23" s="198"/>
      <c r="TJY23" s="198"/>
      <c r="TJZ23" s="198"/>
      <c r="TKA23" s="198"/>
      <c r="TKB23" s="198"/>
      <c r="TKC23" s="198"/>
      <c r="TKD23" s="198"/>
      <c r="TKE23" s="198"/>
      <c r="TKF23" s="198"/>
      <c r="TKG23" s="198"/>
      <c r="TKH23" s="198"/>
      <c r="TKI23" s="198"/>
      <c r="TKJ23" s="198"/>
      <c r="TKK23" s="198"/>
      <c r="TKL23" s="198"/>
      <c r="TKM23" s="198"/>
      <c r="TKN23" s="198"/>
      <c r="TKO23" s="198"/>
      <c r="TKP23" s="198"/>
      <c r="TKQ23" s="198"/>
      <c r="TKR23" s="198"/>
      <c r="TKS23" s="198"/>
      <c r="TKT23" s="198"/>
      <c r="TKU23" s="198"/>
      <c r="TKV23" s="198"/>
      <c r="TKW23" s="198"/>
      <c r="TKX23" s="198"/>
      <c r="TKY23" s="198"/>
      <c r="TKZ23" s="198"/>
      <c r="TLA23" s="198"/>
      <c r="TLB23" s="198"/>
      <c r="TLC23" s="198"/>
      <c r="TLD23" s="198"/>
      <c r="TLE23" s="198"/>
      <c r="TLF23" s="198"/>
      <c r="TLG23" s="198"/>
      <c r="TLH23" s="198"/>
      <c r="TLI23" s="198"/>
      <c r="TLJ23" s="198"/>
      <c r="TLK23" s="198"/>
      <c r="TLL23" s="198"/>
      <c r="TLM23" s="198"/>
      <c r="TLN23" s="198"/>
      <c r="TLO23" s="198"/>
      <c r="TLP23" s="198"/>
      <c r="TLQ23" s="198"/>
      <c r="TLR23" s="198"/>
      <c r="TLS23" s="198"/>
      <c r="TLT23" s="198"/>
      <c r="TLU23" s="198"/>
      <c r="TLV23" s="198"/>
      <c r="TLW23" s="198"/>
      <c r="TLX23" s="198"/>
      <c r="TLY23" s="198"/>
      <c r="TLZ23" s="198"/>
      <c r="TMA23" s="198"/>
      <c r="TMB23" s="198"/>
      <c r="TMC23" s="198"/>
      <c r="TMD23" s="198"/>
      <c r="TME23" s="198"/>
      <c r="TMF23" s="198"/>
      <c r="TMG23" s="198"/>
      <c r="TMH23" s="198"/>
      <c r="TMI23" s="198"/>
      <c r="TMJ23" s="198"/>
      <c r="TMK23" s="198"/>
      <c r="TML23" s="198"/>
      <c r="TMM23" s="198"/>
      <c r="TMN23" s="198"/>
      <c r="TMO23" s="198"/>
      <c r="TMP23" s="198"/>
      <c r="TMQ23" s="198"/>
      <c r="TMR23" s="198"/>
      <c r="TMS23" s="198"/>
      <c r="TMT23" s="198"/>
      <c r="TMU23" s="198"/>
      <c r="TMV23" s="198"/>
      <c r="TMW23" s="198"/>
      <c r="TMX23" s="198"/>
      <c r="TMY23" s="198"/>
      <c r="TMZ23" s="198"/>
      <c r="TNA23" s="198"/>
      <c r="TNB23" s="198"/>
      <c r="TNC23" s="198"/>
      <c r="TND23" s="198"/>
      <c r="TNE23" s="198"/>
      <c r="TNF23" s="198"/>
      <c r="TNG23" s="198"/>
      <c r="TNH23" s="198"/>
      <c r="TNI23" s="198"/>
      <c r="TNJ23" s="198"/>
      <c r="TNK23" s="198"/>
      <c r="TNL23" s="198"/>
      <c r="TNM23" s="198"/>
      <c r="TNN23" s="198"/>
      <c r="TNO23" s="198"/>
      <c r="TNP23" s="198"/>
      <c r="TNQ23" s="198"/>
      <c r="TNR23" s="198"/>
      <c r="TNS23" s="198"/>
      <c r="TNT23" s="198"/>
      <c r="TNU23" s="198"/>
      <c r="TNV23" s="198"/>
      <c r="TNW23" s="198"/>
      <c r="TNX23" s="198"/>
      <c r="TNY23" s="198"/>
      <c r="TNZ23" s="198"/>
      <c r="TOA23" s="198"/>
      <c r="TOB23" s="198"/>
      <c r="TOC23" s="198"/>
      <c r="TOD23" s="198"/>
      <c r="TOE23" s="198"/>
      <c r="TOF23" s="198"/>
      <c r="TOG23" s="198"/>
      <c r="TOH23" s="198"/>
      <c r="TOI23" s="198"/>
      <c r="TOJ23" s="198"/>
      <c r="TOK23" s="198"/>
      <c r="TOL23" s="198"/>
      <c r="TOM23" s="198"/>
      <c r="TON23" s="198"/>
      <c r="TOO23" s="198"/>
      <c r="TOP23" s="198"/>
      <c r="TOQ23" s="198"/>
      <c r="TOR23" s="198"/>
      <c r="TOS23" s="198"/>
      <c r="TOT23" s="198"/>
      <c r="TOU23" s="198"/>
      <c r="TOV23" s="198"/>
      <c r="TOW23" s="198"/>
      <c r="TOX23" s="198"/>
      <c r="TOY23" s="198"/>
      <c r="TOZ23" s="198"/>
      <c r="TPA23" s="198"/>
      <c r="TPB23" s="198"/>
      <c r="TPC23" s="198"/>
      <c r="TPD23" s="198"/>
      <c r="TPE23" s="198"/>
      <c r="TPF23" s="198"/>
      <c r="TPG23" s="198"/>
      <c r="TPH23" s="198"/>
      <c r="TPI23" s="198"/>
      <c r="TPJ23" s="198"/>
      <c r="TPK23" s="198"/>
      <c r="TPL23" s="198"/>
      <c r="TPM23" s="198"/>
      <c r="TPN23" s="198"/>
      <c r="TPO23" s="198"/>
      <c r="TPP23" s="198"/>
      <c r="TPQ23" s="198"/>
      <c r="TPR23" s="198"/>
      <c r="TPS23" s="198"/>
      <c r="TPT23" s="198"/>
      <c r="TPU23" s="198"/>
      <c r="TPV23" s="198"/>
      <c r="TPW23" s="198"/>
      <c r="TPX23" s="198"/>
      <c r="TPY23" s="198"/>
      <c r="TPZ23" s="198"/>
      <c r="TQA23" s="198"/>
      <c r="TQB23" s="198"/>
      <c r="TQC23" s="198"/>
      <c r="TQD23" s="198"/>
      <c r="TQE23" s="198"/>
      <c r="TQF23" s="198"/>
      <c r="TQG23" s="198"/>
      <c r="TQH23" s="198"/>
      <c r="TQI23" s="198"/>
      <c r="TQJ23" s="198"/>
      <c r="TQK23" s="198"/>
      <c r="TQL23" s="198"/>
      <c r="TQM23" s="198"/>
      <c r="TQN23" s="198"/>
      <c r="TQO23" s="198"/>
      <c r="TQP23" s="198"/>
      <c r="TQQ23" s="198"/>
      <c r="TQR23" s="198"/>
      <c r="TQS23" s="198"/>
      <c r="TQT23" s="198"/>
      <c r="TQU23" s="198"/>
      <c r="TQV23" s="198"/>
      <c r="TQW23" s="198"/>
      <c r="TQX23" s="198"/>
      <c r="TQY23" s="198"/>
      <c r="TQZ23" s="198"/>
      <c r="TRA23" s="198"/>
      <c r="TRB23" s="198"/>
      <c r="TRC23" s="198"/>
      <c r="TRD23" s="198"/>
      <c r="TRE23" s="198"/>
      <c r="TRF23" s="198"/>
      <c r="TRG23" s="198"/>
      <c r="TRH23" s="198"/>
      <c r="TRI23" s="198"/>
      <c r="TRJ23" s="198"/>
      <c r="TRK23" s="198"/>
      <c r="TRL23" s="198"/>
      <c r="TRM23" s="198"/>
      <c r="TRN23" s="198"/>
      <c r="TRO23" s="198"/>
      <c r="TRP23" s="198"/>
      <c r="TRQ23" s="198"/>
      <c r="TRR23" s="198"/>
      <c r="TRS23" s="198"/>
      <c r="TRT23" s="198"/>
      <c r="TRU23" s="198"/>
      <c r="TRV23" s="198"/>
      <c r="TRW23" s="198"/>
      <c r="TRX23" s="198"/>
      <c r="TRY23" s="198"/>
      <c r="TRZ23" s="198"/>
      <c r="TSA23" s="198"/>
      <c r="TSB23" s="198"/>
      <c r="TSC23" s="198"/>
      <c r="TSD23" s="198"/>
      <c r="TSE23" s="198"/>
      <c r="TSF23" s="198"/>
      <c r="TSG23" s="198"/>
      <c r="TSH23" s="198"/>
      <c r="TSI23" s="198"/>
      <c r="TSJ23" s="198"/>
      <c r="TSK23" s="198"/>
      <c r="TSL23" s="198"/>
      <c r="TSM23" s="198"/>
      <c r="TSN23" s="198"/>
      <c r="TSO23" s="198"/>
      <c r="TSP23" s="198"/>
      <c r="TSQ23" s="198"/>
      <c r="TSR23" s="198"/>
      <c r="TSS23" s="198"/>
      <c r="TST23" s="198"/>
      <c r="TSU23" s="198"/>
      <c r="TSV23" s="198"/>
      <c r="TSW23" s="198"/>
      <c r="TSX23" s="198"/>
      <c r="TSY23" s="198"/>
      <c r="TSZ23" s="198"/>
      <c r="TTA23" s="198"/>
      <c r="TTB23" s="198"/>
      <c r="TTC23" s="198"/>
      <c r="TTD23" s="198"/>
      <c r="TTE23" s="198"/>
      <c r="TTF23" s="198"/>
      <c r="TTG23" s="198"/>
      <c r="TTH23" s="198"/>
      <c r="TTI23" s="198"/>
      <c r="TTJ23" s="198"/>
      <c r="TTK23" s="198"/>
      <c r="TTL23" s="198"/>
      <c r="TTM23" s="198"/>
      <c r="TTN23" s="198"/>
      <c r="TTO23" s="198"/>
      <c r="TTP23" s="198"/>
      <c r="TTQ23" s="198"/>
      <c r="TTR23" s="198"/>
      <c r="TTS23" s="198"/>
      <c r="TTT23" s="198"/>
      <c r="TTU23" s="198"/>
      <c r="TTV23" s="198"/>
      <c r="TTW23" s="198"/>
      <c r="TTX23" s="198"/>
      <c r="TTY23" s="198"/>
      <c r="TTZ23" s="198"/>
      <c r="TUA23" s="198"/>
      <c r="TUB23" s="198"/>
      <c r="TUC23" s="198"/>
      <c r="TUD23" s="198"/>
      <c r="TUE23" s="198"/>
      <c r="TUF23" s="198"/>
      <c r="TUG23" s="198"/>
      <c r="TUH23" s="198"/>
      <c r="TUI23" s="198"/>
      <c r="TUJ23" s="198"/>
      <c r="TUK23" s="198"/>
      <c r="TUL23" s="198"/>
      <c r="TUM23" s="198"/>
      <c r="TUN23" s="198"/>
      <c r="TUO23" s="198"/>
      <c r="TUP23" s="198"/>
      <c r="TUQ23" s="198"/>
      <c r="TUR23" s="198"/>
      <c r="TUS23" s="198"/>
      <c r="TUT23" s="198"/>
      <c r="TUU23" s="198"/>
      <c r="TUV23" s="198"/>
      <c r="TUW23" s="198"/>
      <c r="TUX23" s="198"/>
      <c r="TUY23" s="198"/>
      <c r="TUZ23" s="198"/>
      <c r="TVA23" s="198"/>
      <c r="TVB23" s="198"/>
      <c r="TVC23" s="198"/>
      <c r="TVD23" s="198"/>
      <c r="TVE23" s="198"/>
      <c r="TVF23" s="198"/>
      <c r="TVG23" s="198"/>
      <c r="TVH23" s="198"/>
      <c r="TVI23" s="198"/>
      <c r="TVJ23" s="198"/>
      <c r="TVK23" s="198"/>
      <c r="TVL23" s="198"/>
      <c r="TVM23" s="198"/>
      <c r="TVN23" s="198"/>
      <c r="TVO23" s="198"/>
      <c r="TVP23" s="198"/>
      <c r="TVQ23" s="198"/>
      <c r="TVR23" s="198"/>
      <c r="TVS23" s="198"/>
      <c r="TVT23" s="198"/>
      <c r="TVU23" s="198"/>
      <c r="TVV23" s="198"/>
      <c r="TVW23" s="198"/>
      <c r="TVX23" s="198"/>
      <c r="TVY23" s="198"/>
      <c r="TVZ23" s="198"/>
      <c r="TWA23" s="198"/>
      <c r="TWB23" s="198"/>
      <c r="TWC23" s="198"/>
      <c r="TWD23" s="198"/>
      <c r="TWE23" s="198"/>
      <c r="TWF23" s="198"/>
      <c r="TWG23" s="198"/>
      <c r="TWH23" s="198"/>
      <c r="TWI23" s="198"/>
      <c r="TWJ23" s="198"/>
      <c r="TWK23" s="198"/>
      <c r="TWL23" s="198"/>
      <c r="TWM23" s="198"/>
      <c r="TWN23" s="198"/>
      <c r="TWO23" s="198"/>
      <c r="TWP23" s="198"/>
      <c r="TWQ23" s="198"/>
      <c r="TWR23" s="198"/>
      <c r="TWS23" s="198"/>
      <c r="TWT23" s="198"/>
      <c r="TWU23" s="198"/>
      <c r="TWV23" s="198"/>
      <c r="TWW23" s="198"/>
      <c r="TWX23" s="198"/>
      <c r="TWY23" s="198"/>
      <c r="TWZ23" s="198"/>
      <c r="TXA23" s="198"/>
      <c r="TXB23" s="198"/>
      <c r="TXC23" s="198"/>
      <c r="TXD23" s="198"/>
      <c r="TXE23" s="198"/>
      <c r="TXF23" s="198"/>
      <c r="TXG23" s="198"/>
      <c r="TXH23" s="198"/>
      <c r="TXI23" s="198"/>
      <c r="TXJ23" s="198"/>
      <c r="TXK23" s="198"/>
      <c r="TXL23" s="198"/>
      <c r="TXM23" s="198"/>
      <c r="TXN23" s="198"/>
      <c r="TXO23" s="198"/>
      <c r="TXP23" s="198"/>
      <c r="TXQ23" s="198"/>
      <c r="TXR23" s="198"/>
      <c r="TXS23" s="198"/>
      <c r="TXT23" s="198"/>
      <c r="TXU23" s="198"/>
      <c r="TXV23" s="198"/>
      <c r="TXW23" s="198"/>
      <c r="TXX23" s="198"/>
      <c r="TXY23" s="198"/>
      <c r="TXZ23" s="198"/>
      <c r="TYA23" s="198"/>
      <c r="TYB23" s="198"/>
      <c r="TYC23" s="198"/>
      <c r="TYD23" s="198"/>
      <c r="TYE23" s="198"/>
      <c r="TYF23" s="198"/>
      <c r="TYG23" s="198"/>
      <c r="TYH23" s="198"/>
      <c r="TYI23" s="198"/>
      <c r="TYJ23" s="198"/>
      <c r="TYK23" s="198"/>
      <c r="TYL23" s="198"/>
      <c r="TYM23" s="198"/>
      <c r="TYN23" s="198"/>
      <c r="TYO23" s="198"/>
      <c r="TYP23" s="198"/>
      <c r="TYQ23" s="198"/>
      <c r="TYR23" s="198"/>
      <c r="TYS23" s="198"/>
      <c r="TYT23" s="198"/>
      <c r="TYU23" s="198"/>
      <c r="TYV23" s="198"/>
      <c r="TYW23" s="198"/>
      <c r="TYX23" s="198"/>
      <c r="TYY23" s="198"/>
      <c r="TYZ23" s="198"/>
      <c r="TZA23" s="198"/>
      <c r="TZB23" s="198"/>
      <c r="TZC23" s="198"/>
      <c r="TZD23" s="198"/>
      <c r="TZE23" s="198"/>
      <c r="TZF23" s="198"/>
      <c r="TZG23" s="198"/>
      <c r="TZH23" s="198"/>
      <c r="TZI23" s="198"/>
      <c r="TZJ23" s="198"/>
      <c r="TZK23" s="198"/>
      <c r="TZL23" s="198"/>
      <c r="TZM23" s="198"/>
      <c r="TZN23" s="198"/>
      <c r="TZO23" s="198"/>
      <c r="TZP23" s="198"/>
      <c r="TZQ23" s="198"/>
      <c r="TZR23" s="198"/>
      <c r="TZS23" s="198"/>
      <c r="TZT23" s="198"/>
      <c r="TZU23" s="198"/>
      <c r="TZV23" s="198"/>
      <c r="TZW23" s="198"/>
      <c r="TZX23" s="198"/>
      <c r="TZY23" s="198"/>
      <c r="TZZ23" s="198"/>
      <c r="UAA23" s="198"/>
      <c r="UAB23" s="198"/>
      <c r="UAC23" s="198"/>
      <c r="UAD23" s="198"/>
      <c r="UAE23" s="198"/>
      <c r="UAF23" s="198"/>
      <c r="UAG23" s="198"/>
      <c r="UAH23" s="198"/>
      <c r="UAI23" s="198"/>
      <c r="UAJ23" s="198"/>
      <c r="UAK23" s="198"/>
      <c r="UAL23" s="198"/>
      <c r="UAM23" s="198"/>
      <c r="UAN23" s="198"/>
      <c r="UAO23" s="198"/>
      <c r="UAP23" s="198"/>
      <c r="UAQ23" s="198"/>
      <c r="UAR23" s="198"/>
      <c r="UAS23" s="198"/>
      <c r="UAT23" s="198"/>
      <c r="UAU23" s="198"/>
      <c r="UAV23" s="198"/>
      <c r="UAW23" s="198"/>
      <c r="UAX23" s="198"/>
      <c r="UAY23" s="198"/>
      <c r="UAZ23" s="198"/>
      <c r="UBA23" s="198"/>
      <c r="UBB23" s="198"/>
      <c r="UBC23" s="198"/>
      <c r="UBD23" s="198"/>
      <c r="UBE23" s="198"/>
      <c r="UBF23" s="198"/>
      <c r="UBG23" s="198"/>
      <c r="UBH23" s="198"/>
      <c r="UBI23" s="198"/>
      <c r="UBJ23" s="198"/>
      <c r="UBK23" s="198"/>
      <c r="UBL23" s="198"/>
      <c r="UBM23" s="198"/>
      <c r="UBN23" s="198"/>
      <c r="UBO23" s="198"/>
      <c r="UBP23" s="198"/>
      <c r="UBQ23" s="198"/>
      <c r="UBR23" s="198"/>
      <c r="UBS23" s="198"/>
      <c r="UBT23" s="198"/>
      <c r="UBU23" s="198"/>
      <c r="UBV23" s="198"/>
      <c r="UBW23" s="198"/>
      <c r="UBX23" s="198"/>
      <c r="UBY23" s="198"/>
      <c r="UBZ23" s="198"/>
      <c r="UCA23" s="198"/>
      <c r="UCB23" s="198"/>
      <c r="UCC23" s="198"/>
      <c r="UCD23" s="198"/>
      <c r="UCE23" s="198"/>
      <c r="UCF23" s="198"/>
      <c r="UCG23" s="198"/>
      <c r="UCH23" s="198"/>
      <c r="UCI23" s="198"/>
      <c r="UCJ23" s="198"/>
      <c r="UCK23" s="198"/>
      <c r="UCL23" s="198"/>
      <c r="UCM23" s="198"/>
      <c r="UCN23" s="198"/>
      <c r="UCO23" s="198"/>
      <c r="UCP23" s="198"/>
      <c r="UCQ23" s="198"/>
      <c r="UCR23" s="198"/>
      <c r="UCS23" s="198"/>
      <c r="UCT23" s="198"/>
      <c r="UCU23" s="198"/>
      <c r="UCV23" s="198"/>
      <c r="UCW23" s="198"/>
      <c r="UCX23" s="198"/>
      <c r="UCY23" s="198"/>
      <c r="UCZ23" s="198"/>
      <c r="UDA23" s="198"/>
      <c r="UDB23" s="198"/>
      <c r="UDC23" s="198"/>
      <c r="UDD23" s="198"/>
      <c r="UDE23" s="198"/>
      <c r="UDF23" s="198"/>
      <c r="UDG23" s="198"/>
      <c r="UDH23" s="198"/>
      <c r="UDI23" s="198"/>
      <c r="UDJ23" s="198"/>
      <c r="UDK23" s="198"/>
      <c r="UDL23" s="198"/>
      <c r="UDM23" s="198"/>
      <c r="UDN23" s="198"/>
      <c r="UDO23" s="198"/>
      <c r="UDP23" s="198"/>
      <c r="UDQ23" s="198"/>
      <c r="UDR23" s="198"/>
      <c r="UDS23" s="198"/>
      <c r="UDT23" s="198"/>
      <c r="UDU23" s="198"/>
      <c r="UDV23" s="198"/>
      <c r="UDW23" s="198"/>
      <c r="UDX23" s="198"/>
      <c r="UDY23" s="198"/>
      <c r="UDZ23" s="198"/>
      <c r="UEA23" s="198"/>
      <c r="UEB23" s="198"/>
      <c r="UEC23" s="198"/>
      <c r="UED23" s="198"/>
      <c r="UEE23" s="198"/>
      <c r="UEF23" s="198"/>
      <c r="UEG23" s="198"/>
      <c r="UEH23" s="198"/>
      <c r="UEI23" s="198"/>
      <c r="UEJ23" s="198"/>
      <c r="UEK23" s="198"/>
      <c r="UEL23" s="198"/>
      <c r="UEM23" s="198"/>
      <c r="UEN23" s="198"/>
      <c r="UEO23" s="198"/>
      <c r="UEP23" s="198"/>
      <c r="UEQ23" s="198"/>
      <c r="UER23" s="198"/>
      <c r="UES23" s="198"/>
      <c r="UET23" s="198"/>
      <c r="UEU23" s="198"/>
      <c r="UEV23" s="198"/>
      <c r="UEW23" s="198"/>
      <c r="UEX23" s="198"/>
      <c r="UEY23" s="198"/>
      <c r="UEZ23" s="198"/>
      <c r="UFA23" s="198"/>
      <c r="UFB23" s="198"/>
      <c r="UFC23" s="198"/>
      <c r="UFD23" s="198"/>
      <c r="UFE23" s="198"/>
      <c r="UFF23" s="198"/>
      <c r="UFG23" s="198"/>
      <c r="UFH23" s="198"/>
      <c r="UFI23" s="198"/>
      <c r="UFJ23" s="198"/>
      <c r="UFK23" s="198"/>
      <c r="UFL23" s="198"/>
      <c r="UFM23" s="198"/>
      <c r="UFN23" s="198"/>
      <c r="UFO23" s="198"/>
      <c r="UFP23" s="198"/>
      <c r="UFQ23" s="198"/>
      <c r="UFR23" s="198"/>
      <c r="UFS23" s="198"/>
      <c r="UFT23" s="198"/>
      <c r="UFU23" s="198"/>
      <c r="UFV23" s="198"/>
      <c r="UFW23" s="198"/>
      <c r="UFX23" s="198"/>
      <c r="UFY23" s="198"/>
      <c r="UFZ23" s="198"/>
      <c r="UGA23" s="198"/>
      <c r="UGB23" s="198"/>
      <c r="UGC23" s="198"/>
      <c r="UGD23" s="198"/>
      <c r="UGE23" s="198"/>
      <c r="UGF23" s="198"/>
      <c r="UGG23" s="198"/>
      <c r="UGH23" s="198"/>
      <c r="UGI23" s="198"/>
      <c r="UGJ23" s="198"/>
      <c r="UGK23" s="198"/>
      <c r="UGL23" s="198"/>
      <c r="UGM23" s="198"/>
      <c r="UGN23" s="198"/>
      <c r="UGO23" s="198"/>
      <c r="UGP23" s="198"/>
      <c r="UGQ23" s="198"/>
      <c r="UGR23" s="198"/>
      <c r="UGS23" s="198"/>
      <c r="UGT23" s="198"/>
      <c r="UGU23" s="198"/>
      <c r="UGV23" s="198"/>
      <c r="UGW23" s="198"/>
      <c r="UGX23" s="198"/>
      <c r="UGY23" s="198"/>
      <c r="UGZ23" s="198"/>
      <c r="UHA23" s="198"/>
      <c r="UHB23" s="198"/>
      <c r="UHC23" s="198"/>
      <c r="UHD23" s="198"/>
      <c r="UHE23" s="198"/>
      <c r="UHF23" s="198"/>
      <c r="UHG23" s="198"/>
      <c r="UHH23" s="198"/>
      <c r="UHI23" s="198"/>
      <c r="UHJ23" s="198"/>
      <c r="UHK23" s="198"/>
      <c r="UHL23" s="198"/>
      <c r="UHM23" s="198"/>
      <c r="UHN23" s="198"/>
      <c r="UHO23" s="198"/>
      <c r="UHP23" s="198"/>
      <c r="UHQ23" s="198"/>
      <c r="UHR23" s="198"/>
      <c r="UHS23" s="198"/>
      <c r="UHT23" s="198"/>
      <c r="UHU23" s="198"/>
      <c r="UHV23" s="198"/>
      <c r="UHW23" s="198"/>
      <c r="UHX23" s="198"/>
      <c r="UHY23" s="198"/>
      <c r="UHZ23" s="198"/>
      <c r="UIA23" s="198"/>
      <c r="UIB23" s="198"/>
      <c r="UIC23" s="198"/>
      <c r="UID23" s="198"/>
      <c r="UIE23" s="198"/>
      <c r="UIF23" s="198"/>
      <c r="UIG23" s="198"/>
      <c r="UIH23" s="198"/>
      <c r="UII23" s="198"/>
      <c r="UIJ23" s="198"/>
      <c r="UIK23" s="198"/>
      <c r="UIL23" s="198"/>
      <c r="UIM23" s="198"/>
      <c r="UIN23" s="198"/>
      <c r="UIO23" s="198"/>
      <c r="UIP23" s="198"/>
      <c r="UIQ23" s="198"/>
      <c r="UIR23" s="198"/>
      <c r="UIS23" s="198"/>
      <c r="UIT23" s="198"/>
      <c r="UIU23" s="198"/>
      <c r="UIV23" s="198"/>
      <c r="UIW23" s="198"/>
      <c r="UIX23" s="198"/>
      <c r="UIY23" s="198"/>
      <c r="UIZ23" s="198"/>
      <c r="UJA23" s="198"/>
      <c r="UJB23" s="198"/>
      <c r="UJC23" s="198"/>
      <c r="UJD23" s="198"/>
      <c r="UJE23" s="198"/>
      <c r="UJF23" s="198"/>
      <c r="UJG23" s="198"/>
      <c r="UJH23" s="198"/>
      <c r="UJI23" s="198"/>
      <c r="UJJ23" s="198"/>
      <c r="UJK23" s="198"/>
      <c r="UJL23" s="198"/>
      <c r="UJM23" s="198"/>
      <c r="UJN23" s="198"/>
      <c r="UJO23" s="198"/>
      <c r="UJP23" s="198"/>
      <c r="UJQ23" s="198"/>
      <c r="UJR23" s="198"/>
      <c r="UJS23" s="198"/>
      <c r="UJT23" s="198"/>
      <c r="UJU23" s="198"/>
      <c r="UJV23" s="198"/>
      <c r="UJW23" s="198"/>
      <c r="UJX23" s="198"/>
      <c r="UJY23" s="198"/>
      <c r="UJZ23" s="198"/>
      <c r="UKA23" s="198"/>
      <c r="UKB23" s="198"/>
      <c r="UKC23" s="198"/>
      <c r="UKD23" s="198"/>
      <c r="UKE23" s="198"/>
      <c r="UKF23" s="198"/>
      <c r="UKG23" s="198"/>
      <c r="UKH23" s="198"/>
      <c r="UKI23" s="198"/>
      <c r="UKJ23" s="198"/>
      <c r="UKK23" s="198"/>
      <c r="UKL23" s="198"/>
      <c r="UKM23" s="198"/>
      <c r="UKN23" s="198"/>
      <c r="UKO23" s="198"/>
      <c r="UKP23" s="198"/>
      <c r="UKQ23" s="198"/>
      <c r="UKR23" s="198"/>
      <c r="UKS23" s="198"/>
      <c r="UKT23" s="198"/>
      <c r="UKU23" s="198"/>
      <c r="UKV23" s="198"/>
      <c r="UKW23" s="198"/>
      <c r="UKX23" s="198"/>
      <c r="UKY23" s="198"/>
      <c r="UKZ23" s="198"/>
      <c r="ULA23" s="198"/>
      <c r="ULB23" s="198"/>
      <c r="ULC23" s="198"/>
      <c r="ULD23" s="198"/>
      <c r="ULE23" s="198"/>
      <c r="ULF23" s="198"/>
      <c r="ULG23" s="198"/>
      <c r="ULH23" s="198"/>
      <c r="ULI23" s="198"/>
      <c r="ULJ23" s="198"/>
      <c r="ULK23" s="198"/>
      <c r="ULL23" s="198"/>
      <c r="ULM23" s="198"/>
      <c r="ULN23" s="198"/>
      <c r="ULO23" s="198"/>
      <c r="ULP23" s="198"/>
      <c r="ULQ23" s="198"/>
      <c r="ULR23" s="198"/>
      <c r="ULS23" s="198"/>
      <c r="ULT23" s="198"/>
      <c r="ULU23" s="198"/>
      <c r="ULV23" s="198"/>
      <c r="ULW23" s="198"/>
      <c r="ULX23" s="198"/>
      <c r="ULY23" s="198"/>
      <c r="ULZ23" s="198"/>
      <c r="UMA23" s="198"/>
      <c r="UMB23" s="198"/>
      <c r="UMC23" s="198"/>
      <c r="UMD23" s="198"/>
      <c r="UME23" s="198"/>
      <c r="UMF23" s="198"/>
      <c r="UMG23" s="198"/>
      <c r="UMH23" s="198"/>
      <c r="UMI23" s="198"/>
      <c r="UMJ23" s="198"/>
      <c r="UMK23" s="198"/>
      <c r="UML23" s="198"/>
      <c r="UMM23" s="198"/>
      <c r="UMN23" s="198"/>
      <c r="UMO23" s="198"/>
      <c r="UMP23" s="198"/>
      <c r="UMQ23" s="198"/>
      <c r="UMR23" s="198"/>
      <c r="UMS23" s="198"/>
      <c r="UMT23" s="198"/>
      <c r="UMU23" s="198"/>
      <c r="UMV23" s="198"/>
      <c r="UMW23" s="198"/>
      <c r="UMX23" s="198"/>
      <c r="UMY23" s="198"/>
      <c r="UMZ23" s="198"/>
      <c r="UNA23" s="198"/>
      <c r="UNB23" s="198"/>
      <c r="UNC23" s="198"/>
      <c r="UND23" s="198"/>
      <c r="UNE23" s="198"/>
      <c r="UNF23" s="198"/>
      <c r="UNG23" s="198"/>
      <c r="UNH23" s="198"/>
      <c r="UNI23" s="198"/>
      <c r="UNJ23" s="198"/>
      <c r="UNK23" s="198"/>
      <c r="UNL23" s="198"/>
      <c r="UNM23" s="198"/>
      <c r="UNN23" s="198"/>
      <c r="UNO23" s="198"/>
      <c r="UNP23" s="198"/>
      <c r="UNQ23" s="198"/>
      <c r="UNR23" s="198"/>
      <c r="UNS23" s="198"/>
      <c r="UNT23" s="198"/>
      <c r="UNU23" s="198"/>
      <c r="UNV23" s="198"/>
      <c r="UNW23" s="198"/>
      <c r="UNX23" s="198"/>
      <c r="UNY23" s="198"/>
      <c r="UNZ23" s="198"/>
      <c r="UOA23" s="198"/>
      <c r="UOB23" s="198"/>
      <c r="UOC23" s="198"/>
      <c r="UOD23" s="198"/>
      <c r="UOE23" s="198"/>
      <c r="UOF23" s="198"/>
      <c r="UOG23" s="198"/>
      <c r="UOH23" s="198"/>
      <c r="UOI23" s="198"/>
      <c r="UOJ23" s="198"/>
      <c r="UOK23" s="198"/>
      <c r="UOL23" s="198"/>
      <c r="UOM23" s="198"/>
      <c r="UON23" s="198"/>
      <c r="UOO23" s="198"/>
      <c r="UOP23" s="198"/>
      <c r="UOQ23" s="198"/>
      <c r="UOR23" s="198"/>
      <c r="UOS23" s="198"/>
      <c r="UOT23" s="198"/>
      <c r="UOU23" s="198"/>
      <c r="UOV23" s="198"/>
      <c r="UOW23" s="198"/>
      <c r="UOX23" s="198"/>
      <c r="UOY23" s="198"/>
      <c r="UOZ23" s="198"/>
      <c r="UPA23" s="198"/>
      <c r="UPB23" s="198"/>
      <c r="UPC23" s="198"/>
      <c r="UPD23" s="198"/>
      <c r="UPE23" s="198"/>
      <c r="UPF23" s="198"/>
      <c r="UPG23" s="198"/>
      <c r="UPH23" s="198"/>
      <c r="UPI23" s="198"/>
      <c r="UPJ23" s="198"/>
      <c r="UPK23" s="198"/>
      <c r="UPL23" s="198"/>
      <c r="UPM23" s="198"/>
      <c r="UPN23" s="198"/>
      <c r="UPO23" s="198"/>
      <c r="UPP23" s="198"/>
      <c r="UPQ23" s="198"/>
      <c r="UPR23" s="198"/>
      <c r="UPS23" s="198"/>
      <c r="UPT23" s="198"/>
      <c r="UPU23" s="198"/>
      <c r="UPV23" s="198"/>
      <c r="UPW23" s="198"/>
      <c r="UPX23" s="198"/>
      <c r="UPY23" s="198"/>
      <c r="UPZ23" s="198"/>
      <c r="UQA23" s="198"/>
      <c r="UQB23" s="198"/>
      <c r="UQC23" s="198"/>
      <c r="UQD23" s="198"/>
      <c r="UQE23" s="198"/>
      <c r="UQF23" s="198"/>
      <c r="UQG23" s="198"/>
      <c r="UQH23" s="198"/>
      <c r="UQI23" s="198"/>
      <c r="UQJ23" s="198"/>
      <c r="UQK23" s="198"/>
      <c r="UQL23" s="198"/>
      <c r="UQM23" s="198"/>
      <c r="UQN23" s="198"/>
      <c r="UQO23" s="198"/>
      <c r="UQP23" s="198"/>
      <c r="UQQ23" s="198"/>
      <c r="UQR23" s="198"/>
      <c r="UQS23" s="198"/>
      <c r="UQT23" s="198"/>
      <c r="UQU23" s="198"/>
      <c r="UQV23" s="198"/>
      <c r="UQW23" s="198"/>
      <c r="UQX23" s="198"/>
      <c r="UQY23" s="198"/>
      <c r="UQZ23" s="198"/>
      <c r="URA23" s="198"/>
      <c r="URB23" s="198"/>
      <c r="URC23" s="198"/>
      <c r="URD23" s="198"/>
      <c r="URE23" s="198"/>
      <c r="URF23" s="198"/>
      <c r="URG23" s="198"/>
      <c r="URH23" s="198"/>
      <c r="URI23" s="198"/>
      <c r="URJ23" s="198"/>
      <c r="URK23" s="198"/>
      <c r="URL23" s="198"/>
      <c r="URM23" s="198"/>
      <c r="URN23" s="198"/>
      <c r="URO23" s="198"/>
      <c r="URP23" s="198"/>
      <c r="URQ23" s="198"/>
      <c r="URR23" s="198"/>
      <c r="URS23" s="198"/>
      <c r="URT23" s="198"/>
      <c r="URU23" s="198"/>
      <c r="URV23" s="198"/>
      <c r="URW23" s="198"/>
      <c r="URX23" s="198"/>
      <c r="URY23" s="198"/>
      <c r="URZ23" s="198"/>
      <c r="USA23" s="198"/>
      <c r="USB23" s="198"/>
      <c r="USC23" s="198"/>
      <c r="USD23" s="198"/>
      <c r="USE23" s="198"/>
      <c r="USF23" s="198"/>
      <c r="USG23" s="198"/>
      <c r="USH23" s="198"/>
      <c r="USI23" s="198"/>
      <c r="USJ23" s="198"/>
      <c r="USK23" s="198"/>
      <c r="USL23" s="198"/>
      <c r="USM23" s="198"/>
      <c r="USN23" s="198"/>
      <c r="USO23" s="198"/>
      <c r="USP23" s="198"/>
      <c r="USQ23" s="198"/>
      <c r="USR23" s="198"/>
      <c r="USS23" s="198"/>
      <c r="UST23" s="198"/>
      <c r="USU23" s="198"/>
      <c r="USV23" s="198"/>
      <c r="USW23" s="198"/>
      <c r="USX23" s="198"/>
      <c r="USY23" s="198"/>
      <c r="USZ23" s="198"/>
      <c r="UTA23" s="198"/>
      <c r="UTB23" s="198"/>
      <c r="UTC23" s="198"/>
      <c r="UTD23" s="198"/>
      <c r="UTE23" s="198"/>
      <c r="UTF23" s="198"/>
      <c r="UTG23" s="198"/>
      <c r="UTH23" s="198"/>
      <c r="UTI23" s="198"/>
      <c r="UTJ23" s="198"/>
      <c r="UTK23" s="198"/>
      <c r="UTL23" s="198"/>
      <c r="UTM23" s="198"/>
      <c r="UTN23" s="198"/>
      <c r="UTO23" s="198"/>
      <c r="UTP23" s="198"/>
      <c r="UTQ23" s="198"/>
      <c r="UTR23" s="198"/>
      <c r="UTS23" s="198"/>
      <c r="UTT23" s="198"/>
      <c r="UTU23" s="198"/>
      <c r="UTV23" s="198"/>
      <c r="UTW23" s="198"/>
      <c r="UTX23" s="198"/>
      <c r="UTY23" s="198"/>
      <c r="UTZ23" s="198"/>
      <c r="UUA23" s="198"/>
      <c r="UUB23" s="198"/>
      <c r="UUC23" s="198"/>
      <c r="UUD23" s="198"/>
      <c r="UUE23" s="198"/>
      <c r="UUF23" s="198"/>
      <c r="UUG23" s="198"/>
      <c r="UUH23" s="198"/>
      <c r="UUI23" s="198"/>
      <c r="UUJ23" s="198"/>
      <c r="UUK23" s="198"/>
      <c r="UUL23" s="198"/>
      <c r="UUM23" s="198"/>
      <c r="UUN23" s="198"/>
      <c r="UUO23" s="198"/>
      <c r="UUP23" s="198"/>
      <c r="UUQ23" s="198"/>
      <c r="UUR23" s="198"/>
      <c r="UUS23" s="198"/>
      <c r="UUT23" s="198"/>
      <c r="UUU23" s="198"/>
      <c r="UUV23" s="198"/>
      <c r="UUW23" s="198"/>
      <c r="UUX23" s="198"/>
      <c r="UUY23" s="198"/>
      <c r="UUZ23" s="198"/>
      <c r="UVA23" s="198"/>
      <c r="UVB23" s="198"/>
      <c r="UVC23" s="198"/>
      <c r="UVD23" s="198"/>
      <c r="UVE23" s="198"/>
      <c r="UVF23" s="198"/>
      <c r="UVG23" s="198"/>
      <c r="UVH23" s="198"/>
      <c r="UVI23" s="198"/>
      <c r="UVJ23" s="198"/>
      <c r="UVK23" s="198"/>
      <c r="UVL23" s="198"/>
      <c r="UVM23" s="198"/>
      <c r="UVN23" s="198"/>
      <c r="UVO23" s="198"/>
      <c r="UVP23" s="198"/>
      <c r="UVQ23" s="198"/>
      <c r="UVR23" s="198"/>
      <c r="UVS23" s="198"/>
      <c r="UVT23" s="198"/>
      <c r="UVU23" s="198"/>
      <c r="UVV23" s="198"/>
      <c r="UVW23" s="198"/>
      <c r="UVX23" s="198"/>
      <c r="UVY23" s="198"/>
      <c r="UVZ23" s="198"/>
      <c r="UWA23" s="198"/>
      <c r="UWB23" s="198"/>
      <c r="UWC23" s="198"/>
      <c r="UWD23" s="198"/>
      <c r="UWE23" s="198"/>
      <c r="UWF23" s="198"/>
      <c r="UWG23" s="198"/>
      <c r="UWH23" s="198"/>
      <c r="UWI23" s="198"/>
      <c r="UWJ23" s="198"/>
      <c r="UWK23" s="198"/>
      <c r="UWL23" s="198"/>
      <c r="UWM23" s="198"/>
      <c r="UWN23" s="198"/>
      <c r="UWO23" s="198"/>
      <c r="UWP23" s="198"/>
      <c r="UWQ23" s="198"/>
      <c r="UWR23" s="198"/>
      <c r="UWS23" s="198"/>
      <c r="UWT23" s="198"/>
      <c r="UWU23" s="198"/>
      <c r="UWV23" s="198"/>
      <c r="UWW23" s="198"/>
      <c r="UWX23" s="198"/>
      <c r="UWY23" s="198"/>
      <c r="UWZ23" s="198"/>
      <c r="UXA23" s="198"/>
      <c r="UXB23" s="198"/>
      <c r="UXC23" s="198"/>
      <c r="UXD23" s="198"/>
      <c r="UXE23" s="198"/>
      <c r="UXF23" s="198"/>
      <c r="UXG23" s="198"/>
      <c r="UXH23" s="198"/>
      <c r="UXI23" s="198"/>
      <c r="UXJ23" s="198"/>
      <c r="UXK23" s="198"/>
      <c r="UXL23" s="198"/>
      <c r="UXM23" s="198"/>
      <c r="UXN23" s="198"/>
      <c r="UXO23" s="198"/>
      <c r="UXP23" s="198"/>
      <c r="UXQ23" s="198"/>
      <c r="UXR23" s="198"/>
      <c r="UXS23" s="198"/>
      <c r="UXT23" s="198"/>
      <c r="UXU23" s="198"/>
      <c r="UXV23" s="198"/>
      <c r="UXW23" s="198"/>
      <c r="UXX23" s="198"/>
      <c r="UXY23" s="198"/>
      <c r="UXZ23" s="198"/>
      <c r="UYA23" s="198"/>
      <c r="UYB23" s="198"/>
      <c r="UYC23" s="198"/>
      <c r="UYD23" s="198"/>
      <c r="UYE23" s="198"/>
      <c r="UYF23" s="198"/>
      <c r="UYG23" s="198"/>
      <c r="UYH23" s="198"/>
      <c r="UYI23" s="198"/>
      <c r="UYJ23" s="198"/>
      <c r="UYK23" s="198"/>
      <c r="UYL23" s="198"/>
      <c r="UYM23" s="198"/>
      <c r="UYN23" s="198"/>
      <c r="UYO23" s="198"/>
      <c r="UYP23" s="198"/>
      <c r="UYQ23" s="198"/>
      <c r="UYR23" s="198"/>
      <c r="UYS23" s="198"/>
      <c r="UYT23" s="198"/>
      <c r="UYU23" s="198"/>
      <c r="UYV23" s="198"/>
      <c r="UYW23" s="198"/>
      <c r="UYX23" s="198"/>
      <c r="UYY23" s="198"/>
      <c r="UYZ23" s="198"/>
      <c r="UZA23" s="198"/>
      <c r="UZB23" s="198"/>
      <c r="UZC23" s="198"/>
      <c r="UZD23" s="198"/>
      <c r="UZE23" s="198"/>
      <c r="UZF23" s="198"/>
      <c r="UZG23" s="198"/>
      <c r="UZH23" s="198"/>
      <c r="UZI23" s="198"/>
      <c r="UZJ23" s="198"/>
      <c r="UZK23" s="198"/>
      <c r="UZL23" s="198"/>
      <c r="UZM23" s="198"/>
      <c r="UZN23" s="198"/>
      <c r="UZO23" s="198"/>
      <c r="UZP23" s="198"/>
      <c r="UZQ23" s="198"/>
      <c r="UZR23" s="198"/>
      <c r="UZS23" s="198"/>
      <c r="UZT23" s="198"/>
      <c r="UZU23" s="198"/>
      <c r="UZV23" s="198"/>
      <c r="UZW23" s="198"/>
      <c r="UZX23" s="198"/>
      <c r="UZY23" s="198"/>
      <c r="UZZ23" s="198"/>
      <c r="VAA23" s="198"/>
      <c r="VAB23" s="198"/>
      <c r="VAC23" s="198"/>
      <c r="VAD23" s="198"/>
      <c r="VAE23" s="198"/>
      <c r="VAF23" s="198"/>
      <c r="VAG23" s="198"/>
      <c r="VAH23" s="198"/>
      <c r="VAI23" s="198"/>
      <c r="VAJ23" s="198"/>
      <c r="VAK23" s="198"/>
      <c r="VAL23" s="198"/>
      <c r="VAM23" s="198"/>
      <c r="VAN23" s="198"/>
      <c r="VAO23" s="198"/>
      <c r="VAP23" s="198"/>
      <c r="VAQ23" s="198"/>
      <c r="VAR23" s="198"/>
      <c r="VAS23" s="198"/>
      <c r="VAT23" s="198"/>
      <c r="VAU23" s="198"/>
      <c r="VAV23" s="198"/>
      <c r="VAW23" s="198"/>
      <c r="VAX23" s="198"/>
      <c r="VAY23" s="198"/>
      <c r="VAZ23" s="198"/>
      <c r="VBA23" s="198"/>
      <c r="VBB23" s="198"/>
      <c r="VBC23" s="198"/>
      <c r="VBD23" s="198"/>
      <c r="VBE23" s="198"/>
      <c r="VBF23" s="198"/>
      <c r="VBG23" s="198"/>
      <c r="VBH23" s="198"/>
      <c r="VBI23" s="198"/>
      <c r="VBJ23" s="198"/>
      <c r="VBK23" s="198"/>
      <c r="VBL23" s="198"/>
      <c r="VBM23" s="198"/>
      <c r="VBN23" s="198"/>
      <c r="VBO23" s="198"/>
      <c r="VBP23" s="198"/>
      <c r="VBQ23" s="198"/>
      <c r="VBR23" s="198"/>
      <c r="VBS23" s="198"/>
      <c r="VBT23" s="198"/>
      <c r="VBU23" s="198"/>
      <c r="VBV23" s="198"/>
      <c r="VBW23" s="198"/>
      <c r="VBX23" s="198"/>
      <c r="VBY23" s="198"/>
      <c r="VBZ23" s="198"/>
      <c r="VCA23" s="198"/>
      <c r="VCB23" s="198"/>
      <c r="VCC23" s="198"/>
      <c r="VCD23" s="198"/>
      <c r="VCE23" s="198"/>
      <c r="VCF23" s="198"/>
      <c r="VCG23" s="198"/>
      <c r="VCH23" s="198"/>
      <c r="VCI23" s="198"/>
      <c r="VCJ23" s="198"/>
      <c r="VCK23" s="198"/>
      <c r="VCL23" s="198"/>
      <c r="VCM23" s="198"/>
      <c r="VCN23" s="198"/>
      <c r="VCO23" s="198"/>
      <c r="VCP23" s="198"/>
      <c r="VCQ23" s="198"/>
      <c r="VCR23" s="198"/>
      <c r="VCS23" s="198"/>
      <c r="VCT23" s="198"/>
      <c r="VCU23" s="198"/>
      <c r="VCV23" s="198"/>
      <c r="VCW23" s="198"/>
      <c r="VCX23" s="198"/>
      <c r="VCY23" s="198"/>
      <c r="VCZ23" s="198"/>
      <c r="VDA23" s="198"/>
      <c r="VDB23" s="198"/>
      <c r="VDC23" s="198"/>
      <c r="VDD23" s="198"/>
      <c r="VDE23" s="198"/>
      <c r="VDF23" s="198"/>
      <c r="VDG23" s="198"/>
      <c r="VDH23" s="198"/>
      <c r="VDI23" s="198"/>
      <c r="VDJ23" s="198"/>
      <c r="VDK23" s="198"/>
      <c r="VDL23" s="198"/>
      <c r="VDM23" s="198"/>
      <c r="VDN23" s="198"/>
      <c r="VDO23" s="198"/>
      <c r="VDP23" s="198"/>
      <c r="VDQ23" s="198"/>
      <c r="VDR23" s="198"/>
      <c r="VDS23" s="198"/>
      <c r="VDT23" s="198"/>
      <c r="VDU23" s="198"/>
      <c r="VDV23" s="198"/>
      <c r="VDW23" s="198"/>
      <c r="VDX23" s="198"/>
      <c r="VDY23" s="198"/>
      <c r="VDZ23" s="198"/>
      <c r="VEA23" s="198"/>
      <c r="VEB23" s="198"/>
      <c r="VEC23" s="198"/>
      <c r="VED23" s="198"/>
      <c r="VEE23" s="198"/>
      <c r="VEF23" s="198"/>
      <c r="VEG23" s="198"/>
      <c r="VEH23" s="198"/>
      <c r="VEI23" s="198"/>
      <c r="VEJ23" s="198"/>
      <c r="VEK23" s="198"/>
      <c r="VEL23" s="198"/>
      <c r="VEM23" s="198"/>
      <c r="VEN23" s="198"/>
      <c r="VEO23" s="198"/>
      <c r="VEP23" s="198"/>
      <c r="VEQ23" s="198"/>
      <c r="VER23" s="198"/>
      <c r="VES23" s="198"/>
      <c r="VET23" s="198"/>
      <c r="VEU23" s="198"/>
      <c r="VEV23" s="198"/>
      <c r="VEW23" s="198"/>
      <c r="VEX23" s="198"/>
      <c r="VEY23" s="198"/>
      <c r="VEZ23" s="198"/>
      <c r="VFA23" s="198"/>
      <c r="VFB23" s="198"/>
      <c r="VFC23" s="198"/>
      <c r="VFD23" s="198"/>
      <c r="VFE23" s="198"/>
      <c r="VFF23" s="198"/>
      <c r="VFG23" s="198"/>
      <c r="VFH23" s="198"/>
      <c r="VFI23" s="198"/>
      <c r="VFJ23" s="198"/>
      <c r="VFK23" s="198"/>
      <c r="VFL23" s="198"/>
      <c r="VFM23" s="198"/>
      <c r="VFN23" s="198"/>
      <c r="VFO23" s="198"/>
      <c r="VFP23" s="198"/>
      <c r="VFQ23" s="198"/>
      <c r="VFR23" s="198"/>
      <c r="VFS23" s="198"/>
      <c r="VFT23" s="198"/>
      <c r="VFU23" s="198"/>
      <c r="VFV23" s="198"/>
      <c r="VFW23" s="198"/>
      <c r="VFX23" s="198"/>
      <c r="VFY23" s="198"/>
      <c r="VFZ23" s="198"/>
      <c r="VGA23" s="198"/>
      <c r="VGB23" s="198"/>
      <c r="VGC23" s="198"/>
      <c r="VGD23" s="198"/>
      <c r="VGE23" s="198"/>
      <c r="VGF23" s="198"/>
      <c r="VGG23" s="198"/>
      <c r="VGH23" s="198"/>
      <c r="VGI23" s="198"/>
      <c r="VGJ23" s="198"/>
      <c r="VGK23" s="198"/>
      <c r="VGL23" s="198"/>
      <c r="VGM23" s="198"/>
      <c r="VGN23" s="198"/>
      <c r="VGO23" s="198"/>
      <c r="VGP23" s="198"/>
      <c r="VGQ23" s="198"/>
      <c r="VGR23" s="198"/>
      <c r="VGS23" s="198"/>
      <c r="VGT23" s="198"/>
      <c r="VGU23" s="198"/>
      <c r="VGV23" s="198"/>
      <c r="VGW23" s="198"/>
      <c r="VGX23" s="198"/>
      <c r="VGY23" s="198"/>
      <c r="VGZ23" s="198"/>
      <c r="VHA23" s="198"/>
      <c r="VHB23" s="198"/>
      <c r="VHC23" s="198"/>
      <c r="VHD23" s="198"/>
      <c r="VHE23" s="198"/>
      <c r="VHF23" s="198"/>
      <c r="VHG23" s="198"/>
      <c r="VHH23" s="198"/>
      <c r="VHI23" s="198"/>
      <c r="VHJ23" s="198"/>
      <c r="VHK23" s="198"/>
      <c r="VHL23" s="198"/>
      <c r="VHM23" s="198"/>
      <c r="VHN23" s="198"/>
      <c r="VHO23" s="198"/>
      <c r="VHP23" s="198"/>
      <c r="VHQ23" s="198"/>
      <c r="VHR23" s="198"/>
      <c r="VHS23" s="198"/>
      <c r="VHT23" s="198"/>
      <c r="VHU23" s="198"/>
      <c r="VHV23" s="198"/>
      <c r="VHW23" s="198"/>
      <c r="VHX23" s="198"/>
      <c r="VHY23" s="198"/>
      <c r="VHZ23" s="198"/>
      <c r="VIA23" s="198"/>
      <c r="VIB23" s="198"/>
      <c r="VIC23" s="198"/>
      <c r="VID23" s="198"/>
      <c r="VIE23" s="198"/>
      <c r="VIF23" s="198"/>
      <c r="VIG23" s="198"/>
      <c r="VIH23" s="198"/>
      <c r="VII23" s="198"/>
      <c r="VIJ23" s="198"/>
      <c r="VIK23" s="198"/>
      <c r="VIL23" s="198"/>
      <c r="VIM23" s="198"/>
      <c r="VIN23" s="198"/>
      <c r="VIO23" s="198"/>
      <c r="VIP23" s="198"/>
      <c r="VIQ23" s="198"/>
      <c r="VIR23" s="198"/>
      <c r="VIS23" s="198"/>
      <c r="VIT23" s="198"/>
      <c r="VIU23" s="198"/>
      <c r="VIV23" s="198"/>
      <c r="VIW23" s="198"/>
      <c r="VIX23" s="198"/>
      <c r="VIY23" s="198"/>
      <c r="VIZ23" s="198"/>
      <c r="VJA23" s="198"/>
      <c r="VJB23" s="198"/>
      <c r="VJC23" s="198"/>
      <c r="VJD23" s="198"/>
      <c r="VJE23" s="198"/>
      <c r="VJF23" s="198"/>
      <c r="VJG23" s="198"/>
      <c r="VJH23" s="198"/>
      <c r="VJI23" s="198"/>
      <c r="VJJ23" s="198"/>
      <c r="VJK23" s="198"/>
      <c r="VJL23" s="198"/>
      <c r="VJM23" s="198"/>
      <c r="VJN23" s="198"/>
      <c r="VJO23" s="198"/>
      <c r="VJP23" s="198"/>
      <c r="VJQ23" s="198"/>
      <c r="VJR23" s="198"/>
      <c r="VJS23" s="198"/>
      <c r="VJT23" s="198"/>
      <c r="VJU23" s="198"/>
      <c r="VJV23" s="198"/>
      <c r="VJW23" s="198"/>
      <c r="VJX23" s="198"/>
      <c r="VJY23" s="198"/>
      <c r="VJZ23" s="198"/>
      <c r="VKA23" s="198"/>
      <c r="VKB23" s="198"/>
      <c r="VKC23" s="198"/>
      <c r="VKD23" s="198"/>
      <c r="VKE23" s="198"/>
      <c r="VKF23" s="198"/>
      <c r="VKG23" s="198"/>
      <c r="VKH23" s="198"/>
      <c r="VKI23" s="198"/>
      <c r="VKJ23" s="198"/>
      <c r="VKK23" s="198"/>
      <c r="VKL23" s="198"/>
      <c r="VKM23" s="198"/>
      <c r="VKN23" s="198"/>
      <c r="VKO23" s="198"/>
      <c r="VKP23" s="198"/>
      <c r="VKQ23" s="198"/>
      <c r="VKR23" s="198"/>
      <c r="VKS23" s="198"/>
      <c r="VKT23" s="198"/>
      <c r="VKU23" s="198"/>
      <c r="VKV23" s="198"/>
      <c r="VKW23" s="198"/>
      <c r="VKX23" s="198"/>
      <c r="VKY23" s="198"/>
      <c r="VKZ23" s="198"/>
      <c r="VLA23" s="198"/>
      <c r="VLB23" s="198"/>
      <c r="VLC23" s="198"/>
      <c r="VLD23" s="198"/>
      <c r="VLE23" s="198"/>
      <c r="VLF23" s="198"/>
      <c r="VLG23" s="198"/>
      <c r="VLH23" s="198"/>
      <c r="VLI23" s="198"/>
      <c r="VLJ23" s="198"/>
      <c r="VLK23" s="198"/>
      <c r="VLL23" s="198"/>
      <c r="VLM23" s="198"/>
      <c r="VLN23" s="198"/>
      <c r="VLO23" s="198"/>
      <c r="VLP23" s="198"/>
      <c r="VLQ23" s="198"/>
      <c r="VLR23" s="198"/>
      <c r="VLS23" s="198"/>
      <c r="VLT23" s="198"/>
      <c r="VLU23" s="198"/>
      <c r="VLV23" s="198"/>
      <c r="VLW23" s="198"/>
      <c r="VLX23" s="198"/>
      <c r="VLY23" s="198"/>
      <c r="VLZ23" s="198"/>
      <c r="VMA23" s="198"/>
      <c r="VMB23" s="198"/>
      <c r="VMC23" s="198"/>
      <c r="VMD23" s="198"/>
      <c r="VME23" s="198"/>
      <c r="VMF23" s="198"/>
      <c r="VMG23" s="198"/>
      <c r="VMH23" s="198"/>
      <c r="VMI23" s="198"/>
      <c r="VMJ23" s="198"/>
      <c r="VMK23" s="198"/>
      <c r="VML23" s="198"/>
      <c r="VMM23" s="198"/>
      <c r="VMN23" s="198"/>
      <c r="VMO23" s="198"/>
      <c r="VMP23" s="198"/>
      <c r="VMQ23" s="198"/>
      <c r="VMR23" s="198"/>
      <c r="VMS23" s="198"/>
      <c r="VMT23" s="198"/>
      <c r="VMU23" s="198"/>
      <c r="VMV23" s="198"/>
      <c r="VMW23" s="198"/>
      <c r="VMX23" s="198"/>
      <c r="VMY23" s="198"/>
      <c r="VMZ23" s="198"/>
      <c r="VNA23" s="198"/>
      <c r="VNB23" s="198"/>
      <c r="VNC23" s="198"/>
      <c r="VND23" s="198"/>
      <c r="VNE23" s="198"/>
      <c r="VNF23" s="198"/>
      <c r="VNG23" s="198"/>
      <c r="VNH23" s="198"/>
      <c r="VNI23" s="198"/>
      <c r="VNJ23" s="198"/>
      <c r="VNK23" s="198"/>
      <c r="VNL23" s="198"/>
      <c r="VNM23" s="198"/>
      <c r="VNN23" s="198"/>
      <c r="VNO23" s="198"/>
      <c r="VNP23" s="198"/>
      <c r="VNQ23" s="198"/>
      <c r="VNR23" s="198"/>
      <c r="VNS23" s="198"/>
      <c r="VNT23" s="198"/>
      <c r="VNU23" s="198"/>
      <c r="VNV23" s="198"/>
      <c r="VNW23" s="198"/>
      <c r="VNX23" s="198"/>
      <c r="VNY23" s="198"/>
      <c r="VNZ23" s="198"/>
      <c r="VOA23" s="198"/>
      <c r="VOB23" s="198"/>
      <c r="VOC23" s="198"/>
      <c r="VOD23" s="198"/>
      <c r="VOE23" s="198"/>
      <c r="VOF23" s="198"/>
      <c r="VOG23" s="198"/>
      <c r="VOH23" s="198"/>
      <c r="VOI23" s="198"/>
      <c r="VOJ23" s="198"/>
      <c r="VOK23" s="198"/>
      <c r="VOL23" s="198"/>
      <c r="VOM23" s="198"/>
      <c r="VON23" s="198"/>
      <c r="VOO23" s="198"/>
      <c r="VOP23" s="198"/>
      <c r="VOQ23" s="198"/>
      <c r="VOR23" s="198"/>
      <c r="VOS23" s="198"/>
      <c r="VOT23" s="198"/>
      <c r="VOU23" s="198"/>
      <c r="VOV23" s="198"/>
      <c r="VOW23" s="198"/>
      <c r="VOX23" s="198"/>
      <c r="VOY23" s="198"/>
      <c r="VOZ23" s="198"/>
      <c r="VPA23" s="198"/>
      <c r="VPB23" s="198"/>
      <c r="VPC23" s="198"/>
      <c r="VPD23" s="198"/>
      <c r="VPE23" s="198"/>
      <c r="VPF23" s="198"/>
      <c r="VPG23" s="198"/>
      <c r="VPH23" s="198"/>
      <c r="VPI23" s="198"/>
      <c r="VPJ23" s="198"/>
      <c r="VPK23" s="198"/>
      <c r="VPL23" s="198"/>
      <c r="VPM23" s="198"/>
      <c r="VPN23" s="198"/>
      <c r="VPO23" s="198"/>
      <c r="VPP23" s="198"/>
      <c r="VPQ23" s="198"/>
      <c r="VPR23" s="198"/>
      <c r="VPS23" s="198"/>
      <c r="VPT23" s="198"/>
      <c r="VPU23" s="198"/>
      <c r="VPV23" s="198"/>
      <c r="VPW23" s="198"/>
      <c r="VPX23" s="198"/>
      <c r="VPY23" s="198"/>
      <c r="VPZ23" s="198"/>
      <c r="VQA23" s="198"/>
      <c r="VQB23" s="198"/>
      <c r="VQC23" s="198"/>
      <c r="VQD23" s="198"/>
      <c r="VQE23" s="198"/>
      <c r="VQF23" s="198"/>
      <c r="VQG23" s="198"/>
      <c r="VQH23" s="198"/>
      <c r="VQI23" s="198"/>
      <c r="VQJ23" s="198"/>
      <c r="VQK23" s="198"/>
      <c r="VQL23" s="198"/>
      <c r="VQM23" s="198"/>
      <c r="VQN23" s="198"/>
      <c r="VQO23" s="198"/>
      <c r="VQP23" s="198"/>
      <c r="VQQ23" s="198"/>
      <c r="VQR23" s="198"/>
      <c r="VQS23" s="198"/>
      <c r="VQT23" s="198"/>
      <c r="VQU23" s="198"/>
      <c r="VQV23" s="198"/>
      <c r="VQW23" s="198"/>
      <c r="VQX23" s="198"/>
      <c r="VQY23" s="198"/>
      <c r="VQZ23" s="198"/>
      <c r="VRA23" s="198"/>
      <c r="VRB23" s="198"/>
      <c r="VRC23" s="198"/>
      <c r="VRD23" s="198"/>
      <c r="VRE23" s="198"/>
      <c r="VRF23" s="198"/>
      <c r="VRG23" s="198"/>
      <c r="VRH23" s="198"/>
      <c r="VRI23" s="198"/>
      <c r="VRJ23" s="198"/>
      <c r="VRK23" s="198"/>
      <c r="VRL23" s="198"/>
      <c r="VRM23" s="198"/>
      <c r="VRN23" s="198"/>
      <c r="VRO23" s="198"/>
      <c r="VRP23" s="198"/>
      <c r="VRQ23" s="198"/>
      <c r="VRR23" s="198"/>
      <c r="VRS23" s="198"/>
      <c r="VRT23" s="198"/>
      <c r="VRU23" s="198"/>
      <c r="VRV23" s="198"/>
      <c r="VRW23" s="198"/>
      <c r="VRX23" s="198"/>
      <c r="VRY23" s="198"/>
      <c r="VRZ23" s="198"/>
      <c r="VSA23" s="198"/>
      <c r="VSB23" s="198"/>
      <c r="VSC23" s="198"/>
      <c r="VSD23" s="198"/>
      <c r="VSE23" s="198"/>
      <c r="VSF23" s="198"/>
      <c r="VSG23" s="198"/>
      <c r="VSH23" s="198"/>
      <c r="VSI23" s="198"/>
      <c r="VSJ23" s="198"/>
      <c r="VSK23" s="198"/>
      <c r="VSL23" s="198"/>
      <c r="VSM23" s="198"/>
      <c r="VSN23" s="198"/>
      <c r="VSO23" s="198"/>
      <c r="VSP23" s="198"/>
      <c r="VSQ23" s="198"/>
      <c r="VSR23" s="198"/>
      <c r="VSS23" s="198"/>
      <c r="VST23" s="198"/>
      <c r="VSU23" s="198"/>
      <c r="VSV23" s="198"/>
      <c r="VSW23" s="198"/>
      <c r="VSX23" s="198"/>
      <c r="VSY23" s="198"/>
      <c r="VSZ23" s="198"/>
      <c r="VTA23" s="198"/>
      <c r="VTB23" s="198"/>
      <c r="VTC23" s="198"/>
      <c r="VTD23" s="198"/>
      <c r="VTE23" s="198"/>
      <c r="VTF23" s="198"/>
      <c r="VTG23" s="198"/>
      <c r="VTH23" s="198"/>
      <c r="VTI23" s="198"/>
      <c r="VTJ23" s="198"/>
      <c r="VTK23" s="198"/>
      <c r="VTL23" s="198"/>
      <c r="VTM23" s="198"/>
      <c r="VTN23" s="198"/>
      <c r="VTO23" s="198"/>
      <c r="VTP23" s="198"/>
      <c r="VTQ23" s="198"/>
      <c r="VTR23" s="198"/>
      <c r="VTS23" s="198"/>
      <c r="VTT23" s="198"/>
      <c r="VTU23" s="198"/>
      <c r="VTV23" s="198"/>
      <c r="VTW23" s="198"/>
      <c r="VTX23" s="198"/>
      <c r="VTY23" s="198"/>
      <c r="VTZ23" s="198"/>
      <c r="VUA23" s="198"/>
      <c r="VUB23" s="198"/>
      <c r="VUC23" s="198"/>
      <c r="VUD23" s="198"/>
      <c r="VUE23" s="198"/>
      <c r="VUF23" s="198"/>
      <c r="VUG23" s="198"/>
      <c r="VUH23" s="198"/>
      <c r="VUI23" s="198"/>
      <c r="VUJ23" s="198"/>
      <c r="VUK23" s="198"/>
      <c r="VUL23" s="198"/>
      <c r="VUM23" s="198"/>
      <c r="VUN23" s="198"/>
      <c r="VUO23" s="198"/>
      <c r="VUP23" s="198"/>
      <c r="VUQ23" s="198"/>
      <c r="VUR23" s="198"/>
      <c r="VUS23" s="198"/>
      <c r="VUT23" s="198"/>
      <c r="VUU23" s="198"/>
      <c r="VUV23" s="198"/>
      <c r="VUW23" s="198"/>
      <c r="VUX23" s="198"/>
      <c r="VUY23" s="198"/>
      <c r="VUZ23" s="198"/>
      <c r="VVA23" s="198"/>
      <c r="VVB23" s="198"/>
      <c r="VVC23" s="198"/>
      <c r="VVD23" s="198"/>
      <c r="VVE23" s="198"/>
      <c r="VVF23" s="198"/>
      <c r="VVG23" s="198"/>
      <c r="VVH23" s="198"/>
      <c r="VVI23" s="198"/>
      <c r="VVJ23" s="198"/>
      <c r="VVK23" s="198"/>
      <c r="VVL23" s="198"/>
      <c r="VVM23" s="198"/>
      <c r="VVN23" s="198"/>
      <c r="VVO23" s="198"/>
      <c r="VVP23" s="198"/>
      <c r="VVQ23" s="198"/>
      <c r="VVR23" s="198"/>
      <c r="VVS23" s="198"/>
      <c r="VVT23" s="198"/>
      <c r="VVU23" s="198"/>
      <c r="VVV23" s="198"/>
      <c r="VVW23" s="198"/>
      <c r="VVX23" s="198"/>
      <c r="VVY23" s="198"/>
      <c r="VVZ23" s="198"/>
      <c r="VWA23" s="198"/>
      <c r="VWB23" s="198"/>
      <c r="VWC23" s="198"/>
      <c r="VWD23" s="198"/>
      <c r="VWE23" s="198"/>
      <c r="VWF23" s="198"/>
      <c r="VWG23" s="198"/>
      <c r="VWH23" s="198"/>
      <c r="VWI23" s="198"/>
      <c r="VWJ23" s="198"/>
      <c r="VWK23" s="198"/>
      <c r="VWL23" s="198"/>
      <c r="VWM23" s="198"/>
      <c r="VWN23" s="198"/>
      <c r="VWO23" s="198"/>
      <c r="VWP23" s="198"/>
      <c r="VWQ23" s="198"/>
      <c r="VWR23" s="198"/>
      <c r="VWS23" s="198"/>
      <c r="VWT23" s="198"/>
      <c r="VWU23" s="198"/>
      <c r="VWV23" s="198"/>
      <c r="VWW23" s="198"/>
      <c r="VWX23" s="198"/>
      <c r="VWY23" s="198"/>
      <c r="VWZ23" s="198"/>
      <c r="VXA23" s="198"/>
      <c r="VXB23" s="198"/>
      <c r="VXC23" s="198"/>
      <c r="VXD23" s="198"/>
      <c r="VXE23" s="198"/>
      <c r="VXF23" s="198"/>
      <c r="VXG23" s="198"/>
      <c r="VXH23" s="198"/>
      <c r="VXI23" s="198"/>
      <c r="VXJ23" s="198"/>
      <c r="VXK23" s="198"/>
      <c r="VXL23" s="198"/>
      <c r="VXM23" s="198"/>
      <c r="VXN23" s="198"/>
      <c r="VXO23" s="198"/>
      <c r="VXP23" s="198"/>
      <c r="VXQ23" s="198"/>
      <c r="VXR23" s="198"/>
      <c r="VXS23" s="198"/>
      <c r="VXT23" s="198"/>
      <c r="VXU23" s="198"/>
      <c r="VXV23" s="198"/>
      <c r="VXW23" s="198"/>
      <c r="VXX23" s="198"/>
      <c r="VXY23" s="198"/>
      <c r="VXZ23" s="198"/>
      <c r="VYA23" s="198"/>
      <c r="VYB23" s="198"/>
      <c r="VYC23" s="198"/>
      <c r="VYD23" s="198"/>
      <c r="VYE23" s="198"/>
      <c r="VYF23" s="198"/>
      <c r="VYG23" s="198"/>
      <c r="VYH23" s="198"/>
      <c r="VYI23" s="198"/>
      <c r="VYJ23" s="198"/>
      <c r="VYK23" s="198"/>
      <c r="VYL23" s="198"/>
      <c r="VYM23" s="198"/>
      <c r="VYN23" s="198"/>
      <c r="VYO23" s="198"/>
      <c r="VYP23" s="198"/>
      <c r="VYQ23" s="198"/>
      <c r="VYR23" s="198"/>
      <c r="VYS23" s="198"/>
      <c r="VYT23" s="198"/>
      <c r="VYU23" s="198"/>
      <c r="VYV23" s="198"/>
      <c r="VYW23" s="198"/>
      <c r="VYX23" s="198"/>
      <c r="VYY23" s="198"/>
      <c r="VYZ23" s="198"/>
      <c r="VZA23" s="198"/>
      <c r="VZB23" s="198"/>
      <c r="VZC23" s="198"/>
      <c r="VZD23" s="198"/>
      <c r="VZE23" s="198"/>
      <c r="VZF23" s="198"/>
      <c r="VZG23" s="198"/>
      <c r="VZH23" s="198"/>
      <c r="VZI23" s="198"/>
      <c r="VZJ23" s="198"/>
      <c r="VZK23" s="198"/>
      <c r="VZL23" s="198"/>
      <c r="VZM23" s="198"/>
      <c r="VZN23" s="198"/>
      <c r="VZO23" s="198"/>
      <c r="VZP23" s="198"/>
      <c r="VZQ23" s="198"/>
      <c r="VZR23" s="198"/>
      <c r="VZS23" s="198"/>
      <c r="VZT23" s="198"/>
      <c r="VZU23" s="198"/>
      <c r="VZV23" s="198"/>
      <c r="VZW23" s="198"/>
      <c r="VZX23" s="198"/>
      <c r="VZY23" s="198"/>
      <c r="VZZ23" s="198"/>
      <c r="WAA23" s="198"/>
      <c r="WAB23" s="198"/>
      <c r="WAC23" s="198"/>
      <c r="WAD23" s="198"/>
      <c r="WAE23" s="198"/>
      <c r="WAF23" s="198"/>
      <c r="WAG23" s="198"/>
      <c r="WAH23" s="198"/>
      <c r="WAI23" s="198"/>
      <c r="WAJ23" s="198"/>
      <c r="WAK23" s="198"/>
      <c r="WAL23" s="198"/>
      <c r="WAM23" s="198"/>
      <c r="WAN23" s="198"/>
      <c r="WAO23" s="198"/>
      <c r="WAP23" s="198"/>
      <c r="WAQ23" s="198"/>
      <c r="WAR23" s="198"/>
      <c r="WAS23" s="198"/>
      <c r="WAT23" s="198"/>
      <c r="WAU23" s="198"/>
      <c r="WAV23" s="198"/>
      <c r="WAW23" s="198"/>
      <c r="WAX23" s="198"/>
      <c r="WAY23" s="198"/>
      <c r="WAZ23" s="198"/>
      <c r="WBA23" s="198"/>
      <c r="WBB23" s="198"/>
      <c r="WBC23" s="198"/>
      <c r="WBD23" s="198"/>
      <c r="WBE23" s="198"/>
      <c r="WBF23" s="198"/>
      <c r="WBG23" s="198"/>
      <c r="WBH23" s="198"/>
      <c r="WBI23" s="198"/>
      <c r="WBJ23" s="198"/>
      <c r="WBK23" s="198"/>
      <c r="WBL23" s="198"/>
      <c r="WBM23" s="198"/>
      <c r="WBN23" s="198"/>
      <c r="WBO23" s="198"/>
      <c r="WBP23" s="198"/>
      <c r="WBQ23" s="198"/>
      <c r="WBR23" s="198"/>
      <c r="WBS23" s="198"/>
      <c r="WBT23" s="198"/>
      <c r="WBU23" s="198"/>
      <c r="WBV23" s="198"/>
      <c r="WBW23" s="198"/>
      <c r="WBX23" s="198"/>
      <c r="WBY23" s="198"/>
      <c r="WBZ23" s="198"/>
      <c r="WCA23" s="198"/>
      <c r="WCB23" s="198"/>
      <c r="WCC23" s="198"/>
      <c r="WCD23" s="198"/>
      <c r="WCE23" s="198"/>
      <c r="WCF23" s="198"/>
      <c r="WCG23" s="198"/>
      <c r="WCH23" s="198"/>
      <c r="WCI23" s="198"/>
      <c r="WCJ23" s="198"/>
      <c r="WCK23" s="198"/>
      <c r="WCL23" s="198"/>
      <c r="WCM23" s="198"/>
      <c r="WCN23" s="198"/>
      <c r="WCO23" s="198"/>
      <c r="WCP23" s="198"/>
      <c r="WCQ23" s="198"/>
      <c r="WCR23" s="198"/>
      <c r="WCS23" s="198"/>
      <c r="WCT23" s="198"/>
      <c r="WCU23" s="198"/>
      <c r="WCV23" s="198"/>
      <c r="WCW23" s="198"/>
      <c r="WCX23" s="198"/>
      <c r="WCY23" s="198"/>
      <c r="WCZ23" s="198"/>
      <c r="WDA23" s="198"/>
      <c r="WDB23" s="198"/>
      <c r="WDC23" s="198"/>
      <c r="WDD23" s="198"/>
      <c r="WDE23" s="198"/>
      <c r="WDF23" s="198"/>
      <c r="WDG23" s="198"/>
      <c r="WDH23" s="198"/>
      <c r="WDI23" s="198"/>
      <c r="WDJ23" s="198"/>
      <c r="WDK23" s="198"/>
      <c r="WDL23" s="198"/>
      <c r="WDM23" s="198"/>
      <c r="WDN23" s="198"/>
      <c r="WDO23" s="198"/>
      <c r="WDP23" s="198"/>
      <c r="WDQ23" s="198"/>
      <c r="WDR23" s="198"/>
      <c r="WDS23" s="198"/>
      <c r="WDT23" s="198"/>
      <c r="WDU23" s="198"/>
      <c r="WDV23" s="198"/>
      <c r="WDW23" s="198"/>
      <c r="WDX23" s="198"/>
      <c r="WDY23" s="198"/>
      <c r="WDZ23" s="198"/>
      <c r="WEA23" s="198"/>
      <c r="WEB23" s="198"/>
      <c r="WEC23" s="198"/>
      <c r="WED23" s="198"/>
      <c r="WEE23" s="198"/>
      <c r="WEF23" s="198"/>
      <c r="WEG23" s="198"/>
      <c r="WEH23" s="198"/>
      <c r="WEI23" s="198"/>
      <c r="WEJ23" s="198"/>
      <c r="WEK23" s="198"/>
      <c r="WEL23" s="198"/>
      <c r="WEM23" s="198"/>
      <c r="WEN23" s="198"/>
      <c r="WEO23" s="198"/>
      <c r="WEP23" s="198"/>
      <c r="WEQ23" s="198"/>
      <c r="WER23" s="198"/>
      <c r="WES23" s="198"/>
      <c r="WET23" s="198"/>
      <c r="WEU23" s="198"/>
      <c r="WEV23" s="198"/>
      <c r="WEW23" s="198"/>
      <c r="WEX23" s="198"/>
      <c r="WEY23" s="198"/>
      <c r="WEZ23" s="198"/>
      <c r="WFA23" s="198"/>
      <c r="WFB23" s="198"/>
      <c r="WFC23" s="198"/>
      <c r="WFD23" s="198"/>
      <c r="WFE23" s="198"/>
      <c r="WFF23" s="198"/>
      <c r="WFG23" s="198"/>
      <c r="WFH23" s="198"/>
      <c r="WFI23" s="198"/>
      <c r="WFJ23" s="198"/>
      <c r="WFK23" s="198"/>
      <c r="WFL23" s="198"/>
      <c r="WFM23" s="198"/>
      <c r="WFN23" s="198"/>
      <c r="WFO23" s="198"/>
      <c r="WFP23" s="198"/>
      <c r="WFQ23" s="198"/>
      <c r="WFR23" s="198"/>
      <c r="WFS23" s="198"/>
      <c r="WFT23" s="198"/>
      <c r="WFU23" s="198"/>
      <c r="WFV23" s="198"/>
      <c r="WFW23" s="198"/>
      <c r="WFX23" s="198"/>
      <c r="WFY23" s="198"/>
      <c r="WFZ23" s="198"/>
      <c r="WGA23" s="198"/>
      <c r="WGB23" s="198"/>
      <c r="WGC23" s="198"/>
      <c r="WGD23" s="198"/>
      <c r="WGE23" s="198"/>
      <c r="WGF23" s="198"/>
      <c r="WGG23" s="198"/>
      <c r="WGH23" s="198"/>
      <c r="WGI23" s="198"/>
      <c r="WGJ23" s="198"/>
      <c r="WGK23" s="198"/>
      <c r="WGL23" s="198"/>
      <c r="WGM23" s="198"/>
      <c r="WGN23" s="198"/>
      <c r="WGO23" s="198"/>
      <c r="WGP23" s="198"/>
      <c r="WGQ23" s="198"/>
      <c r="WGR23" s="198"/>
      <c r="WGS23" s="198"/>
      <c r="WGT23" s="198"/>
      <c r="WGU23" s="198"/>
      <c r="WGV23" s="198"/>
      <c r="WGW23" s="198"/>
      <c r="WGX23" s="198"/>
      <c r="WGY23" s="198"/>
      <c r="WGZ23" s="198"/>
      <c r="WHA23" s="198"/>
      <c r="WHB23" s="198"/>
      <c r="WHC23" s="198"/>
      <c r="WHD23" s="198"/>
      <c r="WHE23" s="198"/>
      <c r="WHF23" s="198"/>
      <c r="WHG23" s="198"/>
      <c r="WHH23" s="198"/>
      <c r="WHI23" s="198"/>
      <c r="WHJ23" s="198"/>
      <c r="WHK23" s="198"/>
      <c r="WHL23" s="198"/>
      <c r="WHM23" s="198"/>
      <c r="WHN23" s="198"/>
      <c r="WHO23" s="198"/>
      <c r="WHP23" s="198"/>
      <c r="WHQ23" s="198"/>
      <c r="WHR23" s="198"/>
      <c r="WHS23" s="198"/>
      <c r="WHT23" s="198"/>
      <c r="WHU23" s="198"/>
      <c r="WHV23" s="198"/>
      <c r="WHW23" s="198"/>
      <c r="WHX23" s="198"/>
      <c r="WHY23" s="198"/>
      <c r="WHZ23" s="198"/>
      <c r="WIA23" s="198"/>
      <c r="WIB23" s="198"/>
      <c r="WIC23" s="198"/>
      <c r="WID23" s="198"/>
      <c r="WIE23" s="198"/>
      <c r="WIF23" s="198"/>
      <c r="WIG23" s="198"/>
      <c r="WIH23" s="198"/>
      <c r="WII23" s="198"/>
      <c r="WIJ23" s="198"/>
      <c r="WIK23" s="198"/>
      <c r="WIL23" s="198"/>
      <c r="WIM23" s="198"/>
      <c r="WIN23" s="198"/>
      <c r="WIO23" s="198"/>
      <c r="WIP23" s="198"/>
      <c r="WIQ23" s="198"/>
      <c r="WIR23" s="198"/>
      <c r="WIS23" s="198"/>
      <c r="WIT23" s="198"/>
      <c r="WIU23" s="198"/>
      <c r="WIV23" s="198"/>
      <c r="WIW23" s="198"/>
      <c r="WIX23" s="198"/>
      <c r="WIY23" s="198"/>
      <c r="WIZ23" s="198"/>
      <c r="WJA23" s="198"/>
      <c r="WJB23" s="198"/>
      <c r="WJC23" s="198"/>
      <c r="WJD23" s="198"/>
      <c r="WJE23" s="198"/>
      <c r="WJF23" s="198"/>
      <c r="WJG23" s="198"/>
      <c r="WJH23" s="198"/>
      <c r="WJI23" s="198"/>
      <c r="WJJ23" s="198"/>
      <c r="WJK23" s="198"/>
      <c r="WJL23" s="198"/>
      <c r="WJM23" s="198"/>
      <c r="WJN23" s="198"/>
      <c r="WJO23" s="198"/>
      <c r="WJP23" s="198"/>
      <c r="WJQ23" s="198"/>
      <c r="WJR23" s="198"/>
      <c r="WJS23" s="198"/>
      <c r="WJT23" s="198"/>
      <c r="WJU23" s="198"/>
      <c r="WJV23" s="198"/>
      <c r="WJW23" s="198"/>
      <c r="WJX23" s="198"/>
      <c r="WJY23" s="198"/>
      <c r="WJZ23" s="198"/>
      <c r="WKA23" s="198"/>
      <c r="WKB23" s="198"/>
      <c r="WKC23" s="198"/>
      <c r="WKD23" s="198"/>
      <c r="WKE23" s="198"/>
      <c r="WKF23" s="198"/>
      <c r="WKG23" s="198"/>
      <c r="WKH23" s="198"/>
      <c r="WKI23" s="198"/>
      <c r="WKJ23" s="198"/>
      <c r="WKK23" s="198"/>
      <c r="WKL23" s="198"/>
      <c r="WKM23" s="198"/>
      <c r="WKN23" s="198"/>
      <c r="WKO23" s="198"/>
      <c r="WKP23" s="198"/>
      <c r="WKQ23" s="198"/>
      <c r="WKR23" s="198"/>
      <c r="WKS23" s="198"/>
      <c r="WKT23" s="198"/>
      <c r="WKU23" s="198"/>
      <c r="WKV23" s="198"/>
      <c r="WKW23" s="198"/>
      <c r="WKX23" s="198"/>
      <c r="WKY23" s="198"/>
      <c r="WKZ23" s="198"/>
      <c r="WLA23" s="198"/>
      <c r="WLB23" s="198"/>
      <c r="WLC23" s="198"/>
      <c r="WLD23" s="198"/>
      <c r="WLE23" s="198"/>
      <c r="WLF23" s="198"/>
      <c r="WLG23" s="198"/>
      <c r="WLH23" s="198"/>
      <c r="WLI23" s="198"/>
      <c r="WLJ23" s="198"/>
      <c r="WLK23" s="198"/>
      <c r="WLL23" s="198"/>
      <c r="WLM23" s="198"/>
      <c r="WLN23" s="198"/>
      <c r="WLO23" s="198"/>
      <c r="WLP23" s="198"/>
      <c r="WLQ23" s="198"/>
      <c r="WLR23" s="198"/>
      <c r="WLS23" s="198"/>
      <c r="WLT23" s="198"/>
      <c r="WLU23" s="198"/>
      <c r="WLV23" s="198"/>
      <c r="WLW23" s="198"/>
      <c r="WLX23" s="198"/>
      <c r="WLY23" s="198"/>
      <c r="WLZ23" s="198"/>
      <c r="WMA23" s="198"/>
      <c r="WMB23" s="198"/>
      <c r="WMC23" s="198"/>
      <c r="WMD23" s="198"/>
      <c r="WME23" s="198"/>
      <c r="WMF23" s="198"/>
      <c r="WMG23" s="198"/>
      <c r="WMH23" s="198"/>
      <c r="WMI23" s="198"/>
      <c r="WMJ23" s="198"/>
      <c r="WMK23" s="198"/>
      <c r="WML23" s="198"/>
      <c r="WMM23" s="198"/>
      <c r="WMN23" s="198"/>
      <c r="WMO23" s="198"/>
      <c r="WMP23" s="198"/>
      <c r="WMQ23" s="198"/>
      <c r="WMR23" s="198"/>
      <c r="WMS23" s="198"/>
      <c r="WMT23" s="198"/>
      <c r="WMU23" s="198"/>
      <c r="WMV23" s="198"/>
      <c r="WMW23" s="198"/>
      <c r="WMX23" s="198"/>
      <c r="WMY23" s="198"/>
      <c r="WMZ23" s="198"/>
      <c r="WNA23" s="198"/>
      <c r="WNB23" s="198"/>
      <c r="WNC23" s="198"/>
      <c r="WND23" s="198"/>
      <c r="WNE23" s="198"/>
      <c r="WNF23" s="198"/>
      <c r="WNG23" s="198"/>
      <c r="WNH23" s="198"/>
      <c r="WNI23" s="198"/>
      <c r="WNJ23" s="198"/>
      <c r="WNK23" s="198"/>
      <c r="WNL23" s="198"/>
      <c r="WNM23" s="198"/>
      <c r="WNN23" s="198"/>
      <c r="WNO23" s="198"/>
      <c r="WNP23" s="198"/>
      <c r="WNQ23" s="198"/>
      <c r="WNR23" s="198"/>
      <c r="WNS23" s="198"/>
      <c r="WNT23" s="198"/>
      <c r="WNU23" s="198"/>
      <c r="WNV23" s="198"/>
      <c r="WNW23" s="198"/>
      <c r="WNX23" s="198"/>
      <c r="WNY23" s="198"/>
      <c r="WNZ23" s="198"/>
      <c r="WOA23" s="198"/>
      <c r="WOB23" s="198"/>
      <c r="WOC23" s="198"/>
      <c r="WOD23" s="198"/>
      <c r="WOE23" s="198"/>
      <c r="WOF23" s="198"/>
      <c r="WOG23" s="198"/>
      <c r="WOH23" s="198"/>
      <c r="WOI23" s="198"/>
      <c r="WOJ23" s="198"/>
      <c r="WOK23" s="198"/>
      <c r="WOL23" s="198"/>
      <c r="WOM23" s="198"/>
      <c r="WON23" s="198"/>
      <c r="WOO23" s="198"/>
      <c r="WOP23" s="198"/>
      <c r="WOQ23" s="198"/>
      <c r="WOR23" s="198"/>
      <c r="WOS23" s="198"/>
      <c r="WOT23" s="198"/>
      <c r="WOU23" s="198"/>
      <c r="WOV23" s="198"/>
      <c r="WOW23" s="198"/>
      <c r="WOX23" s="198"/>
      <c r="WOY23" s="198"/>
      <c r="WOZ23" s="198"/>
      <c r="WPA23" s="198"/>
      <c r="WPB23" s="198"/>
      <c r="WPC23" s="198"/>
      <c r="WPD23" s="198"/>
      <c r="WPE23" s="198"/>
      <c r="WPF23" s="198"/>
      <c r="WPG23" s="198"/>
      <c r="WPH23" s="198"/>
      <c r="WPI23" s="198"/>
      <c r="WPJ23" s="198"/>
      <c r="WPK23" s="198"/>
      <c r="WPL23" s="198"/>
      <c r="WPM23" s="198"/>
      <c r="WPN23" s="198"/>
      <c r="WPO23" s="198"/>
      <c r="WPP23" s="198"/>
      <c r="WPQ23" s="198"/>
      <c r="WPR23" s="198"/>
      <c r="WPS23" s="198"/>
      <c r="WPT23" s="198"/>
      <c r="WPU23" s="198"/>
      <c r="WPV23" s="198"/>
      <c r="WPW23" s="198"/>
      <c r="WPX23" s="198"/>
      <c r="WPY23" s="198"/>
      <c r="WPZ23" s="198"/>
      <c r="WQA23" s="198"/>
      <c r="WQB23" s="198"/>
      <c r="WQC23" s="198"/>
      <c r="WQD23" s="198"/>
      <c r="WQE23" s="198"/>
      <c r="WQF23" s="198"/>
      <c r="WQG23" s="198"/>
      <c r="WQH23" s="198"/>
      <c r="WQI23" s="198"/>
      <c r="WQJ23" s="198"/>
      <c r="WQK23" s="198"/>
      <c r="WQL23" s="198"/>
      <c r="WQM23" s="198"/>
      <c r="WQN23" s="198"/>
      <c r="WQO23" s="198"/>
      <c r="WQP23" s="198"/>
      <c r="WQQ23" s="198"/>
      <c r="WQR23" s="198"/>
      <c r="WQS23" s="198"/>
      <c r="WQT23" s="198"/>
      <c r="WQU23" s="198"/>
      <c r="WQV23" s="198"/>
      <c r="WQW23" s="198"/>
      <c r="WQX23" s="198"/>
      <c r="WQY23" s="198"/>
      <c r="WQZ23" s="198"/>
      <c r="WRA23" s="198"/>
      <c r="WRB23" s="198"/>
      <c r="WRC23" s="198"/>
      <c r="WRD23" s="198"/>
      <c r="WRE23" s="198"/>
      <c r="WRF23" s="198"/>
      <c r="WRG23" s="198"/>
      <c r="WRH23" s="198"/>
      <c r="WRI23" s="198"/>
      <c r="WRJ23" s="198"/>
      <c r="WRK23" s="198"/>
      <c r="WRL23" s="198"/>
      <c r="WRM23" s="198"/>
      <c r="WRN23" s="198"/>
      <c r="WRO23" s="198"/>
      <c r="WRP23" s="198"/>
      <c r="WRQ23" s="198"/>
      <c r="WRR23" s="198"/>
      <c r="WRS23" s="198"/>
      <c r="WRT23" s="198"/>
      <c r="WRU23" s="198"/>
      <c r="WRV23" s="198"/>
      <c r="WRW23" s="198"/>
      <c r="WRX23" s="198"/>
      <c r="WRY23" s="198"/>
      <c r="WRZ23" s="198"/>
      <c r="WSA23" s="198"/>
      <c r="WSB23" s="198"/>
      <c r="WSC23" s="198"/>
      <c r="WSD23" s="198"/>
      <c r="WSE23" s="198"/>
      <c r="WSF23" s="198"/>
      <c r="WSG23" s="198"/>
      <c r="WSH23" s="198"/>
      <c r="WSI23" s="198"/>
      <c r="WSJ23" s="198"/>
      <c r="WSK23" s="198"/>
      <c r="WSL23" s="198"/>
      <c r="WSM23" s="198"/>
      <c r="WSN23" s="198"/>
      <c r="WSO23" s="198"/>
      <c r="WSP23" s="198"/>
      <c r="WSQ23" s="198"/>
      <c r="WSR23" s="198"/>
      <c r="WSS23" s="198"/>
      <c r="WST23" s="198"/>
      <c r="WSU23" s="198"/>
      <c r="WSV23" s="198"/>
      <c r="WSW23" s="198"/>
      <c r="WSX23" s="198"/>
      <c r="WSY23" s="198"/>
      <c r="WSZ23" s="198"/>
      <c r="WTA23" s="198"/>
      <c r="WTB23" s="198"/>
      <c r="WTC23" s="198"/>
      <c r="WTD23" s="198"/>
      <c r="WTE23" s="198"/>
      <c r="WTF23" s="198"/>
      <c r="WTG23" s="198"/>
      <c r="WTH23" s="198"/>
      <c r="WTI23" s="198"/>
      <c r="WTJ23" s="198"/>
      <c r="WTK23" s="198"/>
      <c r="WTL23" s="198"/>
      <c r="WTM23" s="198"/>
      <c r="WTN23" s="198"/>
      <c r="WTO23" s="198"/>
      <c r="WTP23" s="198"/>
      <c r="WTQ23" s="198"/>
      <c r="WTR23" s="198"/>
      <c r="WTS23" s="198"/>
      <c r="WTT23" s="198"/>
      <c r="WTU23" s="198"/>
      <c r="WTV23" s="198"/>
      <c r="WTW23" s="198"/>
      <c r="WTX23" s="198"/>
      <c r="WTY23" s="198"/>
      <c r="WTZ23" s="198"/>
      <c r="WUA23" s="198"/>
      <c r="WUB23" s="198"/>
      <c r="WUC23" s="198"/>
      <c r="WUD23" s="198"/>
      <c r="WUE23" s="198"/>
      <c r="WUF23" s="198"/>
      <c r="WUG23" s="198"/>
      <c r="WUH23" s="198"/>
      <c r="WUI23" s="198"/>
      <c r="WUJ23" s="198"/>
      <c r="WUK23" s="198"/>
      <c r="WUL23" s="198"/>
      <c r="WUM23" s="198"/>
      <c r="WUN23" s="198"/>
      <c r="WUO23" s="198"/>
      <c r="WUP23" s="198"/>
      <c r="WUQ23" s="198"/>
      <c r="WUR23" s="198"/>
      <c r="WUS23" s="198"/>
      <c r="WUT23" s="198"/>
      <c r="WUU23" s="198"/>
      <c r="WUV23" s="198"/>
      <c r="WUW23" s="198"/>
      <c r="WUX23" s="198"/>
      <c r="WUY23" s="198"/>
      <c r="WUZ23" s="198"/>
      <c r="WVA23" s="198"/>
      <c r="WVB23" s="198"/>
      <c r="WVC23" s="198"/>
      <c r="WVD23" s="198"/>
      <c r="WVE23" s="198"/>
      <c r="WVF23" s="198"/>
      <c r="WVG23" s="198"/>
      <c r="WVH23" s="198"/>
      <c r="WVI23" s="198"/>
      <c r="WVJ23" s="198"/>
      <c r="WVK23" s="198"/>
      <c r="WVL23" s="198"/>
      <c r="WVM23" s="198"/>
      <c r="WVN23" s="198"/>
      <c r="WVO23" s="198"/>
      <c r="WVP23" s="198"/>
      <c r="WVQ23" s="198"/>
      <c r="WVR23" s="198"/>
      <c r="WVS23" s="198"/>
      <c r="WVT23" s="198"/>
      <c r="WVU23" s="198"/>
      <c r="WVV23" s="198"/>
      <c r="WVW23" s="198"/>
      <c r="WVX23" s="198"/>
      <c r="WVY23" s="198"/>
      <c r="WVZ23" s="198"/>
      <c r="WWA23" s="198"/>
      <c r="WWB23" s="198"/>
      <c r="WWC23" s="198"/>
      <c r="WWD23" s="198"/>
      <c r="WWE23" s="198"/>
      <c r="WWF23" s="198"/>
      <c r="WWG23" s="198"/>
      <c r="WWH23" s="198"/>
      <c r="WWI23" s="198"/>
      <c r="WWJ23" s="198"/>
      <c r="WWK23" s="198"/>
      <c r="WWL23" s="198"/>
      <c r="WWM23" s="198"/>
      <c r="WWN23" s="198"/>
      <c r="WWO23" s="198"/>
      <c r="WWP23" s="198"/>
      <c r="WWQ23" s="198"/>
      <c r="WWR23" s="198"/>
      <c r="WWS23" s="198"/>
      <c r="WWT23" s="198"/>
      <c r="WWU23" s="198"/>
      <c r="WWV23" s="198"/>
      <c r="WWW23" s="198"/>
      <c r="WWX23" s="198"/>
      <c r="WWY23" s="198"/>
      <c r="WWZ23" s="198"/>
      <c r="WXA23" s="198"/>
      <c r="WXB23" s="198"/>
      <c r="WXC23" s="198"/>
      <c r="WXD23" s="198"/>
      <c r="WXE23" s="198"/>
      <c r="WXF23" s="198"/>
      <c r="WXG23" s="198"/>
      <c r="WXH23" s="198"/>
      <c r="WXI23" s="198"/>
      <c r="WXJ23" s="198"/>
      <c r="WXK23" s="198"/>
      <c r="WXL23" s="198"/>
      <c r="WXM23" s="198"/>
      <c r="WXN23" s="198"/>
      <c r="WXO23" s="198"/>
      <c r="WXP23" s="198"/>
      <c r="WXQ23" s="198"/>
      <c r="WXR23" s="198"/>
      <c r="WXS23" s="198"/>
      <c r="WXT23" s="198"/>
      <c r="WXU23" s="198"/>
      <c r="WXV23" s="198"/>
      <c r="WXW23" s="198"/>
      <c r="WXX23" s="198"/>
      <c r="WXY23" s="198"/>
      <c r="WXZ23" s="198"/>
      <c r="WYA23" s="198"/>
      <c r="WYB23" s="198"/>
      <c r="WYC23" s="198"/>
      <c r="WYD23" s="198"/>
      <c r="WYE23" s="198"/>
      <c r="WYF23" s="198"/>
      <c r="WYG23" s="198"/>
      <c r="WYH23" s="198"/>
      <c r="WYI23" s="198"/>
      <c r="WYJ23" s="198"/>
      <c r="WYK23" s="198"/>
      <c r="WYL23" s="198"/>
      <c r="WYM23" s="198"/>
      <c r="WYN23" s="198"/>
      <c r="WYO23" s="198"/>
      <c r="WYP23" s="198"/>
      <c r="WYQ23" s="198"/>
      <c r="WYR23" s="198"/>
      <c r="WYS23" s="198"/>
      <c r="WYT23" s="198"/>
      <c r="WYU23" s="198"/>
      <c r="WYV23" s="198"/>
      <c r="WYW23" s="198"/>
      <c r="WYX23" s="198"/>
      <c r="WYY23" s="198"/>
      <c r="WYZ23" s="198"/>
      <c r="WZA23" s="198"/>
      <c r="WZB23" s="198"/>
      <c r="WZC23" s="198"/>
      <c r="WZD23" s="198"/>
      <c r="WZE23" s="198"/>
      <c r="WZF23" s="198"/>
      <c r="WZG23" s="198"/>
      <c r="WZH23" s="198"/>
      <c r="WZI23" s="198"/>
      <c r="WZJ23" s="198"/>
      <c r="WZK23" s="198"/>
      <c r="WZL23" s="198"/>
      <c r="WZM23" s="198"/>
      <c r="WZN23" s="198"/>
      <c r="WZO23" s="198"/>
      <c r="WZP23" s="198"/>
      <c r="WZQ23" s="198"/>
      <c r="WZR23" s="198"/>
      <c r="WZS23" s="198"/>
      <c r="WZT23" s="198"/>
      <c r="WZU23" s="198"/>
      <c r="WZV23" s="198"/>
      <c r="WZW23" s="198"/>
      <c r="WZX23" s="198"/>
      <c r="WZY23" s="198"/>
      <c r="WZZ23" s="198"/>
      <c r="XAA23" s="198"/>
      <c r="XAB23" s="198"/>
      <c r="XAC23" s="198"/>
      <c r="XAD23" s="198"/>
      <c r="XAE23" s="198"/>
      <c r="XAF23" s="198"/>
      <c r="XAG23" s="198"/>
      <c r="XAH23" s="198"/>
      <c r="XAI23" s="198"/>
      <c r="XAJ23" s="198"/>
      <c r="XAK23" s="198"/>
      <c r="XAL23" s="198"/>
      <c r="XAM23" s="198"/>
      <c r="XAN23" s="198"/>
      <c r="XAO23" s="198"/>
      <c r="XAP23" s="198"/>
      <c r="XAQ23" s="198"/>
      <c r="XAR23" s="198"/>
      <c r="XAS23" s="198"/>
      <c r="XAT23" s="198"/>
      <c r="XAU23" s="198"/>
      <c r="XAV23" s="198"/>
      <c r="XAW23" s="198"/>
      <c r="XAX23" s="198"/>
      <c r="XAY23" s="198"/>
      <c r="XAZ23" s="198"/>
      <c r="XBA23" s="198"/>
      <c r="XBB23" s="198"/>
      <c r="XBC23" s="198"/>
      <c r="XBD23" s="198"/>
      <c r="XBE23" s="198"/>
      <c r="XBF23" s="198"/>
      <c r="XBG23" s="198"/>
      <c r="XBH23" s="198"/>
      <c r="XBI23" s="198"/>
      <c r="XBJ23" s="198"/>
      <c r="XBK23" s="198"/>
      <c r="XBL23" s="198"/>
      <c r="XBM23" s="198"/>
      <c r="XBN23" s="198"/>
      <c r="XBO23" s="198"/>
      <c r="XBP23" s="198"/>
      <c r="XBQ23" s="198"/>
      <c r="XBR23" s="198"/>
      <c r="XBS23" s="198"/>
      <c r="XBT23" s="198"/>
      <c r="XBU23" s="198"/>
      <c r="XBV23" s="198"/>
      <c r="XBW23" s="198"/>
      <c r="XBX23" s="198"/>
      <c r="XBY23" s="198"/>
      <c r="XBZ23" s="198"/>
      <c r="XCA23" s="198"/>
      <c r="XCB23" s="198"/>
      <c r="XCC23" s="198"/>
      <c r="XCD23" s="198"/>
      <c r="XCE23" s="198"/>
      <c r="XCF23" s="198"/>
      <c r="XCG23" s="198"/>
      <c r="XCH23" s="198"/>
      <c r="XCI23" s="198"/>
      <c r="XCJ23" s="198"/>
      <c r="XCK23" s="198"/>
      <c r="XCL23" s="198"/>
      <c r="XCM23" s="198"/>
      <c r="XCN23" s="198"/>
      <c r="XCO23" s="198"/>
      <c r="XCP23" s="198"/>
      <c r="XCQ23" s="198"/>
      <c r="XCR23" s="198"/>
      <c r="XCS23" s="198"/>
      <c r="XCT23" s="198"/>
      <c r="XCU23" s="198"/>
      <c r="XCV23" s="198"/>
      <c r="XCW23" s="198"/>
      <c r="XCX23" s="198"/>
      <c r="XCY23" s="198"/>
      <c r="XCZ23" s="198"/>
      <c r="XDA23" s="198"/>
      <c r="XDB23" s="198"/>
      <c r="XDC23" s="198"/>
      <c r="XDD23" s="198"/>
      <c r="XDE23" s="198"/>
      <c r="XDF23" s="198"/>
      <c r="XDG23" s="198"/>
      <c r="XDH23" s="198"/>
      <c r="XDI23" s="198"/>
      <c r="XDJ23" s="198"/>
      <c r="XDK23" s="198"/>
      <c r="XDL23" s="198"/>
      <c r="XDM23" s="198"/>
      <c r="XDN23" s="198"/>
      <c r="XDO23" s="198"/>
      <c r="XDP23" s="198"/>
      <c r="XDQ23" s="198"/>
      <c r="XDR23" s="198"/>
      <c r="XDS23" s="198"/>
      <c r="XDT23" s="198"/>
      <c r="XDU23" s="198"/>
      <c r="XDV23" s="198"/>
      <c r="XDW23" s="198"/>
      <c r="XDX23" s="198"/>
      <c r="XDY23" s="198"/>
      <c r="XDZ23" s="198"/>
      <c r="XEA23" s="198"/>
      <c r="XEB23" s="198"/>
      <c r="XEC23" s="198"/>
      <c r="XED23" s="198"/>
      <c r="XEE23" s="198"/>
      <c r="XEF23" s="198"/>
      <c r="XEG23" s="198"/>
      <c r="XEH23" s="198"/>
      <c r="XEI23" s="198"/>
      <c r="XEJ23" s="198"/>
      <c r="XEK23" s="198"/>
      <c r="XEL23" s="198"/>
      <c r="XEM23" s="198"/>
      <c r="XEN23" s="198"/>
      <c r="XEO23" s="198"/>
      <c r="XEP23" s="198"/>
      <c r="XEQ23" s="198"/>
      <c r="XER23" s="198"/>
      <c r="XES23" s="198"/>
      <c r="XET23" s="198"/>
      <c r="XEU23" s="198"/>
      <c r="XEV23" s="198"/>
      <c r="XEW23" s="198"/>
      <c r="XEX23" s="198"/>
      <c r="XEY23" s="198"/>
      <c r="XEZ23" s="198"/>
      <c r="XFA23" s="198"/>
      <c r="XFB23" s="198"/>
      <c r="XFC23" s="198"/>
      <c r="XFD23" s="198"/>
    </row>
    <row r="24" spans="1:16384" s="7" customFormat="1" ht="15" customHeight="1">
      <c r="A24" s="449" t="s">
        <v>389</v>
      </c>
      <c r="B24" s="449"/>
      <c r="C24" s="450" t="s">
        <v>390</v>
      </c>
      <c r="D24" s="450"/>
      <c r="E24" s="450"/>
      <c r="F24" s="7" t="s">
        <v>377</v>
      </c>
      <c r="G24" s="449" t="s">
        <v>391</v>
      </c>
      <c r="H24" s="449"/>
      <c r="I24" s="449"/>
      <c r="J24" s="449"/>
      <c r="K24" s="449"/>
      <c r="L24" s="449"/>
      <c r="M24" s="449"/>
      <c r="N24" s="449"/>
      <c r="O24" s="449"/>
      <c r="P24" s="449"/>
      <c r="Q24" s="449"/>
      <c r="R24" s="449"/>
      <c r="S24" s="449"/>
      <c r="T24" s="449"/>
    </row>
    <row r="25" spans="1:16384" s="7" customFormat="1" ht="15" customHeight="1">
      <c r="A25" s="206"/>
      <c r="B25" s="165"/>
      <c r="C25" s="2"/>
      <c r="D25" s="165"/>
      <c r="E25" s="165"/>
      <c r="F25" s="7" t="s">
        <v>26</v>
      </c>
      <c r="G25" s="462">
        <f>과제정보!D8</f>
        <v>20230101</v>
      </c>
      <c r="H25" s="462"/>
      <c r="I25" s="462"/>
      <c r="J25" s="462"/>
      <c r="K25" s="462"/>
      <c r="L25" s="464">
        <f>과제정보!E8</f>
        <v>20230630</v>
      </c>
      <c r="M25" s="464"/>
      <c r="N25" s="464"/>
      <c r="O25" s="464"/>
      <c r="P25" s="6" t="str">
        <f>과제정보!F8</f>
        <v>월</v>
      </c>
      <c r="Q25" s="465">
        <f>과제정보!G8</f>
        <v>2010580</v>
      </c>
      <c r="R25" s="465"/>
      <c r="S25" s="465"/>
      <c r="T25" s="465"/>
      <c r="W25" s="449"/>
      <c r="X25" s="449"/>
      <c r="Y25" s="449"/>
      <c r="Z25" s="449"/>
    </row>
    <row r="26" spans="1:16384" s="7" customFormat="1" ht="15" customHeight="1">
      <c r="A26" s="206"/>
      <c r="B26" s="165"/>
      <c r="C26" s="165"/>
      <c r="D26" s="165"/>
      <c r="E26" s="165"/>
      <c r="F26" s="7" t="s">
        <v>26</v>
      </c>
      <c r="G26" s="462">
        <f>과제정보!D9</f>
        <v>20230701</v>
      </c>
      <c r="H26" s="462"/>
      <c r="I26" s="462"/>
      <c r="J26" s="462"/>
      <c r="K26" s="462"/>
      <c r="L26" s="464">
        <f>과제정보!E9</f>
        <v>20231231</v>
      </c>
      <c r="M26" s="464"/>
      <c r="N26" s="464"/>
      <c r="O26" s="464"/>
      <c r="P26" s="6" t="str">
        <f>과제정보!F9</f>
        <v>월</v>
      </c>
      <c r="Q26" s="465">
        <f>과제정보!G9</f>
        <v>3000000</v>
      </c>
      <c r="R26" s="465"/>
      <c r="S26" s="465"/>
      <c r="T26" s="465"/>
      <c r="W26" s="449"/>
      <c r="X26" s="449"/>
      <c r="Y26" s="449"/>
      <c r="Z26" s="449"/>
    </row>
    <row r="27" spans="1:16384" s="7" customFormat="1" ht="15" customHeight="1">
      <c r="A27" s="206"/>
      <c r="B27" s="165"/>
      <c r="C27" s="165"/>
      <c r="D27" s="165"/>
      <c r="E27" s="165"/>
      <c r="F27" s="7" t="s">
        <v>26</v>
      </c>
      <c r="G27" s="462">
        <f>과제정보!D10</f>
        <v>0</v>
      </c>
      <c r="H27" s="462"/>
      <c r="I27" s="462"/>
      <c r="J27" s="462"/>
      <c r="K27" s="462"/>
      <c r="L27" s="464">
        <f>과제정보!E10</f>
        <v>0</v>
      </c>
      <c r="M27" s="464"/>
      <c r="N27" s="464"/>
      <c r="O27" s="464"/>
      <c r="P27" s="6">
        <f>과제정보!F10</f>
        <v>0</v>
      </c>
      <c r="Q27" s="465">
        <f>과제정보!G10</f>
        <v>0</v>
      </c>
      <c r="R27" s="465"/>
      <c r="S27" s="465"/>
      <c r="T27" s="465"/>
      <c r="W27" s="3"/>
      <c r="X27" s="3"/>
      <c r="Y27" s="3"/>
      <c r="Z27" s="3"/>
    </row>
    <row r="28" spans="1:16384" s="7" customFormat="1" ht="15" customHeight="1">
      <c r="A28" s="206"/>
      <c r="B28" s="165"/>
      <c r="C28" s="165"/>
      <c r="D28" s="165"/>
      <c r="E28" s="165"/>
      <c r="F28" s="7" t="s">
        <v>26</v>
      </c>
      <c r="G28" s="462">
        <f>과제정보!D11</f>
        <v>0</v>
      </c>
      <c r="H28" s="462"/>
      <c r="I28" s="462"/>
      <c r="J28" s="462"/>
      <c r="K28" s="462"/>
      <c r="L28" s="464">
        <f>과제정보!E11</f>
        <v>0</v>
      </c>
      <c r="M28" s="464"/>
      <c r="N28" s="464"/>
      <c r="O28" s="464"/>
      <c r="P28" s="6">
        <f>과제정보!F11</f>
        <v>0</v>
      </c>
      <c r="Q28" s="465">
        <f>과제정보!G11</f>
        <v>0</v>
      </c>
      <c r="R28" s="465"/>
      <c r="S28" s="465"/>
      <c r="T28" s="465"/>
      <c r="W28" s="158"/>
      <c r="X28" s="158"/>
      <c r="Y28" s="158"/>
      <c r="Z28" s="158"/>
    </row>
    <row r="29" spans="1:16384" s="7" customFormat="1" ht="15" customHeight="1">
      <c r="A29" s="206"/>
      <c r="B29" s="165"/>
      <c r="C29" s="165"/>
      <c r="D29" s="165"/>
      <c r="E29" s="165"/>
      <c r="F29" s="7" t="s">
        <v>26</v>
      </c>
      <c r="G29" s="462">
        <f>과제정보!D12</f>
        <v>0</v>
      </c>
      <c r="H29" s="462"/>
      <c r="I29" s="462"/>
      <c r="J29" s="462"/>
      <c r="K29" s="462"/>
      <c r="L29" s="464">
        <f>과제정보!E12</f>
        <v>0</v>
      </c>
      <c r="M29" s="464"/>
      <c r="N29" s="464"/>
      <c r="O29" s="464"/>
      <c r="P29" s="6">
        <f>과제정보!F12</f>
        <v>0</v>
      </c>
      <c r="Q29" s="465">
        <f>과제정보!G12</f>
        <v>0</v>
      </c>
      <c r="R29" s="465"/>
      <c r="S29" s="465"/>
      <c r="T29" s="465"/>
      <c r="W29" s="158"/>
      <c r="X29" s="158"/>
      <c r="Y29" s="158"/>
      <c r="Z29" s="158"/>
    </row>
    <row r="30" spans="1:16384" s="7" customFormat="1" ht="15" customHeight="1">
      <c r="A30" s="206"/>
      <c r="B30" s="165"/>
      <c r="C30" s="165"/>
      <c r="D30" s="165"/>
      <c r="E30" s="165"/>
      <c r="F30" s="7" t="s">
        <v>26</v>
      </c>
      <c r="G30" s="462">
        <f>과제정보!D13</f>
        <v>0</v>
      </c>
      <c r="H30" s="462"/>
      <c r="I30" s="462"/>
      <c r="J30" s="462"/>
      <c r="K30" s="462"/>
      <c r="L30" s="464">
        <f>과제정보!E13</f>
        <v>0</v>
      </c>
      <c r="M30" s="464"/>
      <c r="N30" s="464"/>
      <c r="O30" s="464"/>
      <c r="P30" s="6">
        <f>과제정보!F13</f>
        <v>0</v>
      </c>
      <c r="Q30" s="465">
        <f>과제정보!G13</f>
        <v>0</v>
      </c>
      <c r="R30" s="465"/>
      <c r="S30" s="465"/>
      <c r="T30" s="465"/>
      <c r="W30" s="158"/>
      <c r="X30" s="158"/>
      <c r="Y30" s="158"/>
      <c r="Z30" s="158"/>
    </row>
    <row r="31" spans="1:16384" s="7" customFormat="1" ht="15" customHeight="1">
      <c r="A31" s="206"/>
      <c r="B31" s="165"/>
      <c r="C31" s="165"/>
      <c r="D31" s="165"/>
      <c r="E31" s="165"/>
      <c r="F31" s="7" t="s">
        <v>26</v>
      </c>
      <c r="G31" s="462">
        <f>과제정보!D14</f>
        <v>0</v>
      </c>
      <c r="H31" s="462"/>
      <c r="I31" s="462"/>
      <c r="J31" s="462"/>
      <c r="K31" s="462"/>
      <c r="L31" s="464">
        <f>과제정보!E14</f>
        <v>0</v>
      </c>
      <c r="M31" s="464"/>
      <c r="N31" s="464"/>
      <c r="O31" s="464"/>
      <c r="P31" s="6">
        <f>과제정보!F14</f>
        <v>0</v>
      </c>
      <c r="Q31" s="465">
        <f>과제정보!G14</f>
        <v>0</v>
      </c>
      <c r="R31" s="465"/>
      <c r="S31" s="465"/>
      <c r="T31" s="465"/>
      <c r="W31" s="158"/>
      <c r="X31" s="158"/>
      <c r="Y31" s="158"/>
      <c r="Z31" s="158"/>
    </row>
    <row r="32" spans="1:16384" s="7" customFormat="1" ht="15" customHeight="1">
      <c r="A32" s="206"/>
      <c r="B32" s="165"/>
      <c r="C32" s="165"/>
      <c r="D32" s="165"/>
      <c r="E32" s="165"/>
      <c r="F32" s="7" t="s">
        <v>26</v>
      </c>
      <c r="G32" s="462">
        <f>과제정보!D15</f>
        <v>0</v>
      </c>
      <c r="H32" s="462"/>
      <c r="I32" s="462"/>
      <c r="J32" s="462"/>
      <c r="K32" s="462"/>
      <c r="L32" s="464">
        <f>과제정보!E15</f>
        <v>0</v>
      </c>
      <c r="M32" s="464"/>
      <c r="N32" s="464"/>
      <c r="O32" s="464"/>
      <c r="P32" s="6">
        <f>과제정보!F15</f>
        <v>0</v>
      </c>
      <c r="Q32" s="465">
        <f>과제정보!G15</f>
        <v>0</v>
      </c>
      <c r="R32" s="465"/>
      <c r="S32" s="465"/>
      <c r="T32" s="465"/>
      <c r="W32" s="158"/>
      <c r="X32" s="158"/>
      <c r="Y32" s="158"/>
      <c r="Z32" s="158"/>
    </row>
    <row r="33" spans="1:26" s="7" customFormat="1" ht="15" customHeight="1">
      <c r="A33" s="206"/>
      <c r="B33" s="165"/>
      <c r="C33" s="165"/>
      <c r="D33" s="165"/>
      <c r="E33" s="165"/>
      <c r="G33" s="456" t="s">
        <v>392</v>
      </c>
      <c r="H33" s="457"/>
      <c r="I33" s="457"/>
      <c r="J33" s="457"/>
      <c r="K33" s="457"/>
      <c r="L33" s="457"/>
      <c r="M33" s="457"/>
      <c r="N33" s="457"/>
      <c r="O33" s="457"/>
      <c r="P33" s="457"/>
      <c r="Q33" s="457"/>
      <c r="R33" s="457"/>
      <c r="S33" s="457"/>
      <c r="T33" s="457"/>
      <c r="W33" s="198"/>
      <c r="X33" s="198"/>
      <c r="Y33" s="198"/>
      <c r="Z33" s="198"/>
    </row>
    <row r="34" spans="1:26" ht="15" customHeight="1">
      <c r="F34" s="7" t="s">
        <v>393</v>
      </c>
      <c r="G34" s="449" t="s">
        <v>11</v>
      </c>
      <c r="H34" s="449"/>
      <c r="I34" s="8" t="s">
        <v>12</v>
      </c>
      <c r="J34" s="449" t="s">
        <v>394</v>
      </c>
      <c r="K34" s="449"/>
      <c r="L34" s="449"/>
      <c r="M34" s="449"/>
      <c r="N34" s="449"/>
      <c r="O34" s="449"/>
      <c r="P34" s="449"/>
      <c r="Q34" s="449"/>
      <c r="R34" s="449"/>
      <c r="S34" s="449"/>
      <c r="T34" s="449"/>
    </row>
    <row r="35" spans="1:26" ht="15" customHeight="1">
      <c r="F35" s="7" t="s">
        <v>3</v>
      </c>
      <c r="G35" s="449" t="s">
        <v>13</v>
      </c>
      <c r="H35" s="449"/>
      <c r="I35" s="8" t="s">
        <v>12</v>
      </c>
      <c r="J35" s="449" t="s">
        <v>14</v>
      </c>
      <c r="K35" s="449"/>
      <c r="L35" s="449"/>
      <c r="M35" s="449"/>
      <c r="N35" s="449"/>
      <c r="O35" s="449"/>
      <c r="P35" s="449"/>
      <c r="Q35" s="449"/>
      <c r="R35" s="449"/>
      <c r="S35" s="449"/>
      <c r="T35" s="449"/>
    </row>
    <row r="36" spans="1:26" ht="15" customHeight="1">
      <c r="F36" s="7" t="s">
        <v>395</v>
      </c>
      <c r="G36" s="444" t="s">
        <v>396</v>
      </c>
      <c r="H36" s="444"/>
      <c r="I36" s="444"/>
      <c r="J36" s="444"/>
      <c r="K36" s="444"/>
      <c r="L36" s="444"/>
      <c r="M36" s="444"/>
      <c r="N36" s="444"/>
      <c r="O36" s="444"/>
      <c r="P36" s="444"/>
      <c r="Q36" s="444"/>
      <c r="R36" s="444"/>
      <c r="S36" s="444"/>
      <c r="T36" s="444"/>
    </row>
    <row r="37" spans="1:26" ht="15" customHeight="1">
      <c r="F37"/>
      <c r="G37" s="444" t="s">
        <v>397</v>
      </c>
      <c r="H37" s="444"/>
      <c r="I37" s="444"/>
      <c r="J37" s="444"/>
      <c r="K37" s="444"/>
      <c r="L37" s="444"/>
      <c r="M37" s="444"/>
      <c r="N37" s="444"/>
      <c r="O37" s="444"/>
      <c r="P37" s="444"/>
      <c r="Q37" s="444"/>
      <c r="R37" s="444"/>
      <c r="S37" s="444"/>
      <c r="T37" s="444"/>
    </row>
    <row r="38" spans="1:26" ht="15" customHeight="1">
      <c r="F38" s="7" t="s">
        <v>398</v>
      </c>
      <c r="G38" s="444" t="s">
        <v>399</v>
      </c>
      <c r="H38" s="444"/>
      <c r="I38" s="444"/>
      <c r="J38" s="444"/>
      <c r="K38" s="444"/>
      <c r="L38" s="444"/>
      <c r="M38" s="444"/>
      <c r="N38" s="444"/>
      <c r="O38" s="444"/>
      <c r="P38" s="444"/>
      <c r="Q38" s="444"/>
      <c r="R38" s="444"/>
      <c r="S38" s="444"/>
      <c r="T38" s="444"/>
    </row>
    <row r="39" spans="1:26" ht="15" customHeight="1">
      <c r="F39"/>
      <c r="G39" s="444" t="s">
        <v>400</v>
      </c>
      <c r="H39" s="444"/>
      <c r="I39" s="444"/>
      <c r="J39" s="444"/>
      <c r="K39" s="444"/>
      <c r="L39" s="444"/>
      <c r="M39" s="444"/>
      <c r="N39" s="444"/>
      <c r="O39" s="444"/>
      <c r="P39" s="444"/>
      <c r="Q39" s="444"/>
      <c r="R39" s="444"/>
      <c r="S39" s="444"/>
      <c r="T39" s="444"/>
    </row>
    <row r="40" spans="1:26" ht="15" customHeight="1">
      <c r="A40" s="449" t="s">
        <v>401</v>
      </c>
      <c r="B40" s="449"/>
      <c r="C40" s="450" t="s">
        <v>402</v>
      </c>
      <c r="D40" s="450"/>
      <c r="E40" s="450"/>
      <c r="F40" s="7" t="s">
        <v>404</v>
      </c>
      <c r="G40" s="449" t="s">
        <v>405</v>
      </c>
      <c r="H40" s="449"/>
      <c r="I40" s="449"/>
      <c r="J40" s="449"/>
      <c r="K40" s="449"/>
      <c r="L40" s="449"/>
      <c r="M40" s="449"/>
      <c r="N40" s="449"/>
      <c r="O40" s="449"/>
      <c r="P40" s="449"/>
      <c r="Q40" s="449"/>
      <c r="R40" s="449"/>
      <c r="S40" s="449"/>
      <c r="T40" s="449"/>
    </row>
    <row r="41" spans="1:26" ht="15" customHeight="1">
      <c r="F41" s="7"/>
      <c r="G41" s="449" t="s">
        <v>406</v>
      </c>
      <c r="H41" s="449"/>
      <c r="I41" s="449"/>
      <c r="J41" s="449"/>
      <c r="K41" s="449"/>
      <c r="L41" s="449"/>
      <c r="M41" s="449"/>
      <c r="N41" s="449"/>
      <c r="O41" s="449"/>
      <c r="P41" s="449"/>
      <c r="Q41" s="449"/>
      <c r="R41" s="449"/>
      <c r="S41" s="449"/>
      <c r="T41" s="449"/>
    </row>
    <row r="42" spans="1:26" ht="15" customHeight="1">
      <c r="F42" s="7" t="s">
        <v>407</v>
      </c>
      <c r="G42" s="449" t="s">
        <v>408</v>
      </c>
      <c r="H42" s="449"/>
      <c r="I42" s="449"/>
      <c r="J42" s="449"/>
      <c r="K42" s="449"/>
      <c r="L42" s="449"/>
      <c r="M42" s="449"/>
      <c r="N42" s="449"/>
      <c r="O42" s="449"/>
      <c r="P42" s="449"/>
      <c r="Q42" s="449"/>
      <c r="R42" s="449"/>
      <c r="S42" s="449"/>
      <c r="T42" s="449"/>
    </row>
    <row r="43" spans="1:26" ht="15" customHeight="1">
      <c r="F43" s="7"/>
      <c r="G43" s="198"/>
      <c r="H43" s="198"/>
      <c r="I43" s="198"/>
      <c r="J43" s="198"/>
      <c r="K43" s="198"/>
      <c r="L43" s="198"/>
      <c r="M43" s="198"/>
      <c r="N43" s="198"/>
      <c r="O43" s="198"/>
      <c r="P43" s="198"/>
      <c r="Q43" s="198"/>
      <c r="R43" s="198"/>
      <c r="S43" s="198"/>
      <c r="T43" s="198"/>
    </row>
    <row r="44" spans="1:26" ht="15" customHeight="1">
      <c r="F44" s="7" t="s">
        <v>409</v>
      </c>
      <c r="G44" s="449" t="s">
        <v>410</v>
      </c>
      <c r="H44" s="449"/>
      <c r="I44" s="449"/>
      <c r="J44" s="449"/>
      <c r="K44" s="449"/>
      <c r="L44" s="449"/>
      <c r="M44" s="449"/>
      <c r="N44" s="449"/>
      <c r="O44" s="449"/>
      <c r="P44" s="449"/>
      <c r="Q44" s="449"/>
      <c r="R44" s="449"/>
      <c r="S44" s="449"/>
      <c r="T44" s="449"/>
    </row>
    <row r="45" spans="1:26" ht="15" customHeight="1">
      <c r="F45" s="7"/>
      <c r="G45" s="449" t="s">
        <v>411</v>
      </c>
      <c r="H45" s="449"/>
      <c r="I45" s="449"/>
      <c r="J45" s="449"/>
      <c r="K45" s="449"/>
      <c r="L45" s="449"/>
      <c r="M45" s="449"/>
      <c r="N45" s="449"/>
      <c r="O45" s="449"/>
      <c r="P45" s="449"/>
      <c r="Q45" s="449"/>
      <c r="R45" s="449"/>
      <c r="S45" s="449"/>
      <c r="T45" s="449"/>
    </row>
    <row r="46" spans="1:26" ht="15" customHeight="1">
      <c r="F46" s="7" t="s">
        <v>412</v>
      </c>
      <c r="G46" s="449" t="s">
        <v>413</v>
      </c>
      <c r="H46" s="449"/>
      <c r="I46" s="449"/>
      <c r="J46" s="449"/>
      <c r="K46" s="449"/>
      <c r="L46" s="449"/>
      <c r="M46" s="449"/>
      <c r="N46" s="449"/>
      <c r="O46" s="449"/>
      <c r="P46" s="449"/>
      <c r="Q46" s="449"/>
      <c r="R46" s="449"/>
      <c r="S46" s="449"/>
      <c r="T46" s="449"/>
    </row>
    <row r="47" spans="1:26" ht="15" customHeight="1">
      <c r="F47" s="7"/>
      <c r="G47" s="449" t="s">
        <v>414</v>
      </c>
      <c r="H47" s="449"/>
      <c r="I47" s="449"/>
      <c r="J47" s="449"/>
      <c r="K47" s="449"/>
      <c r="L47" s="449"/>
      <c r="M47" s="449"/>
      <c r="N47" s="449"/>
      <c r="O47" s="449"/>
      <c r="P47" s="449"/>
      <c r="Q47" s="449"/>
      <c r="R47" s="449"/>
      <c r="S47" s="449"/>
      <c r="T47" s="449"/>
    </row>
    <row r="48" spans="1:26" ht="15" customHeight="1">
      <c r="A48" s="449" t="s">
        <v>415</v>
      </c>
      <c r="B48" s="449"/>
      <c r="C48" s="448" t="s">
        <v>416</v>
      </c>
      <c r="D48" s="448"/>
      <c r="E48" s="448"/>
      <c r="F48" s="7" t="s">
        <v>417</v>
      </c>
      <c r="G48" s="449" t="s">
        <v>418</v>
      </c>
      <c r="H48" s="449"/>
      <c r="I48" s="449"/>
      <c r="J48" s="449"/>
      <c r="K48" s="449"/>
      <c r="L48" s="449"/>
      <c r="M48" s="449"/>
      <c r="N48" s="449"/>
      <c r="O48" s="449"/>
      <c r="P48" s="449"/>
      <c r="Q48" s="449"/>
      <c r="R48" s="449"/>
      <c r="S48" s="449"/>
      <c r="T48" s="449"/>
    </row>
    <row r="49" spans="1:20" ht="15" customHeight="1">
      <c r="F49" s="7"/>
      <c r="G49" s="450" t="s">
        <v>419</v>
      </c>
      <c r="H49" s="450"/>
      <c r="I49" s="450"/>
      <c r="J49" s="450"/>
      <c r="K49" s="450"/>
      <c r="L49" s="450"/>
      <c r="M49" s="450"/>
      <c r="N49" s="450"/>
      <c r="O49" s="450"/>
      <c r="P49" s="450"/>
      <c r="Q49" s="450"/>
      <c r="R49" s="450"/>
      <c r="S49" s="450"/>
      <c r="T49" s="450"/>
    </row>
    <row r="50" spans="1:20" ht="15" customHeight="1">
      <c r="F50" s="7" t="s">
        <v>420</v>
      </c>
      <c r="G50" s="449" t="s">
        <v>421</v>
      </c>
      <c r="H50" s="449"/>
      <c r="I50" s="449"/>
      <c r="J50" s="449"/>
      <c r="K50" s="449"/>
      <c r="L50" s="449"/>
      <c r="M50" s="449"/>
      <c r="N50" s="449"/>
      <c r="O50" s="449"/>
      <c r="P50" s="449"/>
      <c r="Q50" s="449"/>
      <c r="R50" s="449"/>
      <c r="S50" s="449"/>
      <c r="T50" s="449"/>
    </row>
    <row r="51" spans="1:20" ht="15" customHeight="1">
      <c r="F51" s="7"/>
      <c r="G51" s="449" t="s">
        <v>422</v>
      </c>
      <c r="H51" s="449"/>
      <c r="I51" s="449"/>
      <c r="J51" s="449"/>
      <c r="K51" s="449"/>
      <c r="L51" s="449"/>
      <c r="M51" s="449"/>
      <c r="N51" s="449"/>
      <c r="O51" s="449"/>
      <c r="P51" s="449"/>
      <c r="Q51" s="449"/>
      <c r="R51" s="449"/>
      <c r="S51" s="449"/>
      <c r="T51" s="449"/>
    </row>
    <row r="52" spans="1:20" ht="15" customHeight="1">
      <c r="A52" s="447" t="s">
        <v>458</v>
      </c>
      <c r="B52" s="447"/>
      <c r="C52" s="448" t="s">
        <v>423</v>
      </c>
      <c r="D52" s="448"/>
      <c r="E52" s="448"/>
      <c r="F52" s="7" t="s">
        <v>403</v>
      </c>
      <c r="G52" s="449" t="s">
        <v>424</v>
      </c>
      <c r="H52" s="449"/>
      <c r="I52" s="449"/>
      <c r="J52" s="449"/>
      <c r="K52" s="449"/>
      <c r="L52" s="449"/>
      <c r="M52" s="449"/>
      <c r="N52" s="449"/>
      <c r="O52" s="449"/>
      <c r="P52" s="449"/>
      <c r="Q52" s="449"/>
      <c r="R52" s="449"/>
      <c r="S52" s="449"/>
      <c r="T52" s="449"/>
    </row>
    <row r="53" spans="1:20" ht="15" customHeight="1">
      <c r="F53" s="7"/>
      <c r="G53" s="450" t="s">
        <v>419</v>
      </c>
      <c r="H53" s="450"/>
      <c r="I53" s="450"/>
      <c r="J53" s="450"/>
      <c r="K53" s="450"/>
      <c r="L53" s="450"/>
      <c r="M53" s="450"/>
      <c r="N53" s="450"/>
      <c r="O53" s="450"/>
      <c r="P53" s="450"/>
      <c r="Q53" s="450"/>
      <c r="R53" s="450"/>
      <c r="S53" s="450"/>
      <c r="T53" s="450"/>
    </row>
    <row r="54" spans="1:20" ht="15" customHeight="1">
      <c r="F54" s="7" t="s">
        <v>10</v>
      </c>
      <c r="G54" s="449" t="s">
        <v>421</v>
      </c>
      <c r="H54" s="449"/>
      <c r="I54" s="449"/>
      <c r="J54" s="449"/>
      <c r="K54" s="449"/>
      <c r="L54" s="449"/>
      <c r="M54" s="449"/>
      <c r="N54" s="449"/>
      <c r="O54" s="449"/>
      <c r="P54" s="449"/>
      <c r="Q54" s="449"/>
      <c r="R54" s="449"/>
      <c r="S54" s="449"/>
      <c r="T54" s="449"/>
    </row>
    <row r="55" spans="1:20" ht="15" customHeight="1">
      <c r="F55" s="7"/>
      <c r="G55" s="449" t="s">
        <v>425</v>
      </c>
      <c r="H55" s="449"/>
      <c r="I55" s="449"/>
      <c r="J55" s="449"/>
      <c r="K55" s="449"/>
      <c r="L55" s="449"/>
      <c r="M55" s="449"/>
      <c r="N55" s="449"/>
      <c r="O55" s="449"/>
      <c r="P55" s="449"/>
      <c r="Q55" s="449"/>
      <c r="R55" s="449"/>
      <c r="S55" s="449"/>
      <c r="T55" s="449"/>
    </row>
    <row r="56" spans="1:20" ht="15" customHeight="1">
      <c r="A56" s="447" t="s">
        <v>426</v>
      </c>
      <c r="B56" s="447"/>
      <c r="C56" s="448" t="s">
        <v>427</v>
      </c>
      <c r="D56" s="448"/>
      <c r="E56" s="448"/>
      <c r="F56" s="444" t="s">
        <v>456</v>
      </c>
      <c r="G56" s="444"/>
      <c r="H56" s="444"/>
      <c r="I56" s="444"/>
      <c r="J56" s="444"/>
      <c r="K56" s="444"/>
      <c r="L56" s="444"/>
      <c r="M56" s="444"/>
      <c r="N56" s="444"/>
      <c r="O56" s="444"/>
      <c r="P56" s="444"/>
      <c r="Q56" s="444"/>
      <c r="R56" s="444"/>
      <c r="S56" s="444"/>
      <c r="T56" s="444"/>
    </row>
    <row r="57" spans="1:20" ht="15" customHeight="1">
      <c r="A57" s="204"/>
      <c r="B57" s="204"/>
      <c r="C57" s="206"/>
      <c r="D57" s="206"/>
      <c r="E57" s="206"/>
      <c r="F57" s="444" t="s">
        <v>457</v>
      </c>
      <c r="G57" s="444"/>
      <c r="H57" s="444"/>
      <c r="I57" s="444"/>
      <c r="J57" s="444"/>
      <c r="K57" s="444"/>
      <c r="L57" s="444"/>
      <c r="M57" s="444"/>
      <c r="N57" s="444"/>
      <c r="O57" s="444"/>
      <c r="P57" s="444"/>
      <c r="Q57" s="444"/>
      <c r="R57" s="444"/>
      <c r="S57" s="444"/>
      <c r="T57" s="444"/>
    </row>
    <row r="58" spans="1:20" ht="15" customHeight="1">
      <c r="A58" s="204"/>
      <c r="B58" s="204"/>
      <c r="C58" s="206"/>
      <c r="D58" s="206"/>
      <c r="E58" s="206"/>
      <c r="F58" s="9" t="s">
        <v>52</v>
      </c>
      <c r="G58" s="444" t="s">
        <v>429</v>
      </c>
      <c r="H58" s="444"/>
      <c r="I58" s="444"/>
      <c r="J58" s="444"/>
      <c r="K58" s="444"/>
      <c r="L58" s="444"/>
      <c r="M58" s="444"/>
      <c r="N58" s="444"/>
      <c r="O58" s="444"/>
      <c r="P58" s="444"/>
      <c r="Q58" s="444"/>
      <c r="R58" s="444"/>
      <c r="S58" s="444"/>
      <c r="T58" s="444"/>
    </row>
    <row r="59" spans="1:20" ht="15" customHeight="1">
      <c r="A59" s="204"/>
      <c r="B59" s="204"/>
      <c r="C59" s="206"/>
      <c r="D59" s="206"/>
      <c r="E59" s="206"/>
      <c r="F59" s="9" t="s">
        <v>428</v>
      </c>
      <c r="G59" s="444" t="s">
        <v>430</v>
      </c>
      <c r="H59" s="444"/>
      <c r="I59" s="444"/>
      <c r="J59" s="444"/>
      <c r="K59" s="444"/>
      <c r="L59" s="444"/>
      <c r="M59" s="444"/>
      <c r="N59" s="444"/>
      <c r="O59" s="444"/>
      <c r="P59" s="444"/>
      <c r="Q59" s="444"/>
      <c r="R59" s="444"/>
      <c r="S59" s="444"/>
      <c r="T59" s="444"/>
    </row>
    <row r="60" spans="1:20" ht="15" customHeight="1">
      <c r="A60" s="204"/>
      <c r="B60" s="204"/>
      <c r="C60" s="206"/>
      <c r="D60" s="206"/>
      <c r="E60" s="206"/>
      <c r="F60" s="9" t="s">
        <v>15</v>
      </c>
      <c r="G60" s="444" t="s">
        <v>431</v>
      </c>
      <c r="H60" s="444"/>
      <c r="I60" s="444"/>
      <c r="J60" s="444"/>
      <c r="K60" s="444"/>
      <c r="L60" s="444"/>
      <c r="M60" s="444"/>
      <c r="N60" s="444"/>
      <c r="O60" s="444"/>
      <c r="P60" s="444"/>
      <c r="Q60" s="444"/>
      <c r="R60" s="444"/>
      <c r="S60" s="444"/>
      <c r="T60" s="444"/>
    </row>
    <row r="61" spans="1:20" ht="15" customHeight="1">
      <c r="A61" s="204"/>
      <c r="B61" s="204"/>
      <c r="C61" s="206"/>
      <c r="D61" s="206"/>
      <c r="E61" s="206"/>
      <c r="F61" s="9" t="s">
        <v>16</v>
      </c>
      <c r="G61" s="444" t="s">
        <v>432</v>
      </c>
      <c r="H61" s="444"/>
      <c r="I61" s="444"/>
      <c r="J61" s="444"/>
      <c r="K61" s="444"/>
      <c r="L61" s="444"/>
      <c r="M61" s="444"/>
      <c r="N61" s="444"/>
      <c r="O61" s="444"/>
      <c r="P61" s="444"/>
      <c r="Q61" s="444"/>
      <c r="R61" s="444"/>
      <c r="S61" s="444"/>
      <c r="T61" s="444"/>
    </row>
    <row r="62" spans="1:20" ht="15" customHeight="1">
      <c r="B62" s="223"/>
      <c r="F62" s="9"/>
      <c r="G62" s="444" t="s">
        <v>433</v>
      </c>
      <c r="H62" s="444"/>
      <c r="I62" s="444"/>
      <c r="J62" s="444"/>
      <c r="K62" s="444"/>
      <c r="L62" s="444"/>
      <c r="M62" s="444"/>
      <c r="N62" s="444"/>
      <c r="O62" s="444"/>
      <c r="P62" s="444"/>
      <c r="Q62" s="444"/>
      <c r="R62" s="444"/>
      <c r="S62" s="444"/>
      <c r="T62" s="444"/>
    </row>
    <row r="63" spans="1:20" ht="15" customHeight="1">
      <c r="B63" s="223"/>
      <c r="F63" s="9" t="s">
        <v>434</v>
      </c>
      <c r="G63" s="444" t="s">
        <v>435</v>
      </c>
      <c r="H63" s="444"/>
      <c r="I63" s="444"/>
      <c r="J63" s="444"/>
      <c r="K63" s="444"/>
      <c r="L63" s="444"/>
      <c r="M63" s="444"/>
      <c r="N63" s="444"/>
      <c r="O63" s="444"/>
      <c r="P63" s="444"/>
      <c r="Q63" s="444"/>
      <c r="R63" s="444"/>
      <c r="S63" s="444"/>
      <c r="T63" s="444"/>
    </row>
    <row r="64" spans="1:20" ht="15" customHeight="1">
      <c r="A64" s="447" t="s">
        <v>436</v>
      </c>
      <c r="B64" s="447"/>
      <c r="C64" s="448" t="s">
        <v>437</v>
      </c>
      <c r="D64" s="448"/>
      <c r="E64" s="448"/>
      <c r="F64" s="7" t="s">
        <v>403</v>
      </c>
      <c r="G64" s="444" t="s">
        <v>438</v>
      </c>
      <c r="H64" s="444"/>
      <c r="I64" s="444"/>
      <c r="J64" s="444"/>
      <c r="K64" s="444"/>
      <c r="L64" s="444"/>
      <c r="M64" s="444"/>
      <c r="N64" s="444"/>
      <c r="O64" s="444"/>
      <c r="P64" s="444"/>
      <c r="Q64" s="444"/>
      <c r="R64" s="444"/>
      <c r="S64" s="444"/>
      <c r="T64" s="444"/>
    </row>
    <row r="65" spans="1:21" ht="15" customHeight="1">
      <c r="B65" s="223"/>
      <c r="F65" s="7" t="s">
        <v>439</v>
      </c>
      <c r="G65" s="444" t="s">
        <v>440</v>
      </c>
      <c r="H65" s="444"/>
      <c r="I65" s="444"/>
      <c r="J65" s="444"/>
      <c r="K65" s="444"/>
      <c r="L65" s="444"/>
      <c r="M65" s="444"/>
      <c r="N65" s="444"/>
      <c r="O65" s="444"/>
      <c r="P65" s="444"/>
      <c r="Q65" s="444"/>
      <c r="R65" s="444"/>
      <c r="S65" s="444"/>
      <c r="T65" s="444"/>
    </row>
    <row r="66" spans="1:21" ht="15" customHeight="1">
      <c r="A66" s="224"/>
      <c r="B66" s="21"/>
      <c r="C66" s="22"/>
      <c r="D66" s="159"/>
      <c r="E66" s="159"/>
      <c r="F66" s="22"/>
      <c r="G66" s="22"/>
      <c r="H66" s="22"/>
      <c r="I66" s="22"/>
      <c r="J66" s="22"/>
      <c r="K66" s="22"/>
      <c r="L66" s="22"/>
      <c r="M66" s="22"/>
      <c r="N66" s="22"/>
      <c r="O66" s="22"/>
      <c r="P66" s="22"/>
      <c r="Q66" s="22"/>
      <c r="R66" s="22"/>
      <c r="S66" s="22"/>
      <c r="T66" s="22"/>
    </row>
    <row r="67" spans="1:21" ht="15" customHeight="1">
      <c r="A67" s="451">
        <f>기본정보!F7</f>
        <v>20230301</v>
      </c>
      <c r="B67" s="451"/>
      <c r="C67" s="451"/>
      <c r="D67" s="451"/>
      <c r="E67" s="451"/>
      <c r="F67" s="451"/>
      <c r="G67" s="451"/>
      <c r="H67" s="451"/>
      <c r="I67" s="451"/>
      <c r="J67" s="451"/>
      <c r="K67" s="451"/>
      <c r="L67" s="451"/>
      <c r="M67" s="451"/>
      <c r="N67" s="451"/>
      <c r="O67" s="451"/>
      <c r="P67" s="451"/>
      <c r="Q67" s="451"/>
      <c r="R67" s="451"/>
      <c r="S67" s="451"/>
      <c r="T67" s="451"/>
    </row>
    <row r="68" spans="1:21" s="7" customFormat="1" ht="15" customHeight="1">
      <c r="A68" s="206"/>
    </row>
    <row r="69" spans="1:21" s="7" customFormat="1" ht="15" customHeight="1">
      <c r="A69" s="216"/>
      <c r="B69" s="215"/>
      <c r="C69" s="215"/>
      <c r="D69" s="215"/>
      <c r="E69" s="215"/>
      <c r="F69" s="215"/>
      <c r="G69" s="215"/>
      <c r="H69" s="215"/>
      <c r="I69" s="215"/>
      <c r="J69" s="209"/>
      <c r="K69" s="209"/>
      <c r="L69" s="210"/>
      <c r="M69" s="215"/>
      <c r="N69" s="215"/>
      <c r="O69" s="216"/>
      <c r="P69" s="216"/>
      <c r="Q69" s="216"/>
      <c r="R69" s="216"/>
      <c r="S69" s="216"/>
      <c r="T69" s="216"/>
      <c r="U69" s="209"/>
    </row>
    <row r="70" spans="1:21" s="7" customFormat="1" ht="15" customHeight="1">
      <c r="A70" s="216"/>
      <c r="B70" s="209"/>
      <c r="C70" s="216"/>
      <c r="D70" s="216"/>
      <c r="E70" s="216"/>
      <c r="F70" s="216"/>
      <c r="G70" s="216"/>
      <c r="H70" s="216"/>
      <c r="I70" s="216"/>
      <c r="J70" s="216"/>
      <c r="K70" s="203"/>
      <c r="L70" s="445" t="s">
        <v>441</v>
      </c>
      <c r="M70" s="445"/>
      <c r="N70" s="446" t="s">
        <v>444</v>
      </c>
      <c r="O70" s="446"/>
      <c r="P70" s="446"/>
      <c r="Q70" s="445" t="s">
        <v>447</v>
      </c>
      <c r="R70" s="445"/>
      <c r="S70" s="165" t="s">
        <v>445</v>
      </c>
      <c r="U70" s="209"/>
    </row>
    <row r="71" spans="1:21" s="7" customFormat="1" ht="15" customHeight="1">
      <c r="A71" s="216"/>
      <c r="B71" s="209"/>
      <c r="C71" s="216"/>
      <c r="D71" s="216"/>
      <c r="E71" s="216"/>
      <c r="F71" s="216"/>
      <c r="G71" s="216"/>
      <c r="H71" s="216"/>
      <c r="I71" s="216"/>
      <c r="J71" s="216"/>
      <c r="K71" s="203"/>
      <c r="L71" s="203"/>
      <c r="M71" s="203"/>
      <c r="N71" s="199"/>
      <c r="O71" s="199"/>
      <c r="P71" s="199"/>
      <c r="Q71" s="199"/>
      <c r="R71" s="199"/>
      <c r="S71" s="165"/>
      <c r="U71" s="209"/>
    </row>
    <row r="72" spans="1:21" s="7" customFormat="1" ht="15" customHeight="1">
      <c r="A72" s="216"/>
      <c r="B72" s="209"/>
      <c r="C72" s="209"/>
      <c r="D72" s="209"/>
      <c r="E72" s="209"/>
      <c r="F72" s="209"/>
      <c r="G72" s="209"/>
      <c r="H72" s="209"/>
      <c r="I72" s="209"/>
      <c r="J72" s="209"/>
      <c r="K72" s="445" t="s">
        <v>446</v>
      </c>
      <c r="L72" s="445"/>
      <c r="M72" s="445"/>
      <c r="N72" s="165" t="s">
        <v>442</v>
      </c>
      <c r="O72" s="445" t="str">
        <f>기본정보!F6</f>
        <v>홍길동</v>
      </c>
      <c r="P72" s="445"/>
      <c r="Q72" s="445"/>
      <c r="R72" s="445"/>
      <c r="S72" s="165" t="s">
        <v>443</v>
      </c>
      <c r="U72" s="209"/>
    </row>
    <row r="73" spans="1:21" s="7" customFormat="1" ht="20.100000000000001" customHeight="1">
      <c r="A73" s="216"/>
      <c r="B73" s="215"/>
      <c r="C73" s="215"/>
      <c r="D73" s="215"/>
      <c r="E73" s="215"/>
      <c r="F73" s="215"/>
      <c r="G73" s="215"/>
      <c r="H73" s="217"/>
      <c r="I73" s="217"/>
      <c r="J73" s="217"/>
      <c r="K73" s="211"/>
      <c r="L73" s="209"/>
      <c r="M73" s="209"/>
      <c r="N73" s="210"/>
      <c r="O73" s="215"/>
      <c r="P73" s="215"/>
      <c r="Q73" s="215"/>
      <c r="R73" s="215"/>
      <c r="S73" s="215"/>
      <c r="T73" s="209"/>
      <c r="U73" s="209"/>
    </row>
    <row r="74" spans="1:21" s="7" customFormat="1" ht="20.100000000000001" customHeight="1">
      <c r="A74" s="216"/>
      <c r="B74" s="209"/>
      <c r="C74" s="209"/>
      <c r="D74" s="209"/>
      <c r="E74" s="209"/>
      <c r="F74" s="215"/>
      <c r="G74" s="215"/>
      <c r="H74" s="215"/>
      <c r="I74" s="215"/>
      <c r="J74" s="215"/>
      <c r="K74" s="209"/>
      <c r="L74" s="209"/>
      <c r="M74" s="209"/>
      <c r="N74" s="209"/>
      <c r="O74" s="209"/>
      <c r="P74" s="209"/>
      <c r="Q74" s="209"/>
      <c r="R74" s="209"/>
      <c r="S74" s="209"/>
      <c r="T74" s="209"/>
      <c r="U74" s="209"/>
    </row>
    <row r="75" spans="1:21" s="7" customFormat="1" ht="20.100000000000001" customHeight="1">
      <c r="A75" s="216"/>
      <c r="B75" s="209"/>
      <c r="C75" s="209"/>
      <c r="D75" s="209"/>
      <c r="E75" s="209"/>
      <c r="F75" s="209"/>
      <c r="G75" s="209"/>
      <c r="H75" s="209"/>
      <c r="I75" s="209"/>
      <c r="J75" s="209"/>
      <c r="K75" s="209"/>
      <c r="L75" s="209"/>
      <c r="M75" s="209"/>
      <c r="N75" s="209"/>
      <c r="O75" s="209"/>
      <c r="P75" s="209"/>
      <c r="Q75" s="209"/>
      <c r="R75" s="209"/>
      <c r="S75" s="209"/>
      <c r="T75" s="209"/>
      <c r="U75" s="209"/>
    </row>
    <row r="76" spans="1:21" s="15" customFormat="1" ht="20.100000000000001" customHeight="1">
      <c r="A76" s="225"/>
      <c r="B76" s="212"/>
      <c r="C76" s="218"/>
      <c r="D76" s="218"/>
      <c r="E76" s="218"/>
      <c r="F76" s="218"/>
      <c r="G76" s="218"/>
      <c r="H76" s="218"/>
      <c r="I76" s="218"/>
      <c r="J76" s="219"/>
      <c r="K76" s="219"/>
      <c r="L76" s="219"/>
      <c r="M76" s="219"/>
      <c r="N76" s="213"/>
      <c r="O76" s="220"/>
      <c r="P76" s="220"/>
      <c r="Q76" s="221"/>
      <c r="R76" s="221"/>
      <c r="S76" s="222"/>
      <c r="T76" s="222"/>
      <c r="U76" s="214"/>
    </row>
    <row r="77" spans="1:21" s="15" customFormat="1" ht="20.100000000000001" customHeight="1">
      <c r="A77" s="201"/>
      <c r="B77" s="202"/>
      <c r="C77" s="472"/>
      <c r="D77" s="472"/>
      <c r="E77" s="472"/>
      <c r="F77" s="472"/>
      <c r="G77" s="472"/>
      <c r="H77" s="472"/>
      <c r="I77" s="472"/>
      <c r="J77" s="473"/>
      <c r="K77" s="473"/>
      <c r="L77" s="473"/>
      <c r="M77" s="473"/>
      <c r="N77" s="14"/>
      <c r="O77" s="474"/>
      <c r="P77" s="474"/>
      <c r="Q77" s="475"/>
      <c r="R77" s="475"/>
      <c r="S77" s="476"/>
      <c r="T77" s="476"/>
    </row>
    <row r="78" spans="1:21" s="15" customFormat="1" ht="20.100000000000001" customHeight="1">
      <c r="A78" s="201"/>
      <c r="B78" s="202"/>
      <c r="C78" s="472"/>
      <c r="D78" s="472"/>
      <c r="E78" s="472"/>
      <c r="F78" s="472"/>
      <c r="G78" s="472"/>
      <c r="H78" s="472"/>
      <c r="I78" s="472"/>
      <c r="J78" s="473"/>
      <c r="K78" s="473"/>
      <c r="L78" s="473"/>
      <c r="M78" s="473"/>
      <c r="N78" s="14"/>
      <c r="O78" s="474"/>
      <c r="P78" s="474"/>
      <c r="Q78" s="475"/>
      <c r="R78" s="475"/>
      <c r="S78" s="476"/>
      <c r="T78" s="476"/>
    </row>
    <row r="79" spans="1:21" s="15" customFormat="1" ht="20.100000000000001" customHeight="1">
      <c r="A79" s="201"/>
      <c r="B79" s="202"/>
      <c r="C79" s="472"/>
      <c r="D79" s="472"/>
      <c r="E79" s="472"/>
      <c r="F79" s="472"/>
      <c r="G79" s="472"/>
      <c r="H79" s="472"/>
      <c r="I79" s="472"/>
      <c r="J79" s="473"/>
      <c r="K79" s="473"/>
      <c r="L79" s="473"/>
      <c r="M79" s="473"/>
      <c r="N79" s="14"/>
      <c r="O79" s="474"/>
      <c r="P79" s="474"/>
      <c r="Q79" s="475"/>
      <c r="R79" s="475"/>
      <c r="S79" s="476"/>
      <c r="T79" s="476"/>
    </row>
    <row r="80" spans="1:21" s="15" customFormat="1" ht="20.100000000000001" customHeight="1">
      <c r="A80" s="201"/>
      <c r="B80" s="202"/>
      <c r="C80" s="472"/>
      <c r="D80" s="472"/>
      <c r="E80" s="472"/>
      <c r="F80" s="472"/>
      <c r="G80" s="472"/>
      <c r="H80" s="472"/>
      <c r="I80" s="472"/>
      <c r="J80" s="473"/>
      <c r="K80" s="473"/>
      <c r="L80" s="473"/>
      <c r="M80" s="473"/>
      <c r="N80" s="14"/>
      <c r="O80" s="474"/>
      <c r="P80" s="474"/>
      <c r="Q80" s="475"/>
      <c r="R80" s="475"/>
      <c r="S80" s="476"/>
      <c r="T80" s="476"/>
    </row>
    <row r="81" spans="1:20" s="15" customFormat="1" ht="20.100000000000001" customHeight="1">
      <c r="A81" s="201"/>
      <c r="B81" s="202"/>
      <c r="C81" s="472"/>
      <c r="D81" s="472"/>
      <c r="E81" s="472"/>
      <c r="F81" s="472"/>
      <c r="G81" s="472"/>
      <c r="H81" s="472"/>
      <c r="I81" s="472"/>
      <c r="J81" s="473"/>
      <c r="K81" s="473"/>
      <c r="L81" s="473"/>
      <c r="M81" s="473"/>
      <c r="N81" s="14"/>
      <c r="O81" s="474"/>
      <c r="P81" s="474"/>
      <c r="Q81" s="475"/>
      <c r="R81" s="475"/>
      <c r="S81" s="476"/>
      <c r="T81" s="476"/>
    </row>
    <row r="82" spans="1:20" s="15" customFormat="1" ht="20.100000000000001" customHeight="1">
      <c r="A82" s="201"/>
      <c r="B82" s="202"/>
      <c r="C82" s="472"/>
      <c r="D82" s="472"/>
      <c r="E82" s="472"/>
      <c r="F82" s="472"/>
      <c r="G82" s="472"/>
      <c r="H82" s="472"/>
      <c r="I82" s="472"/>
      <c r="J82" s="473"/>
      <c r="K82" s="473"/>
      <c r="L82" s="473"/>
      <c r="M82" s="473"/>
      <c r="N82" s="14"/>
      <c r="O82" s="474"/>
      <c r="P82" s="474"/>
      <c r="Q82" s="475"/>
      <c r="R82" s="475"/>
      <c r="S82" s="476"/>
      <c r="T82" s="476"/>
    </row>
    <row r="83" spans="1:20" s="15" customFormat="1" ht="20.100000000000001" customHeight="1">
      <c r="A83" s="201"/>
      <c r="B83" s="202"/>
      <c r="C83" s="472"/>
      <c r="D83" s="472"/>
      <c r="E83" s="472"/>
      <c r="F83" s="472"/>
      <c r="G83" s="472"/>
      <c r="H83" s="472"/>
      <c r="I83" s="472"/>
      <c r="J83" s="473"/>
      <c r="K83" s="473"/>
      <c r="L83" s="473"/>
      <c r="M83" s="473"/>
      <c r="N83" s="14"/>
      <c r="O83" s="474"/>
      <c r="P83" s="474"/>
      <c r="Q83" s="475"/>
      <c r="R83" s="475"/>
      <c r="S83" s="476"/>
      <c r="T83" s="476"/>
    </row>
    <row r="84" spans="1:20" s="15" customFormat="1" ht="20.100000000000001" customHeight="1">
      <c r="A84" s="201"/>
      <c r="B84" s="202"/>
      <c r="C84" s="472"/>
      <c r="D84" s="472"/>
      <c r="E84" s="472"/>
      <c r="F84" s="472"/>
      <c r="G84" s="472"/>
      <c r="H84" s="472"/>
      <c r="I84" s="472"/>
      <c r="J84" s="473"/>
      <c r="K84" s="473"/>
      <c r="L84" s="473"/>
      <c r="M84" s="473"/>
      <c r="N84" s="14"/>
      <c r="O84" s="474"/>
      <c r="P84" s="474"/>
      <c r="Q84" s="475"/>
      <c r="R84" s="475"/>
      <c r="S84" s="476"/>
      <c r="T84" s="476"/>
    </row>
    <row r="85" spans="1:20" s="15" customFormat="1" ht="20.100000000000001" customHeight="1">
      <c r="A85" s="201"/>
      <c r="B85" s="202"/>
      <c r="C85" s="472"/>
      <c r="D85" s="472"/>
      <c r="E85" s="472"/>
      <c r="F85" s="472"/>
      <c r="G85" s="472"/>
      <c r="H85" s="472"/>
      <c r="I85" s="472"/>
      <c r="J85" s="473"/>
      <c r="K85" s="473"/>
      <c r="L85" s="473"/>
      <c r="M85" s="473"/>
      <c r="N85" s="14"/>
      <c r="O85" s="474"/>
      <c r="P85" s="474"/>
      <c r="Q85" s="475"/>
      <c r="R85" s="475"/>
      <c r="S85" s="476"/>
      <c r="T85" s="476"/>
    </row>
    <row r="86" spans="1:20" s="15" customFormat="1" ht="20.100000000000001" customHeight="1">
      <c r="A86" s="201"/>
      <c r="B86" s="202"/>
      <c r="C86" s="472"/>
      <c r="D86" s="472"/>
      <c r="E86" s="472"/>
      <c r="F86" s="472"/>
      <c r="G86" s="472"/>
      <c r="H86" s="472"/>
      <c r="I86" s="472"/>
      <c r="J86" s="473"/>
      <c r="K86" s="473"/>
      <c r="L86" s="473"/>
      <c r="M86" s="473"/>
      <c r="N86" s="14"/>
      <c r="O86" s="474"/>
      <c r="P86" s="474"/>
      <c r="Q86" s="475"/>
      <c r="R86" s="475"/>
      <c r="S86" s="476"/>
      <c r="T86" s="476"/>
    </row>
    <row r="87" spans="1:20" s="15" customFormat="1" ht="20.100000000000001" customHeight="1">
      <c r="A87" s="201"/>
      <c r="B87" s="202"/>
      <c r="C87" s="472"/>
      <c r="D87" s="472"/>
      <c r="E87" s="472"/>
      <c r="F87" s="472"/>
      <c r="G87" s="472"/>
      <c r="H87" s="472"/>
      <c r="I87" s="472"/>
      <c r="J87" s="473"/>
      <c r="K87" s="473"/>
      <c r="L87" s="473"/>
      <c r="M87" s="473"/>
      <c r="N87" s="14"/>
      <c r="O87" s="474"/>
      <c r="P87" s="474"/>
      <c r="Q87" s="475"/>
      <c r="R87" s="475"/>
      <c r="S87" s="476"/>
      <c r="T87" s="476"/>
    </row>
    <row r="88" spans="1:20" s="15" customFormat="1" ht="20.100000000000001" customHeight="1">
      <c r="A88" s="201"/>
      <c r="B88" s="202"/>
      <c r="C88" s="472"/>
      <c r="D88" s="472"/>
      <c r="E88" s="472"/>
      <c r="F88" s="472"/>
      <c r="G88" s="472"/>
      <c r="H88" s="472"/>
      <c r="I88" s="472"/>
      <c r="J88" s="473"/>
      <c r="K88" s="473"/>
      <c r="L88" s="473"/>
      <c r="M88" s="473"/>
      <c r="N88" s="14"/>
      <c r="O88" s="474"/>
      <c r="P88" s="474"/>
      <c r="Q88" s="475"/>
      <c r="R88" s="475"/>
      <c r="S88" s="476"/>
      <c r="T88" s="476"/>
    </row>
    <row r="89" spans="1:20" s="15" customFormat="1" ht="20.100000000000001" customHeight="1">
      <c r="A89" s="201"/>
      <c r="B89" s="202"/>
      <c r="C89" s="472"/>
      <c r="D89" s="472"/>
      <c r="E89" s="472"/>
      <c r="F89" s="472"/>
      <c r="G89" s="472"/>
      <c r="H89" s="472"/>
      <c r="I89" s="472"/>
      <c r="J89" s="473"/>
      <c r="K89" s="473"/>
      <c r="L89" s="473"/>
      <c r="M89" s="473"/>
      <c r="N89" s="14"/>
      <c r="O89" s="474"/>
      <c r="P89" s="474"/>
      <c r="Q89" s="475"/>
      <c r="R89" s="475"/>
      <c r="S89" s="476"/>
      <c r="T89" s="476"/>
    </row>
    <row r="90" spans="1:20" s="15" customFormat="1" ht="20.100000000000001" customHeight="1">
      <c r="A90" s="201"/>
      <c r="B90" s="202"/>
      <c r="C90" s="472"/>
      <c r="D90" s="472"/>
      <c r="E90" s="472"/>
      <c r="F90" s="472"/>
      <c r="G90" s="472"/>
      <c r="H90" s="472"/>
      <c r="I90" s="472"/>
      <c r="J90" s="473"/>
      <c r="K90" s="473"/>
      <c r="L90" s="473"/>
      <c r="M90" s="473"/>
      <c r="N90" s="14"/>
      <c r="O90" s="474"/>
      <c r="P90" s="474"/>
      <c r="Q90" s="475"/>
      <c r="R90" s="475"/>
      <c r="S90" s="476"/>
      <c r="T90" s="476"/>
    </row>
    <row r="91" spans="1:20" s="15" customFormat="1" ht="20.100000000000001" customHeight="1">
      <c r="A91" s="201"/>
      <c r="B91" s="202"/>
      <c r="C91" s="472"/>
      <c r="D91" s="472"/>
      <c r="E91" s="472"/>
      <c r="F91" s="472"/>
      <c r="G91" s="472"/>
      <c r="H91" s="472"/>
      <c r="I91" s="472"/>
      <c r="J91" s="473"/>
      <c r="K91" s="473"/>
      <c r="L91" s="473"/>
      <c r="M91" s="473"/>
      <c r="N91" s="14"/>
      <c r="O91" s="474"/>
      <c r="P91" s="474"/>
      <c r="Q91" s="475"/>
      <c r="R91" s="475"/>
      <c r="S91" s="476"/>
      <c r="T91" s="476"/>
    </row>
    <row r="92" spans="1:20" s="15" customFormat="1" ht="20.100000000000001" customHeight="1">
      <c r="A92" s="201"/>
      <c r="B92" s="202"/>
      <c r="C92" s="472"/>
      <c r="D92" s="472"/>
      <c r="E92" s="472"/>
      <c r="F92" s="472"/>
      <c r="G92" s="472"/>
      <c r="H92" s="472"/>
      <c r="I92" s="472"/>
      <c r="J92" s="473"/>
      <c r="K92" s="473"/>
      <c r="L92" s="473"/>
      <c r="M92" s="473"/>
      <c r="N92" s="14"/>
      <c r="O92" s="474"/>
      <c r="P92" s="474"/>
      <c r="Q92" s="475"/>
      <c r="R92" s="475"/>
      <c r="S92" s="476"/>
      <c r="T92" s="476"/>
    </row>
    <row r="93" spans="1:20" s="15" customFormat="1" ht="20.100000000000001" customHeight="1">
      <c r="A93" s="201"/>
      <c r="B93" s="202"/>
      <c r="C93" s="472"/>
      <c r="D93" s="472"/>
      <c r="E93" s="472"/>
      <c r="F93" s="472"/>
      <c r="G93" s="472"/>
      <c r="H93" s="472"/>
      <c r="I93" s="472"/>
      <c r="J93" s="473"/>
      <c r="K93" s="473"/>
      <c r="L93" s="473"/>
      <c r="M93" s="473"/>
      <c r="N93" s="14"/>
      <c r="O93" s="474"/>
      <c r="P93" s="474"/>
      <c r="Q93" s="475"/>
      <c r="R93" s="475"/>
      <c r="S93" s="476"/>
      <c r="T93" s="476"/>
    </row>
    <row r="94" spans="1:20" s="15" customFormat="1" ht="20.100000000000001" customHeight="1">
      <c r="A94" s="201"/>
      <c r="B94" s="202"/>
      <c r="C94" s="472"/>
      <c r="D94" s="472"/>
      <c r="E94" s="472"/>
      <c r="F94" s="472"/>
      <c r="G94" s="472"/>
      <c r="H94" s="472"/>
      <c r="I94" s="472"/>
      <c r="J94" s="473"/>
      <c r="K94" s="473"/>
      <c r="L94" s="473"/>
      <c r="M94" s="473"/>
      <c r="N94" s="14"/>
      <c r="O94" s="474"/>
      <c r="P94" s="474"/>
      <c r="Q94" s="475"/>
      <c r="R94" s="475"/>
      <c r="S94" s="476"/>
      <c r="T94" s="476"/>
    </row>
    <row r="95" spans="1:20" s="15" customFormat="1" ht="20.100000000000001" customHeight="1">
      <c r="A95" s="201"/>
      <c r="B95" s="202"/>
      <c r="C95" s="472"/>
      <c r="D95" s="472"/>
      <c r="E95" s="472"/>
      <c r="F95" s="472"/>
      <c r="G95" s="472"/>
      <c r="H95" s="472"/>
      <c r="I95" s="472"/>
      <c r="J95" s="473"/>
      <c r="K95" s="473"/>
      <c r="L95" s="473"/>
      <c r="M95" s="473"/>
      <c r="N95" s="14"/>
      <c r="O95" s="474"/>
      <c r="P95" s="474"/>
      <c r="Q95" s="475"/>
      <c r="R95" s="475"/>
      <c r="S95" s="476"/>
      <c r="T95" s="476"/>
    </row>
    <row r="96" spans="1:20" s="15" customFormat="1" ht="20.100000000000001" customHeight="1">
      <c r="A96" s="201"/>
      <c r="B96" s="202"/>
      <c r="C96" s="472"/>
      <c r="D96" s="472"/>
      <c r="E96" s="472"/>
      <c r="F96" s="472"/>
      <c r="G96" s="472"/>
      <c r="H96" s="472"/>
      <c r="I96" s="472"/>
      <c r="J96" s="473"/>
      <c r="K96" s="473"/>
      <c r="L96" s="473"/>
      <c r="M96" s="473"/>
      <c r="N96" s="14"/>
      <c r="O96" s="474"/>
      <c r="P96" s="474"/>
      <c r="Q96" s="475"/>
      <c r="R96" s="475"/>
      <c r="S96" s="476"/>
      <c r="T96" s="476"/>
    </row>
    <row r="97" spans="1:20" s="15" customFormat="1" ht="20.100000000000001" customHeight="1">
      <c r="A97" s="201"/>
      <c r="B97" s="202"/>
      <c r="C97" s="472"/>
      <c r="D97" s="472"/>
      <c r="E97" s="472"/>
      <c r="F97" s="472"/>
      <c r="G97" s="472"/>
      <c r="H97" s="472"/>
      <c r="I97" s="472"/>
      <c r="J97" s="473"/>
      <c r="K97" s="473"/>
      <c r="L97" s="473"/>
      <c r="M97" s="473"/>
      <c r="N97" s="14"/>
      <c r="O97" s="474"/>
      <c r="P97" s="474"/>
      <c r="Q97" s="475"/>
      <c r="R97" s="475"/>
      <c r="S97" s="476"/>
      <c r="T97" s="476"/>
    </row>
    <row r="98" spans="1:20" s="15" customFormat="1" ht="20.100000000000001" customHeight="1">
      <c r="A98" s="201"/>
      <c r="B98" s="202"/>
      <c r="C98" s="472"/>
      <c r="D98" s="472"/>
      <c r="E98" s="472"/>
      <c r="F98" s="472"/>
      <c r="G98" s="472"/>
      <c r="H98" s="472"/>
      <c r="I98" s="472"/>
      <c r="J98" s="473"/>
      <c r="K98" s="473"/>
      <c r="L98" s="473"/>
      <c r="M98" s="473"/>
      <c r="N98" s="14"/>
      <c r="O98" s="474"/>
      <c r="P98" s="474"/>
      <c r="Q98" s="475"/>
      <c r="R98" s="475"/>
      <c r="S98" s="476"/>
      <c r="T98" s="476"/>
    </row>
    <row r="99" spans="1:20" s="15" customFormat="1" ht="20.100000000000001" customHeight="1">
      <c r="A99" s="201"/>
      <c r="B99" s="202"/>
      <c r="C99" s="472"/>
      <c r="D99" s="472"/>
      <c r="E99" s="472"/>
      <c r="F99" s="472"/>
      <c r="G99" s="472"/>
      <c r="H99" s="472"/>
      <c r="I99" s="472"/>
      <c r="J99" s="473"/>
      <c r="K99" s="473"/>
      <c r="L99" s="473"/>
      <c r="M99" s="473"/>
      <c r="N99" s="14"/>
      <c r="O99" s="474"/>
      <c r="P99" s="474"/>
      <c r="Q99" s="475"/>
      <c r="R99" s="475"/>
      <c r="S99" s="476"/>
      <c r="T99" s="476"/>
    </row>
    <row r="100" spans="1:20" s="15" customFormat="1" ht="20.100000000000001" customHeight="1">
      <c r="A100" s="201"/>
      <c r="B100" s="202"/>
      <c r="C100" s="472"/>
      <c r="D100" s="472"/>
      <c r="E100" s="472"/>
      <c r="F100" s="472"/>
      <c r="G100" s="472"/>
      <c r="H100" s="472"/>
      <c r="I100" s="472"/>
      <c r="J100" s="473"/>
      <c r="K100" s="473"/>
      <c r="L100" s="473"/>
      <c r="M100" s="473"/>
      <c r="N100" s="14"/>
      <c r="O100" s="474"/>
      <c r="P100" s="474"/>
      <c r="Q100" s="475"/>
      <c r="R100" s="475"/>
      <c r="S100" s="476"/>
      <c r="T100" s="476"/>
    </row>
    <row r="101" spans="1:20" s="15" customFormat="1" ht="20.100000000000001" customHeight="1">
      <c r="A101" s="201"/>
      <c r="B101" s="202"/>
      <c r="C101" s="472"/>
      <c r="D101" s="472"/>
      <c r="E101" s="472"/>
      <c r="F101" s="472"/>
      <c r="G101" s="472"/>
      <c r="H101" s="472"/>
      <c r="I101" s="472"/>
      <c r="J101" s="473"/>
      <c r="K101" s="473"/>
      <c r="L101" s="473"/>
      <c r="M101" s="473"/>
      <c r="N101" s="14"/>
      <c r="O101" s="474"/>
      <c r="P101" s="474"/>
      <c r="Q101" s="475"/>
      <c r="R101" s="475"/>
      <c r="S101" s="476"/>
      <c r="T101" s="476"/>
    </row>
    <row r="102" spans="1:20" s="15" customFormat="1" ht="20.100000000000001" customHeight="1">
      <c r="A102" s="201"/>
      <c r="B102" s="202"/>
      <c r="C102" s="472"/>
      <c r="D102" s="472"/>
      <c r="E102" s="472"/>
      <c r="F102" s="472"/>
      <c r="G102" s="472"/>
      <c r="H102" s="472"/>
      <c r="I102" s="472"/>
      <c r="J102" s="473"/>
      <c r="K102" s="473"/>
      <c r="L102" s="473"/>
      <c r="M102" s="473"/>
      <c r="N102" s="14"/>
      <c r="O102" s="474"/>
      <c r="P102" s="474"/>
      <c r="Q102" s="475"/>
      <c r="R102" s="475"/>
      <c r="S102" s="476"/>
      <c r="T102" s="476"/>
    </row>
    <row r="103" spans="1:20" s="15" customFormat="1" ht="20.100000000000001" customHeight="1">
      <c r="A103" s="201"/>
      <c r="B103" s="202"/>
      <c r="C103" s="472"/>
      <c r="D103" s="472"/>
      <c r="E103" s="472"/>
      <c r="F103" s="472"/>
      <c r="G103" s="472"/>
      <c r="H103" s="472"/>
      <c r="I103" s="472"/>
      <c r="J103" s="473"/>
      <c r="K103" s="473"/>
      <c r="L103" s="473"/>
      <c r="M103" s="473"/>
      <c r="N103" s="14"/>
      <c r="O103" s="474"/>
      <c r="P103" s="474"/>
      <c r="Q103" s="475"/>
      <c r="R103" s="475"/>
      <c r="S103" s="476"/>
      <c r="T103" s="476"/>
    </row>
    <row r="104" spans="1:20" s="15" customFormat="1" ht="20.100000000000001" customHeight="1">
      <c r="A104" s="201"/>
      <c r="B104" s="202"/>
      <c r="C104" s="472"/>
      <c r="D104" s="472"/>
      <c r="E104" s="472"/>
      <c r="F104" s="472"/>
      <c r="G104" s="472"/>
      <c r="H104" s="472"/>
      <c r="I104" s="472"/>
      <c r="J104" s="473"/>
      <c r="K104" s="473"/>
      <c r="L104" s="473"/>
      <c r="M104" s="473"/>
      <c r="N104" s="14"/>
      <c r="O104" s="474"/>
      <c r="P104" s="474"/>
      <c r="Q104" s="475"/>
      <c r="R104" s="475"/>
      <c r="S104" s="476"/>
      <c r="T104" s="476"/>
    </row>
    <row r="105" spans="1:20" s="15" customFormat="1" ht="20.100000000000001" customHeight="1">
      <c r="A105" s="201"/>
      <c r="B105" s="202"/>
      <c r="C105" s="472"/>
      <c r="D105" s="472"/>
      <c r="E105" s="472"/>
      <c r="F105" s="472"/>
      <c r="G105" s="472"/>
      <c r="H105" s="472"/>
      <c r="I105" s="472"/>
      <c r="J105" s="473"/>
      <c r="K105" s="473"/>
      <c r="L105" s="473"/>
      <c r="M105" s="473"/>
      <c r="N105" s="14"/>
      <c r="O105" s="474"/>
      <c r="P105" s="474"/>
      <c r="Q105" s="475"/>
      <c r="R105" s="475"/>
      <c r="S105" s="476"/>
      <c r="T105" s="476"/>
    </row>
    <row r="106" spans="1:20" s="15" customFormat="1" ht="20.100000000000001" customHeight="1">
      <c r="A106" s="201"/>
      <c r="B106" s="202"/>
      <c r="C106" s="472"/>
      <c r="D106" s="472"/>
      <c r="E106" s="472"/>
      <c r="F106" s="472"/>
      <c r="G106" s="472"/>
      <c r="H106" s="472"/>
      <c r="I106" s="472"/>
      <c r="J106" s="473"/>
      <c r="K106" s="473"/>
      <c r="L106" s="473"/>
      <c r="M106" s="473"/>
      <c r="N106" s="14"/>
      <c r="O106" s="474"/>
      <c r="P106" s="474"/>
      <c r="Q106" s="475"/>
      <c r="R106" s="475"/>
      <c r="S106" s="476"/>
      <c r="T106" s="476"/>
    </row>
    <row r="107" spans="1:20" s="15" customFormat="1" ht="20.100000000000001" customHeight="1">
      <c r="A107" s="201"/>
      <c r="B107" s="202"/>
      <c r="C107" s="472"/>
      <c r="D107" s="472"/>
      <c r="E107" s="472"/>
      <c r="F107" s="472"/>
      <c r="G107" s="472"/>
      <c r="H107" s="472"/>
      <c r="I107" s="472"/>
      <c r="J107" s="473"/>
      <c r="K107" s="473"/>
      <c r="L107" s="473"/>
      <c r="M107" s="473"/>
      <c r="N107" s="14"/>
      <c r="O107" s="474"/>
      <c r="P107" s="474"/>
      <c r="Q107" s="475"/>
      <c r="R107" s="475"/>
      <c r="S107" s="476"/>
      <c r="T107" s="476"/>
    </row>
    <row r="108" spans="1:20" s="15" customFormat="1" ht="20.100000000000001" customHeight="1">
      <c r="A108" s="201"/>
      <c r="B108" s="202"/>
      <c r="C108" s="472"/>
      <c r="D108" s="472"/>
      <c r="E108" s="472"/>
      <c r="F108" s="472"/>
      <c r="G108" s="472"/>
      <c r="H108" s="472"/>
      <c r="I108" s="472"/>
      <c r="J108" s="473"/>
      <c r="K108" s="473"/>
      <c r="L108" s="473"/>
      <c r="M108" s="473"/>
      <c r="N108" s="14"/>
      <c r="O108" s="474"/>
      <c r="P108" s="474"/>
      <c r="Q108" s="475"/>
      <c r="R108" s="475"/>
      <c r="S108" s="476"/>
      <c r="T108" s="476"/>
    </row>
    <row r="109" spans="1:20" s="15" customFormat="1" ht="20.100000000000001" customHeight="1">
      <c r="A109" s="201"/>
      <c r="B109" s="202"/>
      <c r="C109" s="472"/>
      <c r="D109" s="472"/>
      <c r="E109" s="472"/>
      <c r="F109" s="472"/>
      <c r="G109" s="472"/>
      <c r="H109" s="472"/>
      <c r="I109" s="472"/>
      <c r="J109" s="473"/>
      <c r="K109" s="473"/>
      <c r="L109" s="473"/>
      <c r="M109" s="473"/>
      <c r="N109" s="14"/>
      <c r="O109" s="474"/>
      <c r="P109" s="474"/>
      <c r="Q109" s="475"/>
      <c r="R109" s="475"/>
      <c r="S109" s="476"/>
      <c r="T109" s="476"/>
    </row>
    <row r="110" spans="1:20" s="15" customFormat="1" ht="20.100000000000001" customHeight="1">
      <c r="A110" s="201"/>
      <c r="B110" s="202"/>
      <c r="C110" s="472"/>
      <c r="D110" s="472"/>
      <c r="E110" s="472"/>
      <c r="F110" s="472"/>
      <c r="G110" s="472"/>
      <c r="H110" s="472"/>
      <c r="I110" s="472"/>
      <c r="J110" s="473"/>
      <c r="K110" s="473"/>
      <c r="L110" s="473"/>
      <c r="M110" s="473"/>
      <c r="N110" s="14"/>
      <c r="O110" s="474"/>
      <c r="P110" s="474"/>
      <c r="Q110" s="475"/>
      <c r="R110" s="475"/>
      <c r="S110" s="476"/>
      <c r="T110" s="476"/>
    </row>
    <row r="111" spans="1:20" s="15" customFormat="1" ht="20.100000000000001" customHeight="1">
      <c r="A111" s="201"/>
      <c r="B111" s="202"/>
      <c r="C111" s="472"/>
      <c r="D111" s="472"/>
      <c r="E111" s="472"/>
      <c r="F111" s="472"/>
      <c r="G111" s="472"/>
      <c r="H111" s="472"/>
      <c r="I111" s="472"/>
      <c r="J111" s="473"/>
      <c r="K111" s="473"/>
      <c r="L111" s="473"/>
      <c r="M111" s="473"/>
      <c r="N111" s="14"/>
      <c r="O111" s="474"/>
      <c r="P111" s="474"/>
      <c r="Q111" s="475"/>
      <c r="R111" s="475"/>
      <c r="S111" s="476"/>
      <c r="T111" s="476"/>
    </row>
    <row r="112" spans="1:20" s="15" customFormat="1" ht="20.100000000000001" customHeight="1">
      <c r="A112" s="201"/>
      <c r="B112" s="202"/>
      <c r="C112" s="472"/>
      <c r="D112" s="472"/>
      <c r="E112" s="472"/>
      <c r="F112" s="472"/>
      <c r="G112" s="472"/>
      <c r="H112" s="472"/>
      <c r="I112" s="472"/>
      <c r="J112" s="473"/>
      <c r="K112" s="473"/>
      <c r="L112" s="473"/>
      <c r="M112" s="473"/>
      <c r="N112" s="14"/>
      <c r="O112" s="474"/>
      <c r="P112" s="474"/>
      <c r="Q112" s="475"/>
      <c r="R112" s="475"/>
      <c r="S112" s="476"/>
      <c r="T112" s="476"/>
    </row>
    <row r="113" spans="1:20" s="15" customFormat="1" ht="20.100000000000001" customHeight="1">
      <c r="A113" s="201"/>
      <c r="B113" s="202"/>
      <c r="C113" s="472"/>
      <c r="D113" s="472"/>
      <c r="E113" s="472"/>
      <c r="F113" s="472"/>
      <c r="G113" s="472"/>
      <c r="H113" s="472"/>
      <c r="I113" s="472"/>
      <c r="J113" s="473"/>
      <c r="K113" s="473"/>
      <c r="L113" s="473"/>
      <c r="M113" s="473"/>
      <c r="N113" s="14"/>
      <c r="O113" s="474"/>
      <c r="P113" s="474"/>
      <c r="Q113" s="475"/>
      <c r="R113" s="475"/>
      <c r="S113" s="476"/>
      <c r="T113" s="476"/>
    </row>
    <row r="114" spans="1:20" s="15" customFormat="1" ht="20.100000000000001" customHeight="1">
      <c r="A114" s="201"/>
      <c r="B114" s="202"/>
      <c r="C114" s="472"/>
      <c r="D114" s="472"/>
      <c r="E114" s="472"/>
      <c r="F114" s="472"/>
      <c r="G114" s="472"/>
      <c r="H114" s="472"/>
      <c r="I114" s="472"/>
      <c r="J114" s="473"/>
      <c r="K114" s="473"/>
      <c r="L114" s="473"/>
      <c r="M114" s="473"/>
      <c r="N114" s="14"/>
      <c r="O114" s="474"/>
      <c r="P114" s="474"/>
      <c r="Q114" s="475"/>
      <c r="R114" s="475"/>
      <c r="S114" s="476"/>
      <c r="T114" s="476"/>
    </row>
    <row r="115" spans="1:20" s="15" customFormat="1" ht="20.100000000000001" customHeight="1">
      <c r="A115" s="201"/>
      <c r="B115" s="202"/>
      <c r="C115" s="472"/>
      <c r="D115" s="472"/>
      <c r="E115" s="472"/>
      <c r="F115" s="472"/>
      <c r="G115" s="472"/>
      <c r="H115" s="472"/>
      <c r="I115" s="472"/>
      <c r="J115" s="473"/>
      <c r="K115" s="473"/>
      <c r="L115" s="473"/>
      <c r="M115" s="473"/>
      <c r="N115" s="14"/>
      <c r="O115" s="474"/>
      <c r="P115" s="474"/>
      <c r="Q115" s="475"/>
      <c r="R115" s="475"/>
      <c r="S115" s="476"/>
      <c r="T115" s="476"/>
    </row>
    <row r="116" spans="1:20" s="15" customFormat="1" ht="20.100000000000001" customHeight="1">
      <c r="A116" s="201"/>
      <c r="B116" s="202"/>
      <c r="C116" s="472"/>
      <c r="D116" s="472"/>
      <c r="E116" s="472"/>
      <c r="F116" s="472"/>
      <c r="G116" s="472"/>
      <c r="H116" s="472"/>
      <c r="I116" s="472"/>
      <c r="J116" s="473"/>
      <c r="K116" s="473"/>
      <c r="L116" s="473"/>
      <c r="M116" s="473"/>
      <c r="N116" s="14"/>
      <c r="O116" s="474"/>
      <c r="P116" s="474"/>
      <c r="Q116" s="475"/>
      <c r="R116" s="475"/>
      <c r="S116" s="476"/>
      <c r="T116" s="476"/>
    </row>
    <row r="117" spans="1:20" s="15" customFormat="1" ht="20.100000000000001" customHeight="1">
      <c r="A117" s="201"/>
      <c r="B117" s="202"/>
      <c r="C117" s="472"/>
      <c r="D117" s="472"/>
      <c r="E117" s="472"/>
      <c r="F117" s="472"/>
      <c r="G117" s="472"/>
      <c r="H117" s="472"/>
      <c r="I117" s="472"/>
      <c r="J117" s="473"/>
      <c r="K117" s="473"/>
      <c r="L117" s="473"/>
      <c r="M117" s="473"/>
      <c r="N117" s="14"/>
      <c r="O117" s="474"/>
      <c r="P117" s="474"/>
      <c r="Q117" s="475"/>
      <c r="R117" s="475"/>
      <c r="S117" s="476"/>
      <c r="T117" s="476"/>
    </row>
    <row r="118" spans="1:20" s="15" customFormat="1" ht="20.100000000000001" customHeight="1">
      <c r="A118" s="201"/>
      <c r="B118" s="202"/>
      <c r="C118" s="472"/>
      <c r="D118" s="472"/>
      <c r="E118" s="472"/>
      <c r="F118" s="472"/>
      <c r="G118" s="472"/>
      <c r="H118" s="472"/>
      <c r="I118" s="472"/>
      <c r="J118" s="473"/>
      <c r="K118" s="473"/>
      <c r="L118" s="473"/>
      <c r="M118" s="473"/>
      <c r="N118" s="14"/>
      <c r="O118" s="474"/>
      <c r="P118" s="474"/>
      <c r="Q118" s="475"/>
      <c r="R118" s="475"/>
      <c r="S118" s="476"/>
      <c r="T118" s="476"/>
    </row>
    <row r="119" spans="1:20" s="15" customFormat="1" ht="20.100000000000001" customHeight="1">
      <c r="A119" s="201"/>
      <c r="B119" s="202"/>
      <c r="C119" s="472"/>
      <c r="D119" s="472"/>
      <c r="E119" s="472"/>
      <c r="F119" s="472"/>
      <c r="G119" s="472"/>
      <c r="H119" s="472"/>
      <c r="I119" s="472"/>
      <c r="J119" s="473"/>
      <c r="K119" s="473"/>
      <c r="L119" s="473"/>
      <c r="M119" s="473"/>
      <c r="N119" s="14"/>
      <c r="O119" s="474"/>
      <c r="P119" s="474"/>
      <c r="Q119" s="475"/>
      <c r="R119" s="475"/>
      <c r="S119" s="476"/>
      <c r="T119" s="476"/>
    </row>
    <row r="120" spans="1:20" s="15" customFormat="1" ht="20.100000000000001" customHeight="1">
      <c r="A120" s="201"/>
      <c r="B120" s="202"/>
      <c r="C120" s="472"/>
      <c r="D120" s="472"/>
      <c r="E120" s="472"/>
      <c r="F120" s="472"/>
      <c r="G120" s="472"/>
      <c r="H120" s="472"/>
      <c r="I120" s="472"/>
      <c r="J120" s="473"/>
      <c r="K120" s="473"/>
      <c r="L120" s="473"/>
      <c r="M120" s="473"/>
      <c r="N120" s="14"/>
      <c r="O120" s="474"/>
      <c r="P120" s="474"/>
      <c r="Q120" s="475"/>
      <c r="R120" s="475"/>
      <c r="S120" s="476"/>
      <c r="T120" s="476"/>
    </row>
    <row r="121" spans="1:20" s="15" customFormat="1" ht="20.100000000000001" customHeight="1">
      <c r="A121" s="201"/>
      <c r="B121" s="202"/>
      <c r="C121" s="472"/>
      <c r="D121" s="472"/>
      <c r="E121" s="472"/>
      <c r="F121" s="472"/>
      <c r="G121" s="472"/>
      <c r="H121" s="472"/>
      <c r="I121" s="472"/>
      <c r="J121" s="473"/>
      <c r="K121" s="473"/>
      <c r="L121" s="473"/>
      <c r="M121" s="473"/>
      <c r="N121" s="14"/>
      <c r="O121" s="474"/>
      <c r="P121" s="474"/>
      <c r="Q121" s="475"/>
      <c r="R121" s="475"/>
      <c r="S121" s="476"/>
      <c r="T121" s="476"/>
    </row>
    <row r="122" spans="1:20" s="15" customFormat="1" ht="20.100000000000001" customHeight="1">
      <c r="A122" s="201"/>
      <c r="B122" s="202"/>
      <c r="C122" s="472"/>
      <c r="D122" s="472"/>
      <c r="E122" s="472"/>
      <c r="F122" s="472"/>
      <c r="G122" s="472"/>
      <c r="H122" s="472"/>
      <c r="I122" s="472"/>
      <c r="J122" s="473"/>
      <c r="K122" s="473"/>
      <c r="L122" s="473"/>
      <c r="M122" s="473"/>
      <c r="N122" s="14"/>
      <c r="O122" s="474"/>
      <c r="P122" s="474"/>
      <c r="Q122" s="475"/>
      <c r="R122" s="475"/>
      <c r="S122" s="476"/>
      <c r="T122" s="476"/>
    </row>
    <row r="123" spans="1:20" s="15" customFormat="1" ht="20.100000000000001" customHeight="1">
      <c r="A123" s="201"/>
      <c r="B123" s="202"/>
      <c r="C123" s="472"/>
      <c r="D123" s="472"/>
      <c r="E123" s="472"/>
      <c r="F123" s="472"/>
      <c r="G123" s="472"/>
      <c r="H123" s="472"/>
      <c r="I123" s="472"/>
      <c r="J123" s="473"/>
      <c r="K123" s="473"/>
      <c r="L123" s="473"/>
      <c r="M123" s="473"/>
      <c r="N123" s="14"/>
      <c r="O123" s="474"/>
      <c r="P123" s="474"/>
      <c r="Q123" s="475"/>
      <c r="R123" s="475"/>
      <c r="S123" s="476"/>
      <c r="T123" s="476"/>
    </row>
    <row r="124" spans="1:20" s="15" customFormat="1" ht="20.100000000000001" customHeight="1">
      <c r="A124" s="201"/>
      <c r="B124" s="202"/>
      <c r="C124" s="472"/>
      <c r="D124" s="472"/>
      <c r="E124" s="472"/>
      <c r="F124" s="472"/>
      <c r="G124" s="472"/>
      <c r="H124" s="472"/>
      <c r="I124" s="472"/>
      <c r="J124" s="473"/>
      <c r="K124" s="473"/>
      <c r="L124" s="473"/>
      <c r="M124" s="473"/>
      <c r="N124" s="14"/>
      <c r="O124" s="474"/>
      <c r="P124" s="474"/>
      <c r="Q124" s="475"/>
      <c r="R124" s="475"/>
      <c r="S124" s="476"/>
      <c r="T124" s="476"/>
    </row>
    <row r="125" spans="1:20" s="15" customFormat="1" ht="20.100000000000001" customHeight="1">
      <c r="A125" s="201"/>
      <c r="B125" s="202"/>
      <c r="C125" s="472"/>
      <c r="D125" s="472"/>
      <c r="E125" s="472"/>
      <c r="F125" s="472"/>
      <c r="G125" s="472"/>
      <c r="H125" s="472"/>
      <c r="I125" s="472"/>
      <c r="J125" s="473"/>
      <c r="K125" s="473"/>
      <c r="L125" s="473"/>
      <c r="M125" s="473"/>
      <c r="N125" s="14"/>
      <c r="O125" s="474"/>
      <c r="P125" s="474"/>
      <c r="Q125" s="475"/>
      <c r="R125" s="475"/>
      <c r="S125" s="476"/>
      <c r="T125" s="476"/>
    </row>
    <row r="126" spans="1:20" s="15" customFormat="1" ht="20.100000000000001" customHeight="1">
      <c r="A126" s="201"/>
      <c r="B126" s="202"/>
      <c r="C126" s="472"/>
      <c r="D126" s="472"/>
      <c r="E126" s="472"/>
      <c r="F126" s="472"/>
      <c r="G126" s="472"/>
      <c r="H126" s="472"/>
      <c r="I126" s="472"/>
      <c r="J126" s="473"/>
      <c r="K126" s="473"/>
      <c r="L126" s="473"/>
      <c r="M126" s="473"/>
      <c r="N126" s="14"/>
      <c r="O126" s="474"/>
      <c r="P126" s="474"/>
      <c r="Q126" s="475"/>
      <c r="R126" s="475"/>
      <c r="S126" s="476"/>
      <c r="T126" s="476"/>
    </row>
    <row r="127" spans="1:20" s="15" customFormat="1" ht="20.100000000000001" customHeight="1">
      <c r="A127" s="201"/>
      <c r="B127" s="202"/>
      <c r="C127" s="472"/>
      <c r="D127" s="472"/>
      <c r="E127" s="472"/>
      <c r="F127" s="472"/>
      <c r="G127" s="472"/>
      <c r="H127" s="472"/>
      <c r="I127" s="472"/>
      <c r="J127" s="473"/>
      <c r="K127" s="473"/>
      <c r="L127" s="473"/>
      <c r="M127" s="473"/>
      <c r="N127" s="14"/>
      <c r="O127" s="474"/>
      <c r="P127" s="474"/>
      <c r="Q127" s="475"/>
      <c r="R127" s="475"/>
      <c r="S127" s="476"/>
      <c r="T127" s="476"/>
    </row>
    <row r="128" spans="1:20" s="15" customFormat="1" ht="20.100000000000001" customHeight="1">
      <c r="A128" s="201"/>
      <c r="B128" s="202"/>
      <c r="C128" s="472"/>
      <c r="D128" s="472"/>
      <c r="E128" s="472"/>
      <c r="F128" s="472"/>
      <c r="G128" s="472"/>
      <c r="H128" s="472"/>
      <c r="I128" s="472"/>
      <c r="J128" s="473"/>
      <c r="K128" s="473"/>
      <c r="L128" s="473"/>
      <c r="M128" s="473"/>
      <c r="N128" s="14"/>
      <c r="O128" s="474"/>
      <c r="P128" s="474"/>
      <c r="Q128" s="475"/>
      <c r="R128" s="475"/>
      <c r="S128" s="476"/>
      <c r="T128" s="476"/>
    </row>
  </sheetData>
  <mergeCells count="6937">
    <mergeCell ref="C128:I128"/>
    <mergeCell ref="J128:M128"/>
    <mergeCell ref="O128:P128"/>
    <mergeCell ref="Q128:R128"/>
    <mergeCell ref="S128:T128"/>
    <mergeCell ref="C127:I127"/>
    <mergeCell ref="J127:M127"/>
    <mergeCell ref="O127:P127"/>
    <mergeCell ref="Q127:R127"/>
    <mergeCell ref="S127:T127"/>
    <mergeCell ref="C126:I126"/>
    <mergeCell ref="J126:M126"/>
    <mergeCell ref="O126:P126"/>
    <mergeCell ref="Q126:R126"/>
    <mergeCell ref="S126:T126"/>
    <mergeCell ref="C125:I125"/>
    <mergeCell ref="J125:M125"/>
    <mergeCell ref="O125:P125"/>
    <mergeCell ref="Q125:R125"/>
    <mergeCell ref="S125:T125"/>
    <mergeCell ref="C122:I122"/>
    <mergeCell ref="J122:M122"/>
    <mergeCell ref="O122:P122"/>
    <mergeCell ref="Q122:R122"/>
    <mergeCell ref="S122:T122"/>
    <mergeCell ref="C121:I121"/>
    <mergeCell ref="J121:M121"/>
    <mergeCell ref="O121:P121"/>
    <mergeCell ref="Q121:R121"/>
    <mergeCell ref="S121:T121"/>
    <mergeCell ref="J124:M124"/>
    <mergeCell ref="O124:P124"/>
    <mergeCell ref="Q124:R124"/>
    <mergeCell ref="S124:T124"/>
    <mergeCell ref="C123:I123"/>
    <mergeCell ref="J123:M123"/>
    <mergeCell ref="O123:P123"/>
    <mergeCell ref="Q123:R123"/>
    <mergeCell ref="S123:T123"/>
    <mergeCell ref="C124:I124"/>
    <mergeCell ref="C118:I118"/>
    <mergeCell ref="J118:M118"/>
    <mergeCell ref="O118:P118"/>
    <mergeCell ref="Q118:R118"/>
    <mergeCell ref="S118:T118"/>
    <mergeCell ref="C117:I117"/>
    <mergeCell ref="J117:M117"/>
    <mergeCell ref="O117:P117"/>
    <mergeCell ref="Q117:R117"/>
    <mergeCell ref="S117:T117"/>
    <mergeCell ref="C120:I120"/>
    <mergeCell ref="J120:M120"/>
    <mergeCell ref="O120:P120"/>
    <mergeCell ref="Q120:R120"/>
    <mergeCell ref="S120:T120"/>
    <mergeCell ref="C119:I119"/>
    <mergeCell ref="J119:M119"/>
    <mergeCell ref="O119:P119"/>
    <mergeCell ref="Q119:R119"/>
    <mergeCell ref="S119:T119"/>
    <mergeCell ref="C114:I114"/>
    <mergeCell ref="J114:M114"/>
    <mergeCell ref="O114:P114"/>
    <mergeCell ref="Q114:R114"/>
    <mergeCell ref="S114:T114"/>
    <mergeCell ref="C113:I113"/>
    <mergeCell ref="J113:M113"/>
    <mergeCell ref="O113:P113"/>
    <mergeCell ref="Q113:R113"/>
    <mergeCell ref="S113:T113"/>
    <mergeCell ref="C116:I116"/>
    <mergeCell ref="J116:M116"/>
    <mergeCell ref="O116:P116"/>
    <mergeCell ref="Q116:R116"/>
    <mergeCell ref="S116:T116"/>
    <mergeCell ref="C115:I115"/>
    <mergeCell ref="J115:M115"/>
    <mergeCell ref="O115:P115"/>
    <mergeCell ref="Q115:R115"/>
    <mergeCell ref="S115:T115"/>
    <mergeCell ref="C110:I110"/>
    <mergeCell ref="J110:M110"/>
    <mergeCell ref="O110:P110"/>
    <mergeCell ref="Q110:R110"/>
    <mergeCell ref="S110:T110"/>
    <mergeCell ref="C109:I109"/>
    <mergeCell ref="J109:M109"/>
    <mergeCell ref="O109:P109"/>
    <mergeCell ref="Q109:R109"/>
    <mergeCell ref="S109:T109"/>
    <mergeCell ref="C112:I112"/>
    <mergeCell ref="J112:M112"/>
    <mergeCell ref="O112:P112"/>
    <mergeCell ref="Q112:R112"/>
    <mergeCell ref="S112:T112"/>
    <mergeCell ref="C111:I111"/>
    <mergeCell ref="J111:M111"/>
    <mergeCell ref="O111:P111"/>
    <mergeCell ref="Q111:R111"/>
    <mergeCell ref="S111:T111"/>
    <mergeCell ref="C106:I106"/>
    <mergeCell ref="J106:M106"/>
    <mergeCell ref="O106:P106"/>
    <mergeCell ref="Q106:R106"/>
    <mergeCell ref="S106:T106"/>
    <mergeCell ref="C105:I105"/>
    <mergeCell ref="J105:M105"/>
    <mergeCell ref="O105:P105"/>
    <mergeCell ref="Q105:R105"/>
    <mergeCell ref="S105:T105"/>
    <mergeCell ref="C108:I108"/>
    <mergeCell ref="J108:M108"/>
    <mergeCell ref="O108:P108"/>
    <mergeCell ref="Q108:R108"/>
    <mergeCell ref="S108:T108"/>
    <mergeCell ref="C107:I107"/>
    <mergeCell ref="J107:M107"/>
    <mergeCell ref="O107:P107"/>
    <mergeCell ref="Q107:R107"/>
    <mergeCell ref="S107:T107"/>
    <mergeCell ref="C102:I102"/>
    <mergeCell ref="J102:M102"/>
    <mergeCell ref="O102:P102"/>
    <mergeCell ref="Q102:R102"/>
    <mergeCell ref="S102:T102"/>
    <mergeCell ref="C101:I101"/>
    <mergeCell ref="J101:M101"/>
    <mergeCell ref="O101:P101"/>
    <mergeCell ref="Q101:R101"/>
    <mergeCell ref="S101:T101"/>
    <mergeCell ref="C104:I104"/>
    <mergeCell ref="J104:M104"/>
    <mergeCell ref="O104:P104"/>
    <mergeCell ref="Q104:R104"/>
    <mergeCell ref="S104:T104"/>
    <mergeCell ref="C103:I103"/>
    <mergeCell ref="J103:M103"/>
    <mergeCell ref="O103:P103"/>
    <mergeCell ref="Q103:R103"/>
    <mergeCell ref="S103:T103"/>
    <mergeCell ref="C98:I98"/>
    <mergeCell ref="J98:M98"/>
    <mergeCell ref="O98:P98"/>
    <mergeCell ref="Q98:R98"/>
    <mergeCell ref="S98:T98"/>
    <mergeCell ref="C97:I97"/>
    <mergeCell ref="J97:M97"/>
    <mergeCell ref="O97:P97"/>
    <mergeCell ref="Q97:R97"/>
    <mergeCell ref="S97:T97"/>
    <mergeCell ref="C100:I100"/>
    <mergeCell ref="J100:M100"/>
    <mergeCell ref="O100:P100"/>
    <mergeCell ref="Q100:R100"/>
    <mergeCell ref="S100:T100"/>
    <mergeCell ref="C99:I99"/>
    <mergeCell ref="J99:M99"/>
    <mergeCell ref="O99:P99"/>
    <mergeCell ref="Q99:R99"/>
    <mergeCell ref="S99:T99"/>
    <mergeCell ref="C94:I94"/>
    <mergeCell ref="J94:M94"/>
    <mergeCell ref="O94:P94"/>
    <mergeCell ref="Q94:R94"/>
    <mergeCell ref="S94:T94"/>
    <mergeCell ref="C93:I93"/>
    <mergeCell ref="J93:M93"/>
    <mergeCell ref="O93:P93"/>
    <mergeCell ref="Q93:R93"/>
    <mergeCell ref="S93:T93"/>
    <mergeCell ref="C96:I96"/>
    <mergeCell ref="J96:M96"/>
    <mergeCell ref="O96:P96"/>
    <mergeCell ref="Q96:R96"/>
    <mergeCell ref="S96:T96"/>
    <mergeCell ref="C95:I95"/>
    <mergeCell ref="J95:M95"/>
    <mergeCell ref="O95:P95"/>
    <mergeCell ref="Q95:R95"/>
    <mergeCell ref="S95:T95"/>
    <mergeCell ref="C90:I90"/>
    <mergeCell ref="J90:M90"/>
    <mergeCell ref="O90:P90"/>
    <mergeCell ref="Q90:R90"/>
    <mergeCell ref="S90:T90"/>
    <mergeCell ref="C89:I89"/>
    <mergeCell ref="J89:M89"/>
    <mergeCell ref="O89:P89"/>
    <mergeCell ref="Q89:R89"/>
    <mergeCell ref="S89:T89"/>
    <mergeCell ref="C92:I92"/>
    <mergeCell ref="J92:M92"/>
    <mergeCell ref="O92:P92"/>
    <mergeCell ref="Q92:R92"/>
    <mergeCell ref="S92:T92"/>
    <mergeCell ref="C91:I91"/>
    <mergeCell ref="J91:M91"/>
    <mergeCell ref="O91:P91"/>
    <mergeCell ref="Q91:R91"/>
    <mergeCell ref="S91:T91"/>
    <mergeCell ref="C86:I86"/>
    <mergeCell ref="J86:M86"/>
    <mergeCell ref="O86:P86"/>
    <mergeCell ref="Q86:R86"/>
    <mergeCell ref="S86:T86"/>
    <mergeCell ref="C85:I85"/>
    <mergeCell ref="J85:M85"/>
    <mergeCell ref="O85:P85"/>
    <mergeCell ref="Q85:R85"/>
    <mergeCell ref="S85:T85"/>
    <mergeCell ref="C88:I88"/>
    <mergeCell ref="J88:M88"/>
    <mergeCell ref="O88:P88"/>
    <mergeCell ref="Q88:R88"/>
    <mergeCell ref="S88:T88"/>
    <mergeCell ref="C87:I87"/>
    <mergeCell ref="J87:M87"/>
    <mergeCell ref="O87:P87"/>
    <mergeCell ref="Q87:R87"/>
    <mergeCell ref="S87:T87"/>
    <mergeCell ref="C82:I82"/>
    <mergeCell ref="J82:M82"/>
    <mergeCell ref="O82:P82"/>
    <mergeCell ref="Q82:R82"/>
    <mergeCell ref="S82:T82"/>
    <mergeCell ref="C81:I81"/>
    <mergeCell ref="J81:M81"/>
    <mergeCell ref="O81:P81"/>
    <mergeCell ref="Q81:R81"/>
    <mergeCell ref="S81:T81"/>
    <mergeCell ref="C84:I84"/>
    <mergeCell ref="J84:M84"/>
    <mergeCell ref="O84:P84"/>
    <mergeCell ref="Q84:R84"/>
    <mergeCell ref="S84:T84"/>
    <mergeCell ref="C83:I83"/>
    <mergeCell ref="J83:M83"/>
    <mergeCell ref="O83:P83"/>
    <mergeCell ref="Q83:R83"/>
    <mergeCell ref="S83:T83"/>
    <mergeCell ref="C78:I78"/>
    <mergeCell ref="J78:M78"/>
    <mergeCell ref="O78:P78"/>
    <mergeCell ref="Q78:R78"/>
    <mergeCell ref="S78:T78"/>
    <mergeCell ref="C77:I77"/>
    <mergeCell ref="J77:M77"/>
    <mergeCell ref="O77:P77"/>
    <mergeCell ref="Q77:R77"/>
    <mergeCell ref="S77:T77"/>
    <mergeCell ref="C80:I80"/>
    <mergeCell ref="J80:M80"/>
    <mergeCell ref="O80:P80"/>
    <mergeCell ref="Q80:R80"/>
    <mergeCell ref="S80:T80"/>
    <mergeCell ref="C79:I79"/>
    <mergeCell ref="J79:M79"/>
    <mergeCell ref="O79:P79"/>
    <mergeCell ref="Q79:R79"/>
    <mergeCell ref="S79:T79"/>
    <mergeCell ref="W25:Z25"/>
    <mergeCell ref="H23:L23"/>
    <mergeCell ref="S22:T22"/>
    <mergeCell ref="M23:R23"/>
    <mergeCell ref="S23:T23"/>
    <mergeCell ref="Q25:T25"/>
    <mergeCell ref="W26:Z26"/>
    <mergeCell ref="L25:O25"/>
    <mergeCell ref="G25:K25"/>
    <mergeCell ref="G22:M22"/>
    <mergeCell ref="G28:K28"/>
    <mergeCell ref="L28:O28"/>
    <mergeCell ref="Q28:T28"/>
    <mergeCell ref="G29:K29"/>
    <mergeCell ref="L29:O29"/>
    <mergeCell ref="Q29:T29"/>
    <mergeCell ref="G30:K30"/>
    <mergeCell ref="L30:O30"/>
    <mergeCell ref="Q30:T30"/>
    <mergeCell ref="Q26:T26"/>
    <mergeCell ref="Q27:T27"/>
    <mergeCell ref="G27:K27"/>
    <mergeCell ref="L27:O27"/>
    <mergeCell ref="G26:K26"/>
    <mergeCell ref="L26:O26"/>
    <mergeCell ref="G34:H34"/>
    <mergeCell ref="J34:T34"/>
    <mergeCell ref="G35:H35"/>
    <mergeCell ref="G33:T33"/>
    <mergeCell ref="A1:S1"/>
    <mergeCell ref="A4:S4"/>
    <mergeCell ref="A3:T3"/>
    <mergeCell ref="A6:T6"/>
    <mergeCell ref="P22:Q22"/>
    <mergeCell ref="N22:O22"/>
    <mergeCell ref="G19:T19"/>
    <mergeCell ref="G20:T20"/>
    <mergeCell ref="G21:T21"/>
    <mergeCell ref="G15:K15"/>
    <mergeCell ref="A5:J5"/>
    <mergeCell ref="K5:T5"/>
    <mergeCell ref="G31:K31"/>
    <mergeCell ref="J35:T35"/>
    <mergeCell ref="L31:O31"/>
    <mergeCell ref="Q31:T31"/>
    <mergeCell ref="G32:K32"/>
    <mergeCell ref="L32:O32"/>
    <mergeCell ref="Q32:T32"/>
    <mergeCell ref="H14:N14"/>
    <mergeCell ref="O14:S14"/>
    <mergeCell ref="G10:H10"/>
    <mergeCell ref="J10:T10"/>
    <mergeCell ref="G11:H11"/>
    <mergeCell ref="J11:T11"/>
    <mergeCell ref="G12:H12"/>
    <mergeCell ref="J12:T12"/>
    <mergeCell ref="A13:B13"/>
    <mergeCell ref="C13:G13"/>
    <mergeCell ref="A8:B8"/>
    <mergeCell ref="C8:E8"/>
    <mergeCell ref="A9:B9"/>
    <mergeCell ref="C9:E9"/>
    <mergeCell ref="A10:B10"/>
    <mergeCell ref="C10:E10"/>
    <mergeCell ref="G8:T8"/>
    <mergeCell ref="G9:T9"/>
    <mergeCell ref="C24:E24"/>
    <mergeCell ref="G24:T24"/>
    <mergeCell ref="U16:V16"/>
    <mergeCell ref="W16:Y16"/>
    <mergeCell ref="Z16:AA16"/>
    <mergeCell ref="AB16:AD16"/>
    <mergeCell ref="AE16:AF16"/>
    <mergeCell ref="AG16:AI16"/>
    <mergeCell ref="A19:B19"/>
    <mergeCell ref="C19:E19"/>
    <mergeCell ref="A22:B22"/>
    <mergeCell ref="C22:F22"/>
    <mergeCell ref="C23:F23"/>
    <mergeCell ref="A23:B23"/>
    <mergeCell ref="A24:B24"/>
    <mergeCell ref="AJ16:AK16"/>
    <mergeCell ref="AL16:AN16"/>
    <mergeCell ref="AO16:AP16"/>
    <mergeCell ref="C14:G14"/>
    <mergeCell ref="C15:F15"/>
    <mergeCell ref="L15:O15"/>
    <mergeCell ref="P15:T15"/>
    <mergeCell ref="A16:B16"/>
    <mergeCell ref="C16:E16"/>
    <mergeCell ref="BN16:BO16"/>
    <mergeCell ref="BP16:BR16"/>
    <mergeCell ref="BS16:BT16"/>
    <mergeCell ref="BU16:BW16"/>
    <mergeCell ref="BX16:BY16"/>
    <mergeCell ref="BZ16:CB16"/>
    <mergeCell ref="CC16:CD16"/>
    <mergeCell ref="CE16:CG16"/>
    <mergeCell ref="CH16:CI16"/>
    <mergeCell ref="AQ16:AS16"/>
    <mergeCell ref="AT16:AU16"/>
    <mergeCell ref="AV16:AX16"/>
    <mergeCell ref="AY16:AZ16"/>
    <mergeCell ref="BA16:BC16"/>
    <mergeCell ref="BD16:BE16"/>
    <mergeCell ref="BF16:BH16"/>
    <mergeCell ref="BI16:BJ16"/>
    <mergeCell ref="BK16:BM16"/>
    <mergeCell ref="DG16:DH16"/>
    <mergeCell ref="DI16:DK16"/>
    <mergeCell ref="DL16:DM16"/>
    <mergeCell ref="DN16:DP16"/>
    <mergeCell ref="DQ16:DR16"/>
    <mergeCell ref="DS16:DU16"/>
    <mergeCell ref="DV16:DW16"/>
    <mergeCell ref="DX16:DZ16"/>
    <mergeCell ref="EA16:EB16"/>
    <mergeCell ref="CJ16:CL16"/>
    <mergeCell ref="CM16:CN16"/>
    <mergeCell ref="CO16:CQ16"/>
    <mergeCell ref="CR16:CS16"/>
    <mergeCell ref="CT16:CV16"/>
    <mergeCell ref="CW16:CX16"/>
    <mergeCell ref="CY16:DA16"/>
    <mergeCell ref="DB16:DC16"/>
    <mergeCell ref="DD16:DF16"/>
    <mergeCell ref="EZ16:FA16"/>
    <mergeCell ref="FB16:FD16"/>
    <mergeCell ref="FE16:FF16"/>
    <mergeCell ref="FG16:FI16"/>
    <mergeCell ref="FJ16:FK16"/>
    <mergeCell ref="FL16:FN16"/>
    <mergeCell ref="FO16:FP16"/>
    <mergeCell ref="FQ16:FS16"/>
    <mergeCell ref="FT16:FU16"/>
    <mergeCell ref="EC16:EE16"/>
    <mergeCell ref="EF16:EG16"/>
    <mergeCell ref="EH16:EJ16"/>
    <mergeCell ref="EK16:EL16"/>
    <mergeCell ref="EM16:EO16"/>
    <mergeCell ref="EP16:EQ16"/>
    <mergeCell ref="ER16:ET16"/>
    <mergeCell ref="EU16:EV16"/>
    <mergeCell ref="EW16:EY16"/>
    <mergeCell ref="GS16:GT16"/>
    <mergeCell ref="GU16:GW16"/>
    <mergeCell ref="GX16:GY16"/>
    <mergeCell ref="GZ16:HB16"/>
    <mergeCell ref="HC16:HD16"/>
    <mergeCell ref="HE16:HG16"/>
    <mergeCell ref="HH16:HI16"/>
    <mergeCell ref="HJ16:HL16"/>
    <mergeCell ref="HM16:HN16"/>
    <mergeCell ref="FV16:FX16"/>
    <mergeCell ref="FY16:FZ16"/>
    <mergeCell ref="GA16:GC16"/>
    <mergeCell ref="GD16:GE16"/>
    <mergeCell ref="GF16:GH16"/>
    <mergeCell ref="GI16:GJ16"/>
    <mergeCell ref="GK16:GM16"/>
    <mergeCell ref="GN16:GO16"/>
    <mergeCell ref="GP16:GR16"/>
    <mergeCell ref="IL16:IM16"/>
    <mergeCell ref="IN16:IP16"/>
    <mergeCell ref="IQ16:IR16"/>
    <mergeCell ref="IS16:IU16"/>
    <mergeCell ref="IV16:IW16"/>
    <mergeCell ref="IX16:IZ16"/>
    <mergeCell ref="JA16:JB16"/>
    <mergeCell ref="JC16:JE16"/>
    <mergeCell ref="JF16:JG16"/>
    <mergeCell ref="HO16:HQ16"/>
    <mergeCell ref="HR16:HS16"/>
    <mergeCell ref="HT16:HV16"/>
    <mergeCell ref="HW16:HX16"/>
    <mergeCell ref="HY16:IA16"/>
    <mergeCell ref="IB16:IC16"/>
    <mergeCell ref="ID16:IF16"/>
    <mergeCell ref="IG16:IH16"/>
    <mergeCell ref="II16:IK16"/>
    <mergeCell ref="KE16:KF16"/>
    <mergeCell ref="KG16:KI16"/>
    <mergeCell ref="KJ16:KK16"/>
    <mergeCell ref="KL16:KN16"/>
    <mergeCell ref="KO16:KP16"/>
    <mergeCell ref="KQ16:KS16"/>
    <mergeCell ref="KT16:KU16"/>
    <mergeCell ref="KV16:KX16"/>
    <mergeCell ref="KY16:KZ16"/>
    <mergeCell ref="JH16:JJ16"/>
    <mergeCell ref="JK16:JL16"/>
    <mergeCell ref="JM16:JO16"/>
    <mergeCell ref="JP16:JQ16"/>
    <mergeCell ref="JR16:JT16"/>
    <mergeCell ref="JU16:JV16"/>
    <mergeCell ref="JW16:JY16"/>
    <mergeCell ref="JZ16:KA16"/>
    <mergeCell ref="KB16:KD16"/>
    <mergeCell ref="LX16:LY16"/>
    <mergeCell ref="LZ16:MB16"/>
    <mergeCell ref="MO16:MQ16"/>
    <mergeCell ref="MR16:MS16"/>
    <mergeCell ref="LA16:LC16"/>
    <mergeCell ref="LD16:LE16"/>
    <mergeCell ref="LF16:LH16"/>
    <mergeCell ref="LI16:LJ16"/>
    <mergeCell ref="LK16:LM16"/>
    <mergeCell ref="LN16:LO16"/>
    <mergeCell ref="LP16:LR16"/>
    <mergeCell ref="LS16:LT16"/>
    <mergeCell ref="LU16:LW16"/>
    <mergeCell ref="OM16:OO16"/>
    <mergeCell ref="OP16:OQ16"/>
    <mergeCell ref="OR16:OT16"/>
    <mergeCell ref="OU16:OV16"/>
    <mergeCell ref="OW16:OY16"/>
    <mergeCell ref="OZ16:PA16"/>
    <mergeCell ref="NQ16:NR16"/>
    <mergeCell ref="MT16:MV16"/>
    <mergeCell ref="MW16:MX16"/>
    <mergeCell ref="MY16:NA16"/>
    <mergeCell ref="NB16:NC16"/>
    <mergeCell ref="ND16:NF16"/>
    <mergeCell ref="NG16:NH16"/>
    <mergeCell ref="NI16:NK16"/>
    <mergeCell ref="NL16:NM16"/>
    <mergeCell ref="NN16:NP16"/>
    <mergeCell ref="MC16:MD16"/>
    <mergeCell ref="ME16:MG16"/>
    <mergeCell ref="MH16:MI16"/>
    <mergeCell ref="MJ16:ML16"/>
    <mergeCell ref="MM16:MN16"/>
    <mergeCell ref="PB16:PD16"/>
    <mergeCell ref="PE16:PF16"/>
    <mergeCell ref="PG16:PI16"/>
    <mergeCell ref="NS16:NU16"/>
    <mergeCell ref="NV16:NW16"/>
    <mergeCell ref="NX16:NZ16"/>
    <mergeCell ref="OA16:OB16"/>
    <mergeCell ref="OC16:OE16"/>
    <mergeCell ref="OF16:OG16"/>
    <mergeCell ref="OH16:OJ16"/>
    <mergeCell ref="OK16:OL16"/>
    <mergeCell ref="QF16:QH16"/>
    <mergeCell ref="QI16:QJ16"/>
    <mergeCell ref="QK16:QM16"/>
    <mergeCell ref="QN16:QO16"/>
    <mergeCell ref="QP16:QR16"/>
    <mergeCell ref="QS16:QT16"/>
    <mergeCell ref="QU16:QW16"/>
    <mergeCell ref="QX16:QY16"/>
    <mergeCell ref="QZ16:RB16"/>
    <mergeCell ref="PJ16:PK16"/>
    <mergeCell ref="PL16:PN16"/>
    <mergeCell ref="PO16:PP16"/>
    <mergeCell ref="PQ16:PS16"/>
    <mergeCell ref="PT16:PU16"/>
    <mergeCell ref="PV16:PX16"/>
    <mergeCell ref="PY16:PZ16"/>
    <mergeCell ref="QA16:QC16"/>
    <mergeCell ref="QD16:QE16"/>
    <mergeCell ref="RY16:SA16"/>
    <mergeCell ref="SB16:SC16"/>
    <mergeCell ref="SD16:SF16"/>
    <mergeCell ref="SG16:SH16"/>
    <mergeCell ref="SI16:SK16"/>
    <mergeCell ref="SL16:SM16"/>
    <mergeCell ref="SN16:SP16"/>
    <mergeCell ref="SQ16:SR16"/>
    <mergeCell ref="SS16:SU16"/>
    <mergeCell ref="RC16:RD16"/>
    <mergeCell ref="RE16:RG16"/>
    <mergeCell ref="RH16:RI16"/>
    <mergeCell ref="RJ16:RL16"/>
    <mergeCell ref="RM16:RN16"/>
    <mergeCell ref="RO16:RQ16"/>
    <mergeCell ref="RR16:RS16"/>
    <mergeCell ref="RT16:RV16"/>
    <mergeCell ref="RW16:RX16"/>
    <mergeCell ref="TR16:TT16"/>
    <mergeCell ref="TU16:TV16"/>
    <mergeCell ref="TW16:TY16"/>
    <mergeCell ref="TZ16:UA16"/>
    <mergeCell ref="UB16:UD16"/>
    <mergeCell ref="UE16:UF16"/>
    <mergeCell ref="UG16:UI16"/>
    <mergeCell ref="UJ16:UK16"/>
    <mergeCell ref="UL16:UN16"/>
    <mergeCell ref="SV16:SW16"/>
    <mergeCell ref="SX16:SZ16"/>
    <mergeCell ref="TA16:TB16"/>
    <mergeCell ref="TC16:TE16"/>
    <mergeCell ref="TF16:TG16"/>
    <mergeCell ref="TH16:TJ16"/>
    <mergeCell ref="TK16:TL16"/>
    <mergeCell ref="TM16:TO16"/>
    <mergeCell ref="TP16:TQ16"/>
    <mergeCell ref="VK16:VM16"/>
    <mergeCell ref="VN16:VO16"/>
    <mergeCell ref="VP16:VR16"/>
    <mergeCell ref="VS16:VT16"/>
    <mergeCell ref="VU16:VW16"/>
    <mergeCell ref="VX16:VY16"/>
    <mergeCell ref="VZ16:WB16"/>
    <mergeCell ref="WC16:WD16"/>
    <mergeCell ref="WE16:WG16"/>
    <mergeCell ref="UO16:UP16"/>
    <mergeCell ref="UQ16:US16"/>
    <mergeCell ref="UT16:UU16"/>
    <mergeCell ref="UV16:UX16"/>
    <mergeCell ref="UY16:UZ16"/>
    <mergeCell ref="VA16:VC16"/>
    <mergeCell ref="VD16:VE16"/>
    <mergeCell ref="VF16:VH16"/>
    <mergeCell ref="VI16:VJ16"/>
    <mergeCell ref="XD16:XF16"/>
    <mergeCell ref="XG16:XH16"/>
    <mergeCell ref="XI16:XK16"/>
    <mergeCell ref="XL16:XM16"/>
    <mergeCell ref="XN16:XP16"/>
    <mergeCell ref="XQ16:XR16"/>
    <mergeCell ref="XS16:XU16"/>
    <mergeCell ref="XV16:XW16"/>
    <mergeCell ref="XX16:XZ16"/>
    <mergeCell ref="WH16:WI16"/>
    <mergeCell ref="WJ16:WL16"/>
    <mergeCell ref="WM16:WN16"/>
    <mergeCell ref="WO16:WQ16"/>
    <mergeCell ref="WR16:WS16"/>
    <mergeCell ref="WT16:WV16"/>
    <mergeCell ref="WW16:WX16"/>
    <mergeCell ref="WY16:XA16"/>
    <mergeCell ref="XB16:XC16"/>
    <mergeCell ref="YW16:YY16"/>
    <mergeCell ref="YZ16:ZA16"/>
    <mergeCell ref="ZB16:ZD16"/>
    <mergeCell ref="ZE16:ZF16"/>
    <mergeCell ref="ZG16:ZI16"/>
    <mergeCell ref="ZJ16:ZK16"/>
    <mergeCell ref="ZL16:ZN16"/>
    <mergeCell ref="ZO16:ZP16"/>
    <mergeCell ref="ZQ16:ZS16"/>
    <mergeCell ref="YA16:YB16"/>
    <mergeCell ref="YC16:YE16"/>
    <mergeCell ref="YF16:YG16"/>
    <mergeCell ref="YH16:YJ16"/>
    <mergeCell ref="YK16:YL16"/>
    <mergeCell ref="YM16:YO16"/>
    <mergeCell ref="YP16:YQ16"/>
    <mergeCell ref="YR16:YT16"/>
    <mergeCell ref="YU16:YV16"/>
    <mergeCell ref="AAP16:AAR16"/>
    <mergeCell ref="AAS16:AAT16"/>
    <mergeCell ref="AAU16:AAW16"/>
    <mergeCell ref="AAX16:AAY16"/>
    <mergeCell ref="AAZ16:ABB16"/>
    <mergeCell ref="ABC16:ABD16"/>
    <mergeCell ref="ABE16:ABG16"/>
    <mergeCell ref="ABH16:ABI16"/>
    <mergeCell ref="ABJ16:ABL16"/>
    <mergeCell ref="ZT16:ZU16"/>
    <mergeCell ref="ZV16:ZX16"/>
    <mergeCell ref="ZY16:ZZ16"/>
    <mergeCell ref="AAA16:AAC16"/>
    <mergeCell ref="AAD16:AAE16"/>
    <mergeCell ref="AAF16:AAH16"/>
    <mergeCell ref="AAI16:AAJ16"/>
    <mergeCell ref="AAK16:AAM16"/>
    <mergeCell ref="AAN16:AAO16"/>
    <mergeCell ref="ACI16:ACK16"/>
    <mergeCell ref="ACL16:ACM16"/>
    <mergeCell ref="ACN16:ACP16"/>
    <mergeCell ref="ACQ16:ACR16"/>
    <mergeCell ref="ACS16:ACU16"/>
    <mergeCell ref="ACV16:ACW16"/>
    <mergeCell ref="ACX16:ACZ16"/>
    <mergeCell ref="ADA16:ADB16"/>
    <mergeCell ref="ADC16:ADE16"/>
    <mergeCell ref="ABM16:ABN16"/>
    <mergeCell ref="ABO16:ABQ16"/>
    <mergeCell ref="ABR16:ABS16"/>
    <mergeCell ref="ABT16:ABV16"/>
    <mergeCell ref="ABW16:ABX16"/>
    <mergeCell ref="ABY16:ACA16"/>
    <mergeCell ref="ACB16:ACC16"/>
    <mergeCell ref="ACD16:ACF16"/>
    <mergeCell ref="ACG16:ACH16"/>
    <mergeCell ref="AEB16:AED16"/>
    <mergeCell ref="AEE16:AEF16"/>
    <mergeCell ref="AEG16:AEI16"/>
    <mergeCell ref="AEJ16:AEK16"/>
    <mergeCell ref="AEL16:AEN16"/>
    <mergeCell ref="AEO16:AEP16"/>
    <mergeCell ref="AEQ16:AES16"/>
    <mergeCell ref="AET16:AEU16"/>
    <mergeCell ref="AEV16:AEX16"/>
    <mergeCell ref="ADF16:ADG16"/>
    <mergeCell ref="ADH16:ADJ16"/>
    <mergeCell ref="ADK16:ADL16"/>
    <mergeCell ref="ADM16:ADO16"/>
    <mergeCell ref="ADP16:ADQ16"/>
    <mergeCell ref="ADR16:ADT16"/>
    <mergeCell ref="ADU16:ADV16"/>
    <mergeCell ref="ADW16:ADY16"/>
    <mergeCell ref="ADZ16:AEA16"/>
    <mergeCell ref="AFU16:AFW16"/>
    <mergeCell ref="AFX16:AFY16"/>
    <mergeCell ref="AFZ16:AGB16"/>
    <mergeCell ref="AGC16:AGD16"/>
    <mergeCell ref="AGE16:AGG16"/>
    <mergeCell ref="AGH16:AGI16"/>
    <mergeCell ref="AGJ16:AGL16"/>
    <mergeCell ref="AGM16:AGN16"/>
    <mergeCell ref="AGO16:AGQ16"/>
    <mergeCell ref="AEY16:AEZ16"/>
    <mergeCell ref="AFA16:AFC16"/>
    <mergeCell ref="AFD16:AFE16"/>
    <mergeCell ref="AFF16:AFH16"/>
    <mergeCell ref="AFI16:AFJ16"/>
    <mergeCell ref="AFK16:AFM16"/>
    <mergeCell ref="AFN16:AFO16"/>
    <mergeCell ref="AFP16:AFR16"/>
    <mergeCell ref="AFS16:AFT16"/>
    <mergeCell ref="AHN16:AHP16"/>
    <mergeCell ref="AHQ16:AHR16"/>
    <mergeCell ref="AHS16:AHU16"/>
    <mergeCell ref="AHV16:AHW16"/>
    <mergeCell ref="AHX16:AHZ16"/>
    <mergeCell ref="AIA16:AIB16"/>
    <mergeCell ref="AIC16:AIE16"/>
    <mergeCell ref="AIF16:AIG16"/>
    <mergeCell ref="AIH16:AIJ16"/>
    <mergeCell ref="AGR16:AGS16"/>
    <mergeCell ref="AGT16:AGV16"/>
    <mergeCell ref="AGW16:AGX16"/>
    <mergeCell ref="AGY16:AHA16"/>
    <mergeCell ref="AHB16:AHC16"/>
    <mergeCell ref="AHD16:AHF16"/>
    <mergeCell ref="AHG16:AHH16"/>
    <mergeCell ref="AHI16:AHK16"/>
    <mergeCell ref="AHL16:AHM16"/>
    <mergeCell ref="AJG16:AJI16"/>
    <mergeCell ref="AJJ16:AJK16"/>
    <mergeCell ref="AJL16:AJN16"/>
    <mergeCell ref="AJO16:AJP16"/>
    <mergeCell ref="AJQ16:AJS16"/>
    <mergeCell ref="AJT16:AJU16"/>
    <mergeCell ref="AJV16:AJX16"/>
    <mergeCell ref="AJY16:AJZ16"/>
    <mergeCell ref="AKA16:AKC16"/>
    <mergeCell ref="AIK16:AIL16"/>
    <mergeCell ref="AIM16:AIO16"/>
    <mergeCell ref="AIP16:AIQ16"/>
    <mergeCell ref="AIR16:AIT16"/>
    <mergeCell ref="AIU16:AIV16"/>
    <mergeCell ref="AIW16:AIY16"/>
    <mergeCell ref="AIZ16:AJA16"/>
    <mergeCell ref="AJB16:AJD16"/>
    <mergeCell ref="AJE16:AJF16"/>
    <mergeCell ref="AKZ16:ALB16"/>
    <mergeCell ref="ALC16:ALD16"/>
    <mergeCell ref="ALE16:ALG16"/>
    <mergeCell ref="ALH16:ALI16"/>
    <mergeCell ref="ALJ16:ALL16"/>
    <mergeCell ref="ALM16:ALN16"/>
    <mergeCell ref="ALO16:ALQ16"/>
    <mergeCell ref="ALR16:ALS16"/>
    <mergeCell ref="ALT16:ALV16"/>
    <mergeCell ref="AKD16:AKE16"/>
    <mergeCell ref="AKF16:AKH16"/>
    <mergeCell ref="AKI16:AKJ16"/>
    <mergeCell ref="AKK16:AKM16"/>
    <mergeCell ref="AKN16:AKO16"/>
    <mergeCell ref="AKP16:AKR16"/>
    <mergeCell ref="AKS16:AKT16"/>
    <mergeCell ref="AKU16:AKW16"/>
    <mergeCell ref="AKX16:AKY16"/>
    <mergeCell ref="AMS16:AMU16"/>
    <mergeCell ref="AMV16:AMW16"/>
    <mergeCell ref="AMX16:AMZ16"/>
    <mergeCell ref="ANA16:ANB16"/>
    <mergeCell ref="ANC16:ANE16"/>
    <mergeCell ref="ANF16:ANG16"/>
    <mergeCell ref="ANH16:ANJ16"/>
    <mergeCell ref="ANK16:ANL16"/>
    <mergeCell ref="ANM16:ANO16"/>
    <mergeCell ref="ALW16:ALX16"/>
    <mergeCell ref="ALY16:AMA16"/>
    <mergeCell ref="AMB16:AMC16"/>
    <mergeCell ref="AMD16:AMF16"/>
    <mergeCell ref="AMG16:AMH16"/>
    <mergeCell ref="AMI16:AMK16"/>
    <mergeCell ref="AML16:AMM16"/>
    <mergeCell ref="AMN16:AMP16"/>
    <mergeCell ref="AMQ16:AMR16"/>
    <mergeCell ref="AOL16:AON16"/>
    <mergeCell ref="AOO16:AOP16"/>
    <mergeCell ref="AOQ16:AOS16"/>
    <mergeCell ref="AOT16:AOU16"/>
    <mergeCell ref="AOV16:AOX16"/>
    <mergeCell ref="AOY16:AOZ16"/>
    <mergeCell ref="APA16:APC16"/>
    <mergeCell ref="APD16:APE16"/>
    <mergeCell ref="APF16:APH16"/>
    <mergeCell ref="ANP16:ANQ16"/>
    <mergeCell ref="ANR16:ANT16"/>
    <mergeCell ref="ANU16:ANV16"/>
    <mergeCell ref="ANW16:ANY16"/>
    <mergeCell ref="ANZ16:AOA16"/>
    <mergeCell ref="AOB16:AOD16"/>
    <mergeCell ref="AOE16:AOF16"/>
    <mergeCell ref="AOG16:AOI16"/>
    <mergeCell ref="AOJ16:AOK16"/>
    <mergeCell ref="AQE16:AQG16"/>
    <mergeCell ref="AQH16:AQI16"/>
    <mergeCell ref="AQJ16:AQL16"/>
    <mergeCell ref="AQM16:AQN16"/>
    <mergeCell ref="AQO16:AQQ16"/>
    <mergeCell ref="AQR16:AQS16"/>
    <mergeCell ref="AQT16:AQV16"/>
    <mergeCell ref="AQW16:AQX16"/>
    <mergeCell ref="AQY16:ARA16"/>
    <mergeCell ref="API16:APJ16"/>
    <mergeCell ref="APK16:APM16"/>
    <mergeCell ref="APN16:APO16"/>
    <mergeCell ref="APP16:APR16"/>
    <mergeCell ref="APS16:APT16"/>
    <mergeCell ref="APU16:APW16"/>
    <mergeCell ref="APX16:APY16"/>
    <mergeCell ref="APZ16:AQB16"/>
    <mergeCell ref="AQC16:AQD16"/>
    <mergeCell ref="ARX16:ARZ16"/>
    <mergeCell ref="ASA16:ASB16"/>
    <mergeCell ref="ASC16:ASE16"/>
    <mergeCell ref="ASF16:ASG16"/>
    <mergeCell ref="ASH16:ASJ16"/>
    <mergeCell ref="ASK16:ASL16"/>
    <mergeCell ref="ASM16:ASO16"/>
    <mergeCell ref="ASP16:ASQ16"/>
    <mergeCell ref="ASR16:AST16"/>
    <mergeCell ref="ARB16:ARC16"/>
    <mergeCell ref="ARD16:ARF16"/>
    <mergeCell ref="ARG16:ARH16"/>
    <mergeCell ref="ARI16:ARK16"/>
    <mergeCell ref="ARL16:ARM16"/>
    <mergeCell ref="ARN16:ARP16"/>
    <mergeCell ref="ARQ16:ARR16"/>
    <mergeCell ref="ARS16:ARU16"/>
    <mergeCell ref="ARV16:ARW16"/>
    <mergeCell ref="ATQ16:ATS16"/>
    <mergeCell ref="ATT16:ATU16"/>
    <mergeCell ref="ATV16:ATX16"/>
    <mergeCell ref="ATY16:ATZ16"/>
    <mergeCell ref="AUA16:AUC16"/>
    <mergeCell ref="AUD16:AUE16"/>
    <mergeCell ref="AUF16:AUH16"/>
    <mergeCell ref="AUI16:AUJ16"/>
    <mergeCell ref="AUK16:AUM16"/>
    <mergeCell ref="ASU16:ASV16"/>
    <mergeCell ref="ASW16:ASY16"/>
    <mergeCell ref="ASZ16:ATA16"/>
    <mergeCell ref="ATB16:ATD16"/>
    <mergeCell ref="ATE16:ATF16"/>
    <mergeCell ref="ATG16:ATI16"/>
    <mergeCell ref="ATJ16:ATK16"/>
    <mergeCell ref="ATL16:ATN16"/>
    <mergeCell ref="ATO16:ATP16"/>
    <mergeCell ref="AVJ16:AVL16"/>
    <mergeCell ref="AVM16:AVN16"/>
    <mergeCell ref="AVO16:AVQ16"/>
    <mergeCell ref="AVR16:AVS16"/>
    <mergeCell ref="AVT16:AVV16"/>
    <mergeCell ref="AVW16:AVX16"/>
    <mergeCell ref="AVY16:AWA16"/>
    <mergeCell ref="AWB16:AWC16"/>
    <mergeCell ref="AWD16:AWF16"/>
    <mergeCell ref="AUN16:AUO16"/>
    <mergeCell ref="AUP16:AUR16"/>
    <mergeCell ref="AUS16:AUT16"/>
    <mergeCell ref="AUU16:AUW16"/>
    <mergeCell ref="AUX16:AUY16"/>
    <mergeCell ref="AUZ16:AVB16"/>
    <mergeCell ref="AVC16:AVD16"/>
    <mergeCell ref="AVE16:AVG16"/>
    <mergeCell ref="AVH16:AVI16"/>
    <mergeCell ref="AXC16:AXE16"/>
    <mergeCell ref="AXF16:AXG16"/>
    <mergeCell ref="AXH16:AXJ16"/>
    <mergeCell ref="AXK16:AXL16"/>
    <mergeCell ref="AXM16:AXO16"/>
    <mergeCell ref="AXP16:AXQ16"/>
    <mergeCell ref="AXR16:AXT16"/>
    <mergeCell ref="AXU16:AXV16"/>
    <mergeCell ref="AXW16:AXY16"/>
    <mergeCell ref="AWG16:AWH16"/>
    <mergeCell ref="AWI16:AWK16"/>
    <mergeCell ref="AWL16:AWM16"/>
    <mergeCell ref="AWN16:AWP16"/>
    <mergeCell ref="AWQ16:AWR16"/>
    <mergeCell ref="AWS16:AWU16"/>
    <mergeCell ref="AWV16:AWW16"/>
    <mergeCell ref="AWX16:AWZ16"/>
    <mergeCell ref="AXA16:AXB16"/>
    <mergeCell ref="AYV16:AYX16"/>
    <mergeCell ref="AYY16:AYZ16"/>
    <mergeCell ref="AZA16:AZC16"/>
    <mergeCell ref="AZD16:AZE16"/>
    <mergeCell ref="AZF16:AZH16"/>
    <mergeCell ref="AZI16:AZJ16"/>
    <mergeCell ref="AZK16:AZM16"/>
    <mergeCell ref="AZN16:AZO16"/>
    <mergeCell ref="AZP16:AZR16"/>
    <mergeCell ref="AXZ16:AYA16"/>
    <mergeCell ref="AYB16:AYD16"/>
    <mergeCell ref="AYE16:AYF16"/>
    <mergeCell ref="AYG16:AYI16"/>
    <mergeCell ref="AYJ16:AYK16"/>
    <mergeCell ref="AYL16:AYN16"/>
    <mergeCell ref="AYO16:AYP16"/>
    <mergeCell ref="AYQ16:AYS16"/>
    <mergeCell ref="AYT16:AYU16"/>
    <mergeCell ref="BAO16:BAQ16"/>
    <mergeCell ref="BAR16:BAS16"/>
    <mergeCell ref="BAT16:BAV16"/>
    <mergeCell ref="BAW16:BAX16"/>
    <mergeCell ref="BAY16:BBA16"/>
    <mergeCell ref="BBB16:BBC16"/>
    <mergeCell ref="BBD16:BBF16"/>
    <mergeCell ref="BBG16:BBH16"/>
    <mergeCell ref="BBI16:BBK16"/>
    <mergeCell ref="AZS16:AZT16"/>
    <mergeCell ref="AZU16:AZW16"/>
    <mergeCell ref="AZX16:AZY16"/>
    <mergeCell ref="AZZ16:BAB16"/>
    <mergeCell ref="BAC16:BAD16"/>
    <mergeCell ref="BAE16:BAG16"/>
    <mergeCell ref="BAH16:BAI16"/>
    <mergeCell ref="BAJ16:BAL16"/>
    <mergeCell ref="BAM16:BAN16"/>
    <mergeCell ref="BCH16:BCJ16"/>
    <mergeCell ref="BCK16:BCL16"/>
    <mergeCell ref="BCM16:BCO16"/>
    <mergeCell ref="BCP16:BCQ16"/>
    <mergeCell ref="BCR16:BCT16"/>
    <mergeCell ref="BCU16:BCV16"/>
    <mergeCell ref="BCW16:BCY16"/>
    <mergeCell ref="BCZ16:BDA16"/>
    <mergeCell ref="BDB16:BDD16"/>
    <mergeCell ref="BBL16:BBM16"/>
    <mergeCell ref="BBN16:BBP16"/>
    <mergeCell ref="BBQ16:BBR16"/>
    <mergeCell ref="BBS16:BBU16"/>
    <mergeCell ref="BBV16:BBW16"/>
    <mergeCell ref="BBX16:BBZ16"/>
    <mergeCell ref="BCA16:BCB16"/>
    <mergeCell ref="BCC16:BCE16"/>
    <mergeCell ref="BCF16:BCG16"/>
    <mergeCell ref="BEA16:BEC16"/>
    <mergeCell ref="BED16:BEE16"/>
    <mergeCell ref="BEF16:BEH16"/>
    <mergeCell ref="BEI16:BEJ16"/>
    <mergeCell ref="BEK16:BEM16"/>
    <mergeCell ref="BEN16:BEO16"/>
    <mergeCell ref="BEP16:BER16"/>
    <mergeCell ref="BES16:BET16"/>
    <mergeCell ref="BEU16:BEW16"/>
    <mergeCell ref="BDE16:BDF16"/>
    <mergeCell ref="BDG16:BDI16"/>
    <mergeCell ref="BDJ16:BDK16"/>
    <mergeCell ref="BDL16:BDN16"/>
    <mergeCell ref="BDO16:BDP16"/>
    <mergeCell ref="BDQ16:BDS16"/>
    <mergeCell ref="BDT16:BDU16"/>
    <mergeCell ref="BDV16:BDX16"/>
    <mergeCell ref="BDY16:BDZ16"/>
    <mergeCell ref="BFT16:BFV16"/>
    <mergeCell ref="BFW16:BFX16"/>
    <mergeCell ref="BFY16:BGA16"/>
    <mergeCell ref="BGB16:BGC16"/>
    <mergeCell ref="BGD16:BGF16"/>
    <mergeCell ref="BGG16:BGH16"/>
    <mergeCell ref="BGI16:BGK16"/>
    <mergeCell ref="BGL16:BGM16"/>
    <mergeCell ref="BGN16:BGP16"/>
    <mergeCell ref="BEX16:BEY16"/>
    <mergeCell ref="BEZ16:BFB16"/>
    <mergeCell ref="BFC16:BFD16"/>
    <mergeCell ref="BFE16:BFG16"/>
    <mergeCell ref="BFH16:BFI16"/>
    <mergeCell ref="BFJ16:BFL16"/>
    <mergeCell ref="BFM16:BFN16"/>
    <mergeCell ref="BFO16:BFQ16"/>
    <mergeCell ref="BFR16:BFS16"/>
    <mergeCell ref="BHM16:BHO16"/>
    <mergeCell ref="BHP16:BHQ16"/>
    <mergeCell ref="BHR16:BHT16"/>
    <mergeCell ref="BHU16:BHV16"/>
    <mergeCell ref="BHW16:BHY16"/>
    <mergeCell ref="BHZ16:BIA16"/>
    <mergeCell ref="BIB16:BID16"/>
    <mergeCell ref="BIE16:BIF16"/>
    <mergeCell ref="BIG16:BII16"/>
    <mergeCell ref="BGQ16:BGR16"/>
    <mergeCell ref="BGS16:BGU16"/>
    <mergeCell ref="BGV16:BGW16"/>
    <mergeCell ref="BGX16:BGZ16"/>
    <mergeCell ref="BHA16:BHB16"/>
    <mergeCell ref="BHC16:BHE16"/>
    <mergeCell ref="BHF16:BHG16"/>
    <mergeCell ref="BHH16:BHJ16"/>
    <mergeCell ref="BHK16:BHL16"/>
    <mergeCell ref="BJF16:BJH16"/>
    <mergeCell ref="BJI16:BJJ16"/>
    <mergeCell ref="BJK16:BJM16"/>
    <mergeCell ref="BJN16:BJO16"/>
    <mergeCell ref="BJP16:BJR16"/>
    <mergeCell ref="BJS16:BJT16"/>
    <mergeCell ref="BJU16:BJW16"/>
    <mergeCell ref="BJX16:BJY16"/>
    <mergeCell ref="BJZ16:BKB16"/>
    <mergeCell ref="BIJ16:BIK16"/>
    <mergeCell ref="BIL16:BIN16"/>
    <mergeCell ref="BIO16:BIP16"/>
    <mergeCell ref="BIQ16:BIS16"/>
    <mergeCell ref="BIT16:BIU16"/>
    <mergeCell ref="BIV16:BIX16"/>
    <mergeCell ref="BIY16:BIZ16"/>
    <mergeCell ref="BJA16:BJC16"/>
    <mergeCell ref="BJD16:BJE16"/>
    <mergeCell ref="BKY16:BLA16"/>
    <mergeCell ref="BLB16:BLC16"/>
    <mergeCell ref="BLD16:BLF16"/>
    <mergeCell ref="BLG16:BLH16"/>
    <mergeCell ref="BLI16:BLK16"/>
    <mergeCell ref="BLL16:BLM16"/>
    <mergeCell ref="BLN16:BLP16"/>
    <mergeCell ref="BLQ16:BLR16"/>
    <mergeCell ref="BLS16:BLU16"/>
    <mergeCell ref="BKC16:BKD16"/>
    <mergeCell ref="BKE16:BKG16"/>
    <mergeCell ref="BKH16:BKI16"/>
    <mergeCell ref="BKJ16:BKL16"/>
    <mergeCell ref="BKM16:BKN16"/>
    <mergeCell ref="BKO16:BKQ16"/>
    <mergeCell ref="BKR16:BKS16"/>
    <mergeCell ref="BKT16:BKV16"/>
    <mergeCell ref="BKW16:BKX16"/>
    <mergeCell ref="BMR16:BMT16"/>
    <mergeCell ref="BMU16:BMV16"/>
    <mergeCell ref="BMW16:BMY16"/>
    <mergeCell ref="BMZ16:BNA16"/>
    <mergeCell ref="BNB16:BND16"/>
    <mergeCell ref="BNE16:BNF16"/>
    <mergeCell ref="BNG16:BNI16"/>
    <mergeCell ref="BNJ16:BNK16"/>
    <mergeCell ref="BNL16:BNN16"/>
    <mergeCell ref="BLV16:BLW16"/>
    <mergeCell ref="BLX16:BLZ16"/>
    <mergeCell ref="BMA16:BMB16"/>
    <mergeCell ref="BMC16:BME16"/>
    <mergeCell ref="BMF16:BMG16"/>
    <mergeCell ref="BMH16:BMJ16"/>
    <mergeCell ref="BMK16:BML16"/>
    <mergeCell ref="BMM16:BMO16"/>
    <mergeCell ref="BMP16:BMQ16"/>
    <mergeCell ref="BOK16:BOM16"/>
    <mergeCell ref="BON16:BOO16"/>
    <mergeCell ref="BOP16:BOR16"/>
    <mergeCell ref="BOS16:BOT16"/>
    <mergeCell ref="BOU16:BOW16"/>
    <mergeCell ref="BOX16:BOY16"/>
    <mergeCell ref="BOZ16:BPB16"/>
    <mergeCell ref="BPC16:BPD16"/>
    <mergeCell ref="BPE16:BPG16"/>
    <mergeCell ref="BNO16:BNP16"/>
    <mergeCell ref="BNQ16:BNS16"/>
    <mergeCell ref="BNT16:BNU16"/>
    <mergeCell ref="BNV16:BNX16"/>
    <mergeCell ref="BNY16:BNZ16"/>
    <mergeCell ref="BOA16:BOC16"/>
    <mergeCell ref="BOD16:BOE16"/>
    <mergeCell ref="BOF16:BOH16"/>
    <mergeCell ref="BOI16:BOJ16"/>
    <mergeCell ref="BQD16:BQF16"/>
    <mergeCell ref="BQG16:BQH16"/>
    <mergeCell ref="BQI16:BQK16"/>
    <mergeCell ref="BQL16:BQM16"/>
    <mergeCell ref="BQN16:BQP16"/>
    <mergeCell ref="BQQ16:BQR16"/>
    <mergeCell ref="BQS16:BQU16"/>
    <mergeCell ref="BQV16:BQW16"/>
    <mergeCell ref="BQX16:BQZ16"/>
    <mergeCell ref="BPH16:BPI16"/>
    <mergeCell ref="BPJ16:BPL16"/>
    <mergeCell ref="BPM16:BPN16"/>
    <mergeCell ref="BPO16:BPQ16"/>
    <mergeCell ref="BPR16:BPS16"/>
    <mergeCell ref="BPT16:BPV16"/>
    <mergeCell ref="BPW16:BPX16"/>
    <mergeCell ref="BPY16:BQA16"/>
    <mergeCell ref="BQB16:BQC16"/>
    <mergeCell ref="BRW16:BRY16"/>
    <mergeCell ref="BRZ16:BSA16"/>
    <mergeCell ref="BSB16:BSD16"/>
    <mergeCell ref="BSE16:BSF16"/>
    <mergeCell ref="BSG16:BSI16"/>
    <mergeCell ref="BSJ16:BSK16"/>
    <mergeCell ref="BSL16:BSN16"/>
    <mergeCell ref="BSO16:BSP16"/>
    <mergeCell ref="BSQ16:BSS16"/>
    <mergeCell ref="BRA16:BRB16"/>
    <mergeCell ref="BRC16:BRE16"/>
    <mergeCell ref="BRF16:BRG16"/>
    <mergeCell ref="BRH16:BRJ16"/>
    <mergeCell ref="BRK16:BRL16"/>
    <mergeCell ref="BRM16:BRO16"/>
    <mergeCell ref="BRP16:BRQ16"/>
    <mergeCell ref="BRR16:BRT16"/>
    <mergeCell ref="BRU16:BRV16"/>
    <mergeCell ref="BTP16:BTR16"/>
    <mergeCell ref="BTS16:BTT16"/>
    <mergeCell ref="BTU16:BTW16"/>
    <mergeCell ref="BTX16:BTY16"/>
    <mergeCell ref="BTZ16:BUB16"/>
    <mergeCell ref="BUC16:BUD16"/>
    <mergeCell ref="BUE16:BUG16"/>
    <mergeCell ref="BUH16:BUI16"/>
    <mergeCell ref="BUJ16:BUL16"/>
    <mergeCell ref="BST16:BSU16"/>
    <mergeCell ref="BSV16:BSX16"/>
    <mergeCell ref="BSY16:BSZ16"/>
    <mergeCell ref="BTA16:BTC16"/>
    <mergeCell ref="BTD16:BTE16"/>
    <mergeCell ref="BTF16:BTH16"/>
    <mergeCell ref="BTI16:BTJ16"/>
    <mergeCell ref="BTK16:BTM16"/>
    <mergeCell ref="BTN16:BTO16"/>
    <mergeCell ref="BVI16:BVK16"/>
    <mergeCell ref="BVL16:BVM16"/>
    <mergeCell ref="BVN16:BVP16"/>
    <mergeCell ref="BVQ16:BVR16"/>
    <mergeCell ref="BVS16:BVU16"/>
    <mergeCell ref="BVV16:BVW16"/>
    <mergeCell ref="BVX16:BVZ16"/>
    <mergeCell ref="BWA16:BWB16"/>
    <mergeCell ref="BWC16:BWE16"/>
    <mergeCell ref="BUM16:BUN16"/>
    <mergeCell ref="BUO16:BUQ16"/>
    <mergeCell ref="BUR16:BUS16"/>
    <mergeCell ref="BUT16:BUV16"/>
    <mergeCell ref="BUW16:BUX16"/>
    <mergeCell ref="BUY16:BVA16"/>
    <mergeCell ref="BVB16:BVC16"/>
    <mergeCell ref="BVD16:BVF16"/>
    <mergeCell ref="BVG16:BVH16"/>
    <mergeCell ref="BXB16:BXD16"/>
    <mergeCell ref="BXE16:BXF16"/>
    <mergeCell ref="BXG16:BXI16"/>
    <mergeCell ref="BXJ16:BXK16"/>
    <mergeCell ref="BXL16:BXN16"/>
    <mergeCell ref="BXO16:BXP16"/>
    <mergeCell ref="BXQ16:BXS16"/>
    <mergeCell ref="BXT16:BXU16"/>
    <mergeCell ref="BXV16:BXX16"/>
    <mergeCell ref="BWF16:BWG16"/>
    <mergeCell ref="BWH16:BWJ16"/>
    <mergeCell ref="BWK16:BWL16"/>
    <mergeCell ref="BWM16:BWO16"/>
    <mergeCell ref="BWP16:BWQ16"/>
    <mergeCell ref="BWR16:BWT16"/>
    <mergeCell ref="BWU16:BWV16"/>
    <mergeCell ref="BWW16:BWY16"/>
    <mergeCell ref="BWZ16:BXA16"/>
    <mergeCell ref="BYU16:BYW16"/>
    <mergeCell ref="BYX16:BYY16"/>
    <mergeCell ref="BYZ16:BZB16"/>
    <mergeCell ref="BZC16:BZD16"/>
    <mergeCell ref="BZE16:BZG16"/>
    <mergeCell ref="BZH16:BZI16"/>
    <mergeCell ref="BZJ16:BZL16"/>
    <mergeCell ref="BZM16:BZN16"/>
    <mergeCell ref="BZO16:BZQ16"/>
    <mergeCell ref="BXY16:BXZ16"/>
    <mergeCell ref="BYA16:BYC16"/>
    <mergeCell ref="BYD16:BYE16"/>
    <mergeCell ref="BYF16:BYH16"/>
    <mergeCell ref="BYI16:BYJ16"/>
    <mergeCell ref="BYK16:BYM16"/>
    <mergeCell ref="BYN16:BYO16"/>
    <mergeCell ref="BYP16:BYR16"/>
    <mergeCell ref="BYS16:BYT16"/>
    <mergeCell ref="CAN16:CAP16"/>
    <mergeCell ref="CAQ16:CAR16"/>
    <mergeCell ref="CAS16:CAU16"/>
    <mergeCell ref="CAV16:CAW16"/>
    <mergeCell ref="CAX16:CAZ16"/>
    <mergeCell ref="CBA16:CBB16"/>
    <mergeCell ref="CBC16:CBE16"/>
    <mergeCell ref="CBF16:CBG16"/>
    <mergeCell ref="CBH16:CBJ16"/>
    <mergeCell ref="BZR16:BZS16"/>
    <mergeCell ref="BZT16:BZV16"/>
    <mergeCell ref="BZW16:BZX16"/>
    <mergeCell ref="BZY16:CAA16"/>
    <mergeCell ref="CAB16:CAC16"/>
    <mergeCell ref="CAD16:CAF16"/>
    <mergeCell ref="CAG16:CAH16"/>
    <mergeCell ref="CAI16:CAK16"/>
    <mergeCell ref="CAL16:CAM16"/>
    <mergeCell ref="CCG16:CCI16"/>
    <mergeCell ref="CCJ16:CCK16"/>
    <mergeCell ref="CCL16:CCN16"/>
    <mergeCell ref="CCO16:CCP16"/>
    <mergeCell ref="CCQ16:CCS16"/>
    <mergeCell ref="CCT16:CCU16"/>
    <mergeCell ref="CCV16:CCX16"/>
    <mergeCell ref="CCY16:CCZ16"/>
    <mergeCell ref="CDA16:CDC16"/>
    <mergeCell ref="CBK16:CBL16"/>
    <mergeCell ref="CBM16:CBO16"/>
    <mergeCell ref="CBP16:CBQ16"/>
    <mergeCell ref="CBR16:CBT16"/>
    <mergeCell ref="CBU16:CBV16"/>
    <mergeCell ref="CBW16:CBY16"/>
    <mergeCell ref="CBZ16:CCA16"/>
    <mergeCell ref="CCB16:CCD16"/>
    <mergeCell ref="CCE16:CCF16"/>
    <mergeCell ref="CDZ16:CEB16"/>
    <mergeCell ref="CEC16:CED16"/>
    <mergeCell ref="CEE16:CEG16"/>
    <mergeCell ref="CEH16:CEI16"/>
    <mergeCell ref="CEJ16:CEL16"/>
    <mergeCell ref="CEM16:CEN16"/>
    <mergeCell ref="CEO16:CEQ16"/>
    <mergeCell ref="CER16:CES16"/>
    <mergeCell ref="CET16:CEV16"/>
    <mergeCell ref="CDD16:CDE16"/>
    <mergeCell ref="CDF16:CDH16"/>
    <mergeCell ref="CDI16:CDJ16"/>
    <mergeCell ref="CDK16:CDM16"/>
    <mergeCell ref="CDN16:CDO16"/>
    <mergeCell ref="CDP16:CDR16"/>
    <mergeCell ref="CDS16:CDT16"/>
    <mergeCell ref="CDU16:CDW16"/>
    <mergeCell ref="CDX16:CDY16"/>
    <mergeCell ref="CFS16:CFU16"/>
    <mergeCell ref="CFV16:CFW16"/>
    <mergeCell ref="CFX16:CFZ16"/>
    <mergeCell ref="CGA16:CGB16"/>
    <mergeCell ref="CGC16:CGE16"/>
    <mergeCell ref="CGF16:CGG16"/>
    <mergeCell ref="CGH16:CGJ16"/>
    <mergeCell ref="CGK16:CGL16"/>
    <mergeCell ref="CGM16:CGO16"/>
    <mergeCell ref="CEW16:CEX16"/>
    <mergeCell ref="CEY16:CFA16"/>
    <mergeCell ref="CFB16:CFC16"/>
    <mergeCell ref="CFD16:CFF16"/>
    <mergeCell ref="CFG16:CFH16"/>
    <mergeCell ref="CFI16:CFK16"/>
    <mergeCell ref="CFL16:CFM16"/>
    <mergeCell ref="CFN16:CFP16"/>
    <mergeCell ref="CFQ16:CFR16"/>
    <mergeCell ref="CHL16:CHN16"/>
    <mergeCell ref="CHO16:CHP16"/>
    <mergeCell ref="CHQ16:CHS16"/>
    <mergeCell ref="CHT16:CHU16"/>
    <mergeCell ref="CHV16:CHX16"/>
    <mergeCell ref="CHY16:CHZ16"/>
    <mergeCell ref="CIA16:CIC16"/>
    <mergeCell ref="CID16:CIE16"/>
    <mergeCell ref="CIF16:CIH16"/>
    <mergeCell ref="CGP16:CGQ16"/>
    <mergeCell ref="CGR16:CGT16"/>
    <mergeCell ref="CGU16:CGV16"/>
    <mergeCell ref="CGW16:CGY16"/>
    <mergeCell ref="CGZ16:CHA16"/>
    <mergeCell ref="CHB16:CHD16"/>
    <mergeCell ref="CHE16:CHF16"/>
    <mergeCell ref="CHG16:CHI16"/>
    <mergeCell ref="CHJ16:CHK16"/>
    <mergeCell ref="CJE16:CJG16"/>
    <mergeCell ref="CJH16:CJI16"/>
    <mergeCell ref="CJJ16:CJL16"/>
    <mergeCell ref="CJM16:CJN16"/>
    <mergeCell ref="CJO16:CJQ16"/>
    <mergeCell ref="CJR16:CJS16"/>
    <mergeCell ref="CJT16:CJV16"/>
    <mergeCell ref="CJW16:CJX16"/>
    <mergeCell ref="CJY16:CKA16"/>
    <mergeCell ref="CII16:CIJ16"/>
    <mergeCell ref="CIK16:CIM16"/>
    <mergeCell ref="CIN16:CIO16"/>
    <mergeCell ref="CIP16:CIR16"/>
    <mergeCell ref="CIS16:CIT16"/>
    <mergeCell ref="CIU16:CIW16"/>
    <mergeCell ref="CIX16:CIY16"/>
    <mergeCell ref="CIZ16:CJB16"/>
    <mergeCell ref="CJC16:CJD16"/>
    <mergeCell ref="CKX16:CKZ16"/>
    <mergeCell ref="CLA16:CLB16"/>
    <mergeCell ref="CLC16:CLE16"/>
    <mergeCell ref="CLF16:CLG16"/>
    <mergeCell ref="CLH16:CLJ16"/>
    <mergeCell ref="CLK16:CLL16"/>
    <mergeCell ref="CLM16:CLO16"/>
    <mergeCell ref="CLP16:CLQ16"/>
    <mergeCell ref="CLR16:CLT16"/>
    <mergeCell ref="CKB16:CKC16"/>
    <mergeCell ref="CKD16:CKF16"/>
    <mergeCell ref="CKG16:CKH16"/>
    <mergeCell ref="CKI16:CKK16"/>
    <mergeCell ref="CKL16:CKM16"/>
    <mergeCell ref="CKN16:CKP16"/>
    <mergeCell ref="CKQ16:CKR16"/>
    <mergeCell ref="CKS16:CKU16"/>
    <mergeCell ref="CKV16:CKW16"/>
    <mergeCell ref="CMQ16:CMS16"/>
    <mergeCell ref="CMT16:CMU16"/>
    <mergeCell ref="CMV16:CMX16"/>
    <mergeCell ref="CMY16:CMZ16"/>
    <mergeCell ref="CNA16:CNC16"/>
    <mergeCell ref="CND16:CNE16"/>
    <mergeCell ref="CNF16:CNH16"/>
    <mergeCell ref="CNI16:CNJ16"/>
    <mergeCell ref="CNK16:CNM16"/>
    <mergeCell ref="CLU16:CLV16"/>
    <mergeCell ref="CLW16:CLY16"/>
    <mergeCell ref="CLZ16:CMA16"/>
    <mergeCell ref="CMB16:CMD16"/>
    <mergeCell ref="CME16:CMF16"/>
    <mergeCell ref="CMG16:CMI16"/>
    <mergeCell ref="CMJ16:CMK16"/>
    <mergeCell ref="CML16:CMN16"/>
    <mergeCell ref="CMO16:CMP16"/>
    <mergeCell ref="COJ16:COL16"/>
    <mergeCell ref="COM16:CON16"/>
    <mergeCell ref="COO16:COQ16"/>
    <mergeCell ref="COR16:COS16"/>
    <mergeCell ref="COT16:COV16"/>
    <mergeCell ref="COW16:COX16"/>
    <mergeCell ref="COY16:CPA16"/>
    <mergeCell ref="CPB16:CPC16"/>
    <mergeCell ref="CPD16:CPF16"/>
    <mergeCell ref="CNN16:CNO16"/>
    <mergeCell ref="CNP16:CNR16"/>
    <mergeCell ref="CNS16:CNT16"/>
    <mergeCell ref="CNU16:CNW16"/>
    <mergeCell ref="CNX16:CNY16"/>
    <mergeCell ref="CNZ16:COB16"/>
    <mergeCell ref="COC16:COD16"/>
    <mergeCell ref="COE16:COG16"/>
    <mergeCell ref="COH16:COI16"/>
    <mergeCell ref="CQC16:CQE16"/>
    <mergeCell ref="CQF16:CQG16"/>
    <mergeCell ref="CQH16:CQJ16"/>
    <mergeCell ref="CQK16:CQL16"/>
    <mergeCell ref="CQM16:CQO16"/>
    <mergeCell ref="CQP16:CQQ16"/>
    <mergeCell ref="CQR16:CQT16"/>
    <mergeCell ref="CQU16:CQV16"/>
    <mergeCell ref="CQW16:CQY16"/>
    <mergeCell ref="CPG16:CPH16"/>
    <mergeCell ref="CPI16:CPK16"/>
    <mergeCell ref="CPL16:CPM16"/>
    <mergeCell ref="CPN16:CPP16"/>
    <mergeCell ref="CPQ16:CPR16"/>
    <mergeCell ref="CPS16:CPU16"/>
    <mergeCell ref="CPV16:CPW16"/>
    <mergeCell ref="CPX16:CPZ16"/>
    <mergeCell ref="CQA16:CQB16"/>
    <mergeCell ref="CRV16:CRX16"/>
    <mergeCell ref="CRY16:CRZ16"/>
    <mergeCell ref="CSA16:CSC16"/>
    <mergeCell ref="CSD16:CSE16"/>
    <mergeCell ref="CSF16:CSH16"/>
    <mergeCell ref="CSI16:CSJ16"/>
    <mergeCell ref="CSK16:CSM16"/>
    <mergeCell ref="CSN16:CSO16"/>
    <mergeCell ref="CSP16:CSR16"/>
    <mergeCell ref="CQZ16:CRA16"/>
    <mergeCell ref="CRB16:CRD16"/>
    <mergeCell ref="CRE16:CRF16"/>
    <mergeCell ref="CRG16:CRI16"/>
    <mergeCell ref="CRJ16:CRK16"/>
    <mergeCell ref="CRL16:CRN16"/>
    <mergeCell ref="CRO16:CRP16"/>
    <mergeCell ref="CRQ16:CRS16"/>
    <mergeCell ref="CRT16:CRU16"/>
    <mergeCell ref="CTO16:CTQ16"/>
    <mergeCell ref="CTR16:CTS16"/>
    <mergeCell ref="CTT16:CTV16"/>
    <mergeCell ref="CTW16:CTX16"/>
    <mergeCell ref="CTY16:CUA16"/>
    <mergeCell ref="CUB16:CUC16"/>
    <mergeCell ref="CUD16:CUF16"/>
    <mergeCell ref="CUG16:CUH16"/>
    <mergeCell ref="CUI16:CUK16"/>
    <mergeCell ref="CSS16:CST16"/>
    <mergeCell ref="CSU16:CSW16"/>
    <mergeCell ref="CSX16:CSY16"/>
    <mergeCell ref="CSZ16:CTB16"/>
    <mergeCell ref="CTC16:CTD16"/>
    <mergeCell ref="CTE16:CTG16"/>
    <mergeCell ref="CTH16:CTI16"/>
    <mergeCell ref="CTJ16:CTL16"/>
    <mergeCell ref="CTM16:CTN16"/>
    <mergeCell ref="CVH16:CVJ16"/>
    <mergeCell ref="CVK16:CVL16"/>
    <mergeCell ref="CVM16:CVO16"/>
    <mergeCell ref="CVP16:CVQ16"/>
    <mergeCell ref="CVR16:CVT16"/>
    <mergeCell ref="CVU16:CVV16"/>
    <mergeCell ref="CVW16:CVY16"/>
    <mergeCell ref="CVZ16:CWA16"/>
    <mergeCell ref="CWB16:CWD16"/>
    <mergeCell ref="CUL16:CUM16"/>
    <mergeCell ref="CUN16:CUP16"/>
    <mergeCell ref="CUQ16:CUR16"/>
    <mergeCell ref="CUS16:CUU16"/>
    <mergeCell ref="CUV16:CUW16"/>
    <mergeCell ref="CUX16:CUZ16"/>
    <mergeCell ref="CVA16:CVB16"/>
    <mergeCell ref="CVC16:CVE16"/>
    <mergeCell ref="CVF16:CVG16"/>
    <mergeCell ref="CXA16:CXC16"/>
    <mergeCell ref="CXD16:CXE16"/>
    <mergeCell ref="CXF16:CXH16"/>
    <mergeCell ref="CXI16:CXJ16"/>
    <mergeCell ref="CXK16:CXM16"/>
    <mergeCell ref="CXN16:CXO16"/>
    <mergeCell ref="CXP16:CXR16"/>
    <mergeCell ref="CXS16:CXT16"/>
    <mergeCell ref="CXU16:CXW16"/>
    <mergeCell ref="CWE16:CWF16"/>
    <mergeCell ref="CWG16:CWI16"/>
    <mergeCell ref="CWJ16:CWK16"/>
    <mergeCell ref="CWL16:CWN16"/>
    <mergeCell ref="CWO16:CWP16"/>
    <mergeCell ref="CWQ16:CWS16"/>
    <mergeCell ref="CWT16:CWU16"/>
    <mergeCell ref="CWV16:CWX16"/>
    <mergeCell ref="CWY16:CWZ16"/>
    <mergeCell ref="CYT16:CYV16"/>
    <mergeCell ref="CYW16:CYX16"/>
    <mergeCell ref="CYY16:CZA16"/>
    <mergeCell ref="CZB16:CZC16"/>
    <mergeCell ref="CZD16:CZF16"/>
    <mergeCell ref="CZG16:CZH16"/>
    <mergeCell ref="CZI16:CZK16"/>
    <mergeCell ref="CZL16:CZM16"/>
    <mergeCell ref="CZN16:CZP16"/>
    <mergeCell ref="CXX16:CXY16"/>
    <mergeCell ref="CXZ16:CYB16"/>
    <mergeCell ref="CYC16:CYD16"/>
    <mergeCell ref="CYE16:CYG16"/>
    <mergeCell ref="CYH16:CYI16"/>
    <mergeCell ref="CYJ16:CYL16"/>
    <mergeCell ref="CYM16:CYN16"/>
    <mergeCell ref="CYO16:CYQ16"/>
    <mergeCell ref="CYR16:CYS16"/>
    <mergeCell ref="DAM16:DAO16"/>
    <mergeCell ref="DAP16:DAQ16"/>
    <mergeCell ref="DAR16:DAT16"/>
    <mergeCell ref="DAU16:DAV16"/>
    <mergeCell ref="DAW16:DAY16"/>
    <mergeCell ref="DAZ16:DBA16"/>
    <mergeCell ref="DBB16:DBD16"/>
    <mergeCell ref="DBE16:DBF16"/>
    <mergeCell ref="DBG16:DBI16"/>
    <mergeCell ref="CZQ16:CZR16"/>
    <mergeCell ref="CZS16:CZU16"/>
    <mergeCell ref="CZV16:CZW16"/>
    <mergeCell ref="CZX16:CZZ16"/>
    <mergeCell ref="DAA16:DAB16"/>
    <mergeCell ref="DAC16:DAE16"/>
    <mergeCell ref="DAF16:DAG16"/>
    <mergeCell ref="DAH16:DAJ16"/>
    <mergeCell ref="DAK16:DAL16"/>
    <mergeCell ref="DCF16:DCH16"/>
    <mergeCell ref="DCI16:DCJ16"/>
    <mergeCell ref="DCK16:DCM16"/>
    <mergeCell ref="DCN16:DCO16"/>
    <mergeCell ref="DCP16:DCR16"/>
    <mergeCell ref="DCS16:DCT16"/>
    <mergeCell ref="DCU16:DCW16"/>
    <mergeCell ref="DCX16:DCY16"/>
    <mergeCell ref="DCZ16:DDB16"/>
    <mergeCell ref="DBJ16:DBK16"/>
    <mergeCell ref="DBL16:DBN16"/>
    <mergeCell ref="DBO16:DBP16"/>
    <mergeCell ref="DBQ16:DBS16"/>
    <mergeCell ref="DBT16:DBU16"/>
    <mergeCell ref="DBV16:DBX16"/>
    <mergeCell ref="DBY16:DBZ16"/>
    <mergeCell ref="DCA16:DCC16"/>
    <mergeCell ref="DCD16:DCE16"/>
    <mergeCell ref="DDY16:DEA16"/>
    <mergeCell ref="DEB16:DEC16"/>
    <mergeCell ref="DED16:DEF16"/>
    <mergeCell ref="DEG16:DEH16"/>
    <mergeCell ref="DEI16:DEK16"/>
    <mergeCell ref="DEL16:DEM16"/>
    <mergeCell ref="DEN16:DEP16"/>
    <mergeCell ref="DEQ16:DER16"/>
    <mergeCell ref="DES16:DEU16"/>
    <mergeCell ref="DDC16:DDD16"/>
    <mergeCell ref="DDE16:DDG16"/>
    <mergeCell ref="DDH16:DDI16"/>
    <mergeCell ref="DDJ16:DDL16"/>
    <mergeCell ref="DDM16:DDN16"/>
    <mergeCell ref="DDO16:DDQ16"/>
    <mergeCell ref="DDR16:DDS16"/>
    <mergeCell ref="DDT16:DDV16"/>
    <mergeCell ref="DDW16:DDX16"/>
    <mergeCell ref="DFR16:DFT16"/>
    <mergeCell ref="DFU16:DFV16"/>
    <mergeCell ref="DFW16:DFY16"/>
    <mergeCell ref="DFZ16:DGA16"/>
    <mergeCell ref="DGB16:DGD16"/>
    <mergeCell ref="DGE16:DGF16"/>
    <mergeCell ref="DGG16:DGI16"/>
    <mergeCell ref="DGJ16:DGK16"/>
    <mergeCell ref="DGL16:DGN16"/>
    <mergeCell ref="DEV16:DEW16"/>
    <mergeCell ref="DEX16:DEZ16"/>
    <mergeCell ref="DFA16:DFB16"/>
    <mergeCell ref="DFC16:DFE16"/>
    <mergeCell ref="DFF16:DFG16"/>
    <mergeCell ref="DFH16:DFJ16"/>
    <mergeCell ref="DFK16:DFL16"/>
    <mergeCell ref="DFM16:DFO16"/>
    <mergeCell ref="DFP16:DFQ16"/>
    <mergeCell ref="DHK16:DHM16"/>
    <mergeCell ref="DHN16:DHO16"/>
    <mergeCell ref="DHP16:DHR16"/>
    <mergeCell ref="DHS16:DHT16"/>
    <mergeCell ref="DHU16:DHW16"/>
    <mergeCell ref="DHX16:DHY16"/>
    <mergeCell ref="DHZ16:DIB16"/>
    <mergeCell ref="DIC16:DID16"/>
    <mergeCell ref="DIE16:DIG16"/>
    <mergeCell ref="DGO16:DGP16"/>
    <mergeCell ref="DGQ16:DGS16"/>
    <mergeCell ref="DGT16:DGU16"/>
    <mergeCell ref="DGV16:DGX16"/>
    <mergeCell ref="DGY16:DGZ16"/>
    <mergeCell ref="DHA16:DHC16"/>
    <mergeCell ref="DHD16:DHE16"/>
    <mergeCell ref="DHF16:DHH16"/>
    <mergeCell ref="DHI16:DHJ16"/>
    <mergeCell ref="DJD16:DJF16"/>
    <mergeCell ref="DJG16:DJH16"/>
    <mergeCell ref="DJI16:DJK16"/>
    <mergeCell ref="DJL16:DJM16"/>
    <mergeCell ref="DJN16:DJP16"/>
    <mergeCell ref="DJQ16:DJR16"/>
    <mergeCell ref="DJS16:DJU16"/>
    <mergeCell ref="DJV16:DJW16"/>
    <mergeCell ref="DJX16:DJZ16"/>
    <mergeCell ref="DIH16:DII16"/>
    <mergeCell ref="DIJ16:DIL16"/>
    <mergeCell ref="DIM16:DIN16"/>
    <mergeCell ref="DIO16:DIQ16"/>
    <mergeCell ref="DIR16:DIS16"/>
    <mergeCell ref="DIT16:DIV16"/>
    <mergeCell ref="DIW16:DIX16"/>
    <mergeCell ref="DIY16:DJA16"/>
    <mergeCell ref="DJB16:DJC16"/>
    <mergeCell ref="DKW16:DKY16"/>
    <mergeCell ref="DKZ16:DLA16"/>
    <mergeCell ref="DLB16:DLD16"/>
    <mergeCell ref="DLE16:DLF16"/>
    <mergeCell ref="DLG16:DLI16"/>
    <mergeCell ref="DLJ16:DLK16"/>
    <mergeCell ref="DLL16:DLN16"/>
    <mergeCell ref="DLO16:DLP16"/>
    <mergeCell ref="DLQ16:DLS16"/>
    <mergeCell ref="DKA16:DKB16"/>
    <mergeCell ref="DKC16:DKE16"/>
    <mergeCell ref="DKF16:DKG16"/>
    <mergeCell ref="DKH16:DKJ16"/>
    <mergeCell ref="DKK16:DKL16"/>
    <mergeCell ref="DKM16:DKO16"/>
    <mergeCell ref="DKP16:DKQ16"/>
    <mergeCell ref="DKR16:DKT16"/>
    <mergeCell ref="DKU16:DKV16"/>
    <mergeCell ref="DMP16:DMR16"/>
    <mergeCell ref="DMS16:DMT16"/>
    <mergeCell ref="DMU16:DMW16"/>
    <mergeCell ref="DMX16:DMY16"/>
    <mergeCell ref="DMZ16:DNB16"/>
    <mergeCell ref="DNC16:DND16"/>
    <mergeCell ref="DNE16:DNG16"/>
    <mergeCell ref="DNH16:DNI16"/>
    <mergeCell ref="DNJ16:DNL16"/>
    <mergeCell ref="DLT16:DLU16"/>
    <mergeCell ref="DLV16:DLX16"/>
    <mergeCell ref="DLY16:DLZ16"/>
    <mergeCell ref="DMA16:DMC16"/>
    <mergeCell ref="DMD16:DME16"/>
    <mergeCell ref="DMF16:DMH16"/>
    <mergeCell ref="DMI16:DMJ16"/>
    <mergeCell ref="DMK16:DMM16"/>
    <mergeCell ref="DMN16:DMO16"/>
    <mergeCell ref="DOI16:DOK16"/>
    <mergeCell ref="DOL16:DOM16"/>
    <mergeCell ref="DON16:DOP16"/>
    <mergeCell ref="DOQ16:DOR16"/>
    <mergeCell ref="DOS16:DOU16"/>
    <mergeCell ref="DOV16:DOW16"/>
    <mergeCell ref="DOX16:DOZ16"/>
    <mergeCell ref="DPA16:DPB16"/>
    <mergeCell ref="DPC16:DPE16"/>
    <mergeCell ref="DNM16:DNN16"/>
    <mergeCell ref="DNO16:DNQ16"/>
    <mergeCell ref="DNR16:DNS16"/>
    <mergeCell ref="DNT16:DNV16"/>
    <mergeCell ref="DNW16:DNX16"/>
    <mergeCell ref="DNY16:DOA16"/>
    <mergeCell ref="DOB16:DOC16"/>
    <mergeCell ref="DOD16:DOF16"/>
    <mergeCell ref="DOG16:DOH16"/>
    <mergeCell ref="DQB16:DQD16"/>
    <mergeCell ref="DQE16:DQF16"/>
    <mergeCell ref="DQG16:DQI16"/>
    <mergeCell ref="DQJ16:DQK16"/>
    <mergeCell ref="DQL16:DQN16"/>
    <mergeCell ref="DQO16:DQP16"/>
    <mergeCell ref="DQQ16:DQS16"/>
    <mergeCell ref="DQT16:DQU16"/>
    <mergeCell ref="DQV16:DQX16"/>
    <mergeCell ref="DPF16:DPG16"/>
    <mergeCell ref="DPH16:DPJ16"/>
    <mergeCell ref="DPK16:DPL16"/>
    <mergeCell ref="DPM16:DPO16"/>
    <mergeCell ref="DPP16:DPQ16"/>
    <mergeCell ref="DPR16:DPT16"/>
    <mergeCell ref="DPU16:DPV16"/>
    <mergeCell ref="DPW16:DPY16"/>
    <mergeCell ref="DPZ16:DQA16"/>
    <mergeCell ref="DRU16:DRW16"/>
    <mergeCell ref="DRX16:DRY16"/>
    <mergeCell ref="DRZ16:DSB16"/>
    <mergeCell ref="DSC16:DSD16"/>
    <mergeCell ref="DSE16:DSG16"/>
    <mergeCell ref="DSH16:DSI16"/>
    <mergeCell ref="DSJ16:DSL16"/>
    <mergeCell ref="DSM16:DSN16"/>
    <mergeCell ref="DSO16:DSQ16"/>
    <mergeCell ref="DQY16:DQZ16"/>
    <mergeCell ref="DRA16:DRC16"/>
    <mergeCell ref="DRD16:DRE16"/>
    <mergeCell ref="DRF16:DRH16"/>
    <mergeCell ref="DRI16:DRJ16"/>
    <mergeCell ref="DRK16:DRM16"/>
    <mergeCell ref="DRN16:DRO16"/>
    <mergeCell ref="DRP16:DRR16"/>
    <mergeCell ref="DRS16:DRT16"/>
    <mergeCell ref="DTN16:DTP16"/>
    <mergeCell ref="DTQ16:DTR16"/>
    <mergeCell ref="DTS16:DTU16"/>
    <mergeCell ref="DTV16:DTW16"/>
    <mergeCell ref="DTX16:DTZ16"/>
    <mergeCell ref="DUA16:DUB16"/>
    <mergeCell ref="DUC16:DUE16"/>
    <mergeCell ref="DUF16:DUG16"/>
    <mergeCell ref="DUH16:DUJ16"/>
    <mergeCell ref="DSR16:DSS16"/>
    <mergeCell ref="DST16:DSV16"/>
    <mergeCell ref="DSW16:DSX16"/>
    <mergeCell ref="DSY16:DTA16"/>
    <mergeCell ref="DTB16:DTC16"/>
    <mergeCell ref="DTD16:DTF16"/>
    <mergeCell ref="DTG16:DTH16"/>
    <mergeCell ref="DTI16:DTK16"/>
    <mergeCell ref="DTL16:DTM16"/>
    <mergeCell ref="DVG16:DVI16"/>
    <mergeCell ref="DVJ16:DVK16"/>
    <mergeCell ref="DVL16:DVN16"/>
    <mergeCell ref="DVO16:DVP16"/>
    <mergeCell ref="DVQ16:DVS16"/>
    <mergeCell ref="DVT16:DVU16"/>
    <mergeCell ref="DVV16:DVX16"/>
    <mergeCell ref="DVY16:DVZ16"/>
    <mergeCell ref="DWA16:DWC16"/>
    <mergeCell ref="DUK16:DUL16"/>
    <mergeCell ref="DUM16:DUO16"/>
    <mergeCell ref="DUP16:DUQ16"/>
    <mergeCell ref="DUR16:DUT16"/>
    <mergeCell ref="DUU16:DUV16"/>
    <mergeCell ref="DUW16:DUY16"/>
    <mergeCell ref="DUZ16:DVA16"/>
    <mergeCell ref="DVB16:DVD16"/>
    <mergeCell ref="DVE16:DVF16"/>
    <mergeCell ref="DWZ16:DXB16"/>
    <mergeCell ref="DXC16:DXD16"/>
    <mergeCell ref="DXE16:DXG16"/>
    <mergeCell ref="DXH16:DXI16"/>
    <mergeCell ref="DXJ16:DXL16"/>
    <mergeCell ref="DXM16:DXN16"/>
    <mergeCell ref="DXO16:DXQ16"/>
    <mergeCell ref="DXR16:DXS16"/>
    <mergeCell ref="DXT16:DXV16"/>
    <mergeCell ref="DWD16:DWE16"/>
    <mergeCell ref="DWF16:DWH16"/>
    <mergeCell ref="DWI16:DWJ16"/>
    <mergeCell ref="DWK16:DWM16"/>
    <mergeCell ref="DWN16:DWO16"/>
    <mergeCell ref="DWP16:DWR16"/>
    <mergeCell ref="DWS16:DWT16"/>
    <mergeCell ref="DWU16:DWW16"/>
    <mergeCell ref="DWX16:DWY16"/>
    <mergeCell ref="DYS16:DYU16"/>
    <mergeCell ref="DYV16:DYW16"/>
    <mergeCell ref="DYX16:DYZ16"/>
    <mergeCell ref="DZA16:DZB16"/>
    <mergeCell ref="DZC16:DZE16"/>
    <mergeCell ref="DZF16:DZG16"/>
    <mergeCell ref="DZH16:DZJ16"/>
    <mergeCell ref="DZK16:DZL16"/>
    <mergeCell ref="DZM16:DZO16"/>
    <mergeCell ref="DXW16:DXX16"/>
    <mergeCell ref="DXY16:DYA16"/>
    <mergeCell ref="DYB16:DYC16"/>
    <mergeCell ref="DYD16:DYF16"/>
    <mergeCell ref="DYG16:DYH16"/>
    <mergeCell ref="DYI16:DYK16"/>
    <mergeCell ref="DYL16:DYM16"/>
    <mergeCell ref="DYN16:DYP16"/>
    <mergeCell ref="DYQ16:DYR16"/>
    <mergeCell ref="EAL16:EAN16"/>
    <mergeCell ref="EAO16:EAP16"/>
    <mergeCell ref="EAQ16:EAS16"/>
    <mergeCell ref="EAT16:EAU16"/>
    <mergeCell ref="EAV16:EAX16"/>
    <mergeCell ref="EAY16:EAZ16"/>
    <mergeCell ref="EBA16:EBC16"/>
    <mergeCell ref="EBD16:EBE16"/>
    <mergeCell ref="EBF16:EBH16"/>
    <mergeCell ref="DZP16:DZQ16"/>
    <mergeCell ref="DZR16:DZT16"/>
    <mergeCell ref="DZU16:DZV16"/>
    <mergeCell ref="DZW16:DZY16"/>
    <mergeCell ref="DZZ16:EAA16"/>
    <mergeCell ref="EAB16:EAD16"/>
    <mergeCell ref="EAE16:EAF16"/>
    <mergeCell ref="EAG16:EAI16"/>
    <mergeCell ref="EAJ16:EAK16"/>
    <mergeCell ref="ECE16:ECG16"/>
    <mergeCell ref="ECH16:ECI16"/>
    <mergeCell ref="ECJ16:ECL16"/>
    <mergeCell ref="ECM16:ECN16"/>
    <mergeCell ref="ECO16:ECQ16"/>
    <mergeCell ref="ECR16:ECS16"/>
    <mergeCell ref="ECT16:ECV16"/>
    <mergeCell ref="ECW16:ECX16"/>
    <mergeCell ref="ECY16:EDA16"/>
    <mergeCell ref="EBI16:EBJ16"/>
    <mergeCell ref="EBK16:EBM16"/>
    <mergeCell ref="EBN16:EBO16"/>
    <mergeCell ref="EBP16:EBR16"/>
    <mergeCell ref="EBS16:EBT16"/>
    <mergeCell ref="EBU16:EBW16"/>
    <mergeCell ref="EBX16:EBY16"/>
    <mergeCell ref="EBZ16:ECB16"/>
    <mergeCell ref="ECC16:ECD16"/>
    <mergeCell ref="EDX16:EDZ16"/>
    <mergeCell ref="EEA16:EEB16"/>
    <mergeCell ref="EEC16:EEE16"/>
    <mergeCell ref="EEF16:EEG16"/>
    <mergeCell ref="EEH16:EEJ16"/>
    <mergeCell ref="EEK16:EEL16"/>
    <mergeCell ref="EEM16:EEO16"/>
    <mergeCell ref="EEP16:EEQ16"/>
    <mergeCell ref="EER16:EET16"/>
    <mergeCell ref="EDB16:EDC16"/>
    <mergeCell ref="EDD16:EDF16"/>
    <mergeCell ref="EDG16:EDH16"/>
    <mergeCell ref="EDI16:EDK16"/>
    <mergeCell ref="EDL16:EDM16"/>
    <mergeCell ref="EDN16:EDP16"/>
    <mergeCell ref="EDQ16:EDR16"/>
    <mergeCell ref="EDS16:EDU16"/>
    <mergeCell ref="EDV16:EDW16"/>
    <mergeCell ref="EFQ16:EFS16"/>
    <mergeCell ref="EFT16:EFU16"/>
    <mergeCell ref="EFV16:EFX16"/>
    <mergeCell ref="EFY16:EFZ16"/>
    <mergeCell ref="EGA16:EGC16"/>
    <mergeCell ref="EGD16:EGE16"/>
    <mergeCell ref="EGF16:EGH16"/>
    <mergeCell ref="EGI16:EGJ16"/>
    <mergeCell ref="EGK16:EGM16"/>
    <mergeCell ref="EEU16:EEV16"/>
    <mergeCell ref="EEW16:EEY16"/>
    <mergeCell ref="EEZ16:EFA16"/>
    <mergeCell ref="EFB16:EFD16"/>
    <mergeCell ref="EFE16:EFF16"/>
    <mergeCell ref="EFG16:EFI16"/>
    <mergeCell ref="EFJ16:EFK16"/>
    <mergeCell ref="EFL16:EFN16"/>
    <mergeCell ref="EFO16:EFP16"/>
    <mergeCell ref="EHJ16:EHL16"/>
    <mergeCell ref="EHM16:EHN16"/>
    <mergeCell ref="EHO16:EHQ16"/>
    <mergeCell ref="EHR16:EHS16"/>
    <mergeCell ref="EHT16:EHV16"/>
    <mergeCell ref="EHW16:EHX16"/>
    <mergeCell ref="EHY16:EIA16"/>
    <mergeCell ref="EIB16:EIC16"/>
    <mergeCell ref="EID16:EIF16"/>
    <mergeCell ref="EGN16:EGO16"/>
    <mergeCell ref="EGP16:EGR16"/>
    <mergeCell ref="EGS16:EGT16"/>
    <mergeCell ref="EGU16:EGW16"/>
    <mergeCell ref="EGX16:EGY16"/>
    <mergeCell ref="EGZ16:EHB16"/>
    <mergeCell ref="EHC16:EHD16"/>
    <mergeCell ref="EHE16:EHG16"/>
    <mergeCell ref="EHH16:EHI16"/>
    <mergeCell ref="EJC16:EJE16"/>
    <mergeCell ref="EJF16:EJG16"/>
    <mergeCell ref="EJH16:EJJ16"/>
    <mergeCell ref="EJK16:EJL16"/>
    <mergeCell ref="EJM16:EJO16"/>
    <mergeCell ref="EJP16:EJQ16"/>
    <mergeCell ref="EJR16:EJT16"/>
    <mergeCell ref="EJU16:EJV16"/>
    <mergeCell ref="EJW16:EJY16"/>
    <mergeCell ref="EIG16:EIH16"/>
    <mergeCell ref="EII16:EIK16"/>
    <mergeCell ref="EIL16:EIM16"/>
    <mergeCell ref="EIN16:EIP16"/>
    <mergeCell ref="EIQ16:EIR16"/>
    <mergeCell ref="EIS16:EIU16"/>
    <mergeCell ref="EIV16:EIW16"/>
    <mergeCell ref="EIX16:EIZ16"/>
    <mergeCell ref="EJA16:EJB16"/>
    <mergeCell ref="EKV16:EKX16"/>
    <mergeCell ref="EKY16:EKZ16"/>
    <mergeCell ref="ELA16:ELC16"/>
    <mergeCell ref="ELD16:ELE16"/>
    <mergeCell ref="ELF16:ELH16"/>
    <mergeCell ref="ELI16:ELJ16"/>
    <mergeCell ref="ELK16:ELM16"/>
    <mergeCell ref="ELN16:ELO16"/>
    <mergeCell ref="ELP16:ELR16"/>
    <mergeCell ref="EJZ16:EKA16"/>
    <mergeCell ref="EKB16:EKD16"/>
    <mergeCell ref="EKE16:EKF16"/>
    <mergeCell ref="EKG16:EKI16"/>
    <mergeCell ref="EKJ16:EKK16"/>
    <mergeCell ref="EKL16:EKN16"/>
    <mergeCell ref="EKO16:EKP16"/>
    <mergeCell ref="EKQ16:EKS16"/>
    <mergeCell ref="EKT16:EKU16"/>
    <mergeCell ref="EMO16:EMQ16"/>
    <mergeCell ref="EMR16:EMS16"/>
    <mergeCell ref="EMT16:EMV16"/>
    <mergeCell ref="EMW16:EMX16"/>
    <mergeCell ref="EMY16:ENA16"/>
    <mergeCell ref="ENB16:ENC16"/>
    <mergeCell ref="END16:ENF16"/>
    <mergeCell ref="ENG16:ENH16"/>
    <mergeCell ref="ENI16:ENK16"/>
    <mergeCell ref="ELS16:ELT16"/>
    <mergeCell ref="ELU16:ELW16"/>
    <mergeCell ref="ELX16:ELY16"/>
    <mergeCell ref="ELZ16:EMB16"/>
    <mergeCell ref="EMC16:EMD16"/>
    <mergeCell ref="EME16:EMG16"/>
    <mergeCell ref="EMH16:EMI16"/>
    <mergeCell ref="EMJ16:EML16"/>
    <mergeCell ref="EMM16:EMN16"/>
    <mergeCell ref="EOH16:EOJ16"/>
    <mergeCell ref="EOK16:EOL16"/>
    <mergeCell ref="EOM16:EOO16"/>
    <mergeCell ref="EOP16:EOQ16"/>
    <mergeCell ref="EOR16:EOT16"/>
    <mergeCell ref="EOU16:EOV16"/>
    <mergeCell ref="EOW16:EOY16"/>
    <mergeCell ref="EOZ16:EPA16"/>
    <mergeCell ref="EPB16:EPD16"/>
    <mergeCell ref="ENL16:ENM16"/>
    <mergeCell ref="ENN16:ENP16"/>
    <mergeCell ref="ENQ16:ENR16"/>
    <mergeCell ref="ENS16:ENU16"/>
    <mergeCell ref="ENV16:ENW16"/>
    <mergeCell ref="ENX16:ENZ16"/>
    <mergeCell ref="EOA16:EOB16"/>
    <mergeCell ref="EOC16:EOE16"/>
    <mergeCell ref="EOF16:EOG16"/>
    <mergeCell ref="EQA16:EQC16"/>
    <mergeCell ref="EQD16:EQE16"/>
    <mergeCell ref="EQF16:EQH16"/>
    <mergeCell ref="EQI16:EQJ16"/>
    <mergeCell ref="EQK16:EQM16"/>
    <mergeCell ref="EQN16:EQO16"/>
    <mergeCell ref="EQP16:EQR16"/>
    <mergeCell ref="EQS16:EQT16"/>
    <mergeCell ref="EQU16:EQW16"/>
    <mergeCell ref="EPE16:EPF16"/>
    <mergeCell ref="EPG16:EPI16"/>
    <mergeCell ref="EPJ16:EPK16"/>
    <mergeCell ref="EPL16:EPN16"/>
    <mergeCell ref="EPO16:EPP16"/>
    <mergeCell ref="EPQ16:EPS16"/>
    <mergeCell ref="EPT16:EPU16"/>
    <mergeCell ref="EPV16:EPX16"/>
    <mergeCell ref="EPY16:EPZ16"/>
    <mergeCell ref="ERT16:ERV16"/>
    <mergeCell ref="ERW16:ERX16"/>
    <mergeCell ref="ERY16:ESA16"/>
    <mergeCell ref="ESB16:ESC16"/>
    <mergeCell ref="ESD16:ESF16"/>
    <mergeCell ref="ESG16:ESH16"/>
    <mergeCell ref="ESI16:ESK16"/>
    <mergeCell ref="ESL16:ESM16"/>
    <mergeCell ref="ESN16:ESP16"/>
    <mergeCell ref="EQX16:EQY16"/>
    <mergeCell ref="EQZ16:ERB16"/>
    <mergeCell ref="ERC16:ERD16"/>
    <mergeCell ref="ERE16:ERG16"/>
    <mergeCell ref="ERH16:ERI16"/>
    <mergeCell ref="ERJ16:ERL16"/>
    <mergeCell ref="ERM16:ERN16"/>
    <mergeCell ref="ERO16:ERQ16"/>
    <mergeCell ref="ERR16:ERS16"/>
    <mergeCell ref="ETM16:ETO16"/>
    <mergeCell ref="ETP16:ETQ16"/>
    <mergeCell ref="ETR16:ETT16"/>
    <mergeCell ref="ETU16:ETV16"/>
    <mergeCell ref="ETW16:ETY16"/>
    <mergeCell ref="ETZ16:EUA16"/>
    <mergeCell ref="EUB16:EUD16"/>
    <mergeCell ref="EUE16:EUF16"/>
    <mergeCell ref="EUG16:EUI16"/>
    <mergeCell ref="ESQ16:ESR16"/>
    <mergeCell ref="ESS16:ESU16"/>
    <mergeCell ref="ESV16:ESW16"/>
    <mergeCell ref="ESX16:ESZ16"/>
    <mergeCell ref="ETA16:ETB16"/>
    <mergeCell ref="ETC16:ETE16"/>
    <mergeCell ref="ETF16:ETG16"/>
    <mergeCell ref="ETH16:ETJ16"/>
    <mergeCell ref="ETK16:ETL16"/>
    <mergeCell ref="EVF16:EVH16"/>
    <mergeCell ref="EVI16:EVJ16"/>
    <mergeCell ref="EVK16:EVM16"/>
    <mergeCell ref="EVN16:EVO16"/>
    <mergeCell ref="EVP16:EVR16"/>
    <mergeCell ref="EVS16:EVT16"/>
    <mergeCell ref="EVU16:EVW16"/>
    <mergeCell ref="EVX16:EVY16"/>
    <mergeCell ref="EVZ16:EWB16"/>
    <mergeCell ref="EUJ16:EUK16"/>
    <mergeCell ref="EUL16:EUN16"/>
    <mergeCell ref="EUO16:EUP16"/>
    <mergeCell ref="EUQ16:EUS16"/>
    <mergeCell ref="EUT16:EUU16"/>
    <mergeCell ref="EUV16:EUX16"/>
    <mergeCell ref="EUY16:EUZ16"/>
    <mergeCell ref="EVA16:EVC16"/>
    <mergeCell ref="EVD16:EVE16"/>
    <mergeCell ref="EWY16:EXA16"/>
    <mergeCell ref="EXB16:EXC16"/>
    <mergeCell ref="EXD16:EXF16"/>
    <mergeCell ref="EXG16:EXH16"/>
    <mergeCell ref="EXI16:EXK16"/>
    <mergeCell ref="EXL16:EXM16"/>
    <mergeCell ref="EXN16:EXP16"/>
    <mergeCell ref="EXQ16:EXR16"/>
    <mergeCell ref="EXS16:EXU16"/>
    <mergeCell ref="EWC16:EWD16"/>
    <mergeCell ref="EWE16:EWG16"/>
    <mergeCell ref="EWH16:EWI16"/>
    <mergeCell ref="EWJ16:EWL16"/>
    <mergeCell ref="EWM16:EWN16"/>
    <mergeCell ref="EWO16:EWQ16"/>
    <mergeCell ref="EWR16:EWS16"/>
    <mergeCell ref="EWT16:EWV16"/>
    <mergeCell ref="EWW16:EWX16"/>
    <mergeCell ref="EYR16:EYT16"/>
    <mergeCell ref="EYU16:EYV16"/>
    <mergeCell ref="EYW16:EYY16"/>
    <mergeCell ref="EYZ16:EZA16"/>
    <mergeCell ref="EZB16:EZD16"/>
    <mergeCell ref="EZE16:EZF16"/>
    <mergeCell ref="EZG16:EZI16"/>
    <mergeCell ref="EZJ16:EZK16"/>
    <mergeCell ref="EZL16:EZN16"/>
    <mergeCell ref="EXV16:EXW16"/>
    <mergeCell ref="EXX16:EXZ16"/>
    <mergeCell ref="EYA16:EYB16"/>
    <mergeCell ref="EYC16:EYE16"/>
    <mergeCell ref="EYF16:EYG16"/>
    <mergeCell ref="EYH16:EYJ16"/>
    <mergeCell ref="EYK16:EYL16"/>
    <mergeCell ref="EYM16:EYO16"/>
    <mergeCell ref="EYP16:EYQ16"/>
    <mergeCell ref="FAK16:FAM16"/>
    <mergeCell ref="FAN16:FAO16"/>
    <mergeCell ref="FAP16:FAR16"/>
    <mergeCell ref="FAS16:FAT16"/>
    <mergeCell ref="FAU16:FAW16"/>
    <mergeCell ref="FAX16:FAY16"/>
    <mergeCell ref="FAZ16:FBB16"/>
    <mergeCell ref="FBC16:FBD16"/>
    <mergeCell ref="FBE16:FBG16"/>
    <mergeCell ref="EZO16:EZP16"/>
    <mergeCell ref="EZQ16:EZS16"/>
    <mergeCell ref="EZT16:EZU16"/>
    <mergeCell ref="EZV16:EZX16"/>
    <mergeCell ref="EZY16:EZZ16"/>
    <mergeCell ref="FAA16:FAC16"/>
    <mergeCell ref="FAD16:FAE16"/>
    <mergeCell ref="FAF16:FAH16"/>
    <mergeCell ref="FAI16:FAJ16"/>
    <mergeCell ref="FCD16:FCF16"/>
    <mergeCell ref="FCG16:FCH16"/>
    <mergeCell ref="FCI16:FCK16"/>
    <mergeCell ref="FCL16:FCM16"/>
    <mergeCell ref="FCN16:FCP16"/>
    <mergeCell ref="FCQ16:FCR16"/>
    <mergeCell ref="FCS16:FCU16"/>
    <mergeCell ref="FCV16:FCW16"/>
    <mergeCell ref="FCX16:FCZ16"/>
    <mergeCell ref="FBH16:FBI16"/>
    <mergeCell ref="FBJ16:FBL16"/>
    <mergeCell ref="FBM16:FBN16"/>
    <mergeCell ref="FBO16:FBQ16"/>
    <mergeCell ref="FBR16:FBS16"/>
    <mergeCell ref="FBT16:FBV16"/>
    <mergeCell ref="FBW16:FBX16"/>
    <mergeCell ref="FBY16:FCA16"/>
    <mergeCell ref="FCB16:FCC16"/>
    <mergeCell ref="FDW16:FDY16"/>
    <mergeCell ref="FDZ16:FEA16"/>
    <mergeCell ref="FEB16:FED16"/>
    <mergeCell ref="FEE16:FEF16"/>
    <mergeCell ref="FEG16:FEI16"/>
    <mergeCell ref="FEJ16:FEK16"/>
    <mergeCell ref="FEL16:FEN16"/>
    <mergeCell ref="FEO16:FEP16"/>
    <mergeCell ref="FEQ16:FES16"/>
    <mergeCell ref="FDA16:FDB16"/>
    <mergeCell ref="FDC16:FDE16"/>
    <mergeCell ref="FDF16:FDG16"/>
    <mergeCell ref="FDH16:FDJ16"/>
    <mergeCell ref="FDK16:FDL16"/>
    <mergeCell ref="FDM16:FDO16"/>
    <mergeCell ref="FDP16:FDQ16"/>
    <mergeCell ref="FDR16:FDT16"/>
    <mergeCell ref="FDU16:FDV16"/>
    <mergeCell ref="FFP16:FFR16"/>
    <mergeCell ref="FFS16:FFT16"/>
    <mergeCell ref="FFU16:FFW16"/>
    <mergeCell ref="FFX16:FFY16"/>
    <mergeCell ref="FFZ16:FGB16"/>
    <mergeCell ref="FGC16:FGD16"/>
    <mergeCell ref="FGE16:FGG16"/>
    <mergeCell ref="FGH16:FGI16"/>
    <mergeCell ref="FGJ16:FGL16"/>
    <mergeCell ref="FET16:FEU16"/>
    <mergeCell ref="FEV16:FEX16"/>
    <mergeCell ref="FEY16:FEZ16"/>
    <mergeCell ref="FFA16:FFC16"/>
    <mergeCell ref="FFD16:FFE16"/>
    <mergeCell ref="FFF16:FFH16"/>
    <mergeCell ref="FFI16:FFJ16"/>
    <mergeCell ref="FFK16:FFM16"/>
    <mergeCell ref="FFN16:FFO16"/>
    <mergeCell ref="FHI16:FHK16"/>
    <mergeCell ref="FHL16:FHM16"/>
    <mergeCell ref="FHN16:FHP16"/>
    <mergeCell ref="FHQ16:FHR16"/>
    <mergeCell ref="FHS16:FHU16"/>
    <mergeCell ref="FHV16:FHW16"/>
    <mergeCell ref="FHX16:FHZ16"/>
    <mergeCell ref="FIA16:FIB16"/>
    <mergeCell ref="FIC16:FIE16"/>
    <mergeCell ref="FGM16:FGN16"/>
    <mergeCell ref="FGO16:FGQ16"/>
    <mergeCell ref="FGR16:FGS16"/>
    <mergeCell ref="FGT16:FGV16"/>
    <mergeCell ref="FGW16:FGX16"/>
    <mergeCell ref="FGY16:FHA16"/>
    <mergeCell ref="FHB16:FHC16"/>
    <mergeCell ref="FHD16:FHF16"/>
    <mergeCell ref="FHG16:FHH16"/>
    <mergeCell ref="FJB16:FJD16"/>
    <mergeCell ref="FJE16:FJF16"/>
    <mergeCell ref="FJG16:FJI16"/>
    <mergeCell ref="FJJ16:FJK16"/>
    <mergeCell ref="FJL16:FJN16"/>
    <mergeCell ref="FJO16:FJP16"/>
    <mergeCell ref="FJQ16:FJS16"/>
    <mergeCell ref="FJT16:FJU16"/>
    <mergeCell ref="FJV16:FJX16"/>
    <mergeCell ref="FIF16:FIG16"/>
    <mergeCell ref="FIH16:FIJ16"/>
    <mergeCell ref="FIK16:FIL16"/>
    <mergeCell ref="FIM16:FIO16"/>
    <mergeCell ref="FIP16:FIQ16"/>
    <mergeCell ref="FIR16:FIT16"/>
    <mergeCell ref="FIU16:FIV16"/>
    <mergeCell ref="FIW16:FIY16"/>
    <mergeCell ref="FIZ16:FJA16"/>
    <mergeCell ref="FKU16:FKW16"/>
    <mergeCell ref="FKX16:FKY16"/>
    <mergeCell ref="FKZ16:FLB16"/>
    <mergeCell ref="FLC16:FLD16"/>
    <mergeCell ref="FLE16:FLG16"/>
    <mergeCell ref="FLH16:FLI16"/>
    <mergeCell ref="FLJ16:FLL16"/>
    <mergeCell ref="FLM16:FLN16"/>
    <mergeCell ref="FLO16:FLQ16"/>
    <mergeCell ref="FJY16:FJZ16"/>
    <mergeCell ref="FKA16:FKC16"/>
    <mergeCell ref="FKD16:FKE16"/>
    <mergeCell ref="FKF16:FKH16"/>
    <mergeCell ref="FKI16:FKJ16"/>
    <mergeCell ref="FKK16:FKM16"/>
    <mergeCell ref="FKN16:FKO16"/>
    <mergeCell ref="FKP16:FKR16"/>
    <mergeCell ref="FKS16:FKT16"/>
    <mergeCell ref="FMN16:FMP16"/>
    <mergeCell ref="FMQ16:FMR16"/>
    <mergeCell ref="FMS16:FMU16"/>
    <mergeCell ref="FMV16:FMW16"/>
    <mergeCell ref="FMX16:FMZ16"/>
    <mergeCell ref="FNA16:FNB16"/>
    <mergeCell ref="FNC16:FNE16"/>
    <mergeCell ref="FNF16:FNG16"/>
    <mergeCell ref="FNH16:FNJ16"/>
    <mergeCell ref="FLR16:FLS16"/>
    <mergeCell ref="FLT16:FLV16"/>
    <mergeCell ref="FLW16:FLX16"/>
    <mergeCell ref="FLY16:FMA16"/>
    <mergeCell ref="FMB16:FMC16"/>
    <mergeCell ref="FMD16:FMF16"/>
    <mergeCell ref="FMG16:FMH16"/>
    <mergeCell ref="FMI16:FMK16"/>
    <mergeCell ref="FML16:FMM16"/>
    <mergeCell ref="FOG16:FOI16"/>
    <mergeCell ref="FOJ16:FOK16"/>
    <mergeCell ref="FOL16:FON16"/>
    <mergeCell ref="FOO16:FOP16"/>
    <mergeCell ref="FOQ16:FOS16"/>
    <mergeCell ref="FOT16:FOU16"/>
    <mergeCell ref="FOV16:FOX16"/>
    <mergeCell ref="FOY16:FOZ16"/>
    <mergeCell ref="FPA16:FPC16"/>
    <mergeCell ref="FNK16:FNL16"/>
    <mergeCell ref="FNM16:FNO16"/>
    <mergeCell ref="FNP16:FNQ16"/>
    <mergeCell ref="FNR16:FNT16"/>
    <mergeCell ref="FNU16:FNV16"/>
    <mergeCell ref="FNW16:FNY16"/>
    <mergeCell ref="FNZ16:FOA16"/>
    <mergeCell ref="FOB16:FOD16"/>
    <mergeCell ref="FOE16:FOF16"/>
    <mergeCell ref="FPZ16:FQB16"/>
    <mergeCell ref="FQC16:FQD16"/>
    <mergeCell ref="FQE16:FQG16"/>
    <mergeCell ref="FQH16:FQI16"/>
    <mergeCell ref="FQJ16:FQL16"/>
    <mergeCell ref="FQM16:FQN16"/>
    <mergeCell ref="FQO16:FQQ16"/>
    <mergeCell ref="FQR16:FQS16"/>
    <mergeCell ref="FQT16:FQV16"/>
    <mergeCell ref="FPD16:FPE16"/>
    <mergeCell ref="FPF16:FPH16"/>
    <mergeCell ref="FPI16:FPJ16"/>
    <mergeCell ref="FPK16:FPM16"/>
    <mergeCell ref="FPN16:FPO16"/>
    <mergeCell ref="FPP16:FPR16"/>
    <mergeCell ref="FPS16:FPT16"/>
    <mergeCell ref="FPU16:FPW16"/>
    <mergeCell ref="FPX16:FPY16"/>
    <mergeCell ref="FRS16:FRU16"/>
    <mergeCell ref="FRV16:FRW16"/>
    <mergeCell ref="FRX16:FRZ16"/>
    <mergeCell ref="FSA16:FSB16"/>
    <mergeCell ref="FSC16:FSE16"/>
    <mergeCell ref="FSF16:FSG16"/>
    <mergeCell ref="FSH16:FSJ16"/>
    <mergeCell ref="FSK16:FSL16"/>
    <mergeCell ref="FSM16:FSO16"/>
    <mergeCell ref="FQW16:FQX16"/>
    <mergeCell ref="FQY16:FRA16"/>
    <mergeCell ref="FRB16:FRC16"/>
    <mergeCell ref="FRD16:FRF16"/>
    <mergeCell ref="FRG16:FRH16"/>
    <mergeCell ref="FRI16:FRK16"/>
    <mergeCell ref="FRL16:FRM16"/>
    <mergeCell ref="FRN16:FRP16"/>
    <mergeCell ref="FRQ16:FRR16"/>
    <mergeCell ref="FTL16:FTN16"/>
    <mergeCell ref="FTO16:FTP16"/>
    <mergeCell ref="FTQ16:FTS16"/>
    <mergeCell ref="FTT16:FTU16"/>
    <mergeCell ref="FTV16:FTX16"/>
    <mergeCell ref="FTY16:FTZ16"/>
    <mergeCell ref="FUA16:FUC16"/>
    <mergeCell ref="FUD16:FUE16"/>
    <mergeCell ref="FUF16:FUH16"/>
    <mergeCell ref="FSP16:FSQ16"/>
    <mergeCell ref="FSR16:FST16"/>
    <mergeCell ref="FSU16:FSV16"/>
    <mergeCell ref="FSW16:FSY16"/>
    <mergeCell ref="FSZ16:FTA16"/>
    <mergeCell ref="FTB16:FTD16"/>
    <mergeCell ref="FTE16:FTF16"/>
    <mergeCell ref="FTG16:FTI16"/>
    <mergeCell ref="FTJ16:FTK16"/>
    <mergeCell ref="FVE16:FVG16"/>
    <mergeCell ref="FVH16:FVI16"/>
    <mergeCell ref="FVJ16:FVL16"/>
    <mergeCell ref="FVM16:FVN16"/>
    <mergeCell ref="FVO16:FVQ16"/>
    <mergeCell ref="FVR16:FVS16"/>
    <mergeCell ref="FVT16:FVV16"/>
    <mergeCell ref="FVW16:FVX16"/>
    <mergeCell ref="FVY16:FWA16"/>
    <mergeCell ref="FUI16:FUJ16"/>
    <mergeCell ref="FUK16:FUM16"/>
    <mergeCell ref="FUN16:FUO16"/>
    <mergeCell ref="FUP16:FUR16"/>
    <mergeCell ref="FUS16:FUT16"/>
    <mergeCell ref="FUU16:FUW16"/>
    <mergeCell ref="FUX16:FUY16"/>
    <mergeCell ref="FUZ16:FVB16"/>
    <mergeCell ref="FVC16:FVD16"/>
    <mergeCell ref="FWX16:FWZ16"/>
    <mergeCell ref="FXA16:FXB16"/>
    <mergeCell ref="FXC16:FXE16"/>
    <mergeCell ref="FXF16:FXG16"/>
    <mergeCell ref="FXH16:FXJ16"/>
    <mergeCell ref="FXK16:FXL16"/>
    <mergeCell ref="FXM16:FXO16"/>
    <mergeCell ref="FXP16:FXQ16"/>
    <mergeCell ref="FXR16:FXT16"/>
    <mergeCell ref="FWB16:FWC16"/>
    <mergeCell ref="FWD16:FWF16"/>
    <mergeCell ref="FWG16:FWH16"/>
    <mergeCell ref="FWI16:FWK16"/>
    <mergeCell ref="FWL16:FWM16"/>
    <mergeCell ref="FWN16:FWP16"/>
    <mergeCell ref="FWQ16:FWR16"/>
    <mergeCell ref="FWS16:FWU16"/>
    <mergeCell ref="FWV16:FWW16"/>
    <mergeCell ref="FYQ16:FYS16"/>
    <mergeCell ref="FYT16:FYU16"/>
    <mergeCell ref="FYV16:FYX16"/>
    <mergeCell ref="FYY16:FYZ16"/>
    <mergeCell ref="FZA16:FZC16"/>
    <mergeCell ref="FZD16:FZE16"/>
    <mergeCell ref="FZF16:FZH16"/>
    <mergeCell ref="FZI16:FZJ16"/>
    <mergeCell ref="FZK16:FZM16"/>
    <mergeCell ref="FXU16:FXV16"/>
    <mergeCell ref="FXW16:FXY16"/>
    <mergeCell ref="FXZ16:FYA16"/>
    <mergeCell ref="FYB16:FYD16"/>
    <mergeCell ref="FYE16:FYF16"/>
    <mergeCell ref="FYG16:FYI16"/>
    <mergeCell ref="FYJ16:FYK16"/>
    <mergeCell ref="FYL16:FYN16"/>
    <mergeCell ref="FYO16:FYP16"/>
    <mergeCell ref="GAJ16:GAL16"/>
    <mergeCell ref="GAM16:GAN16"/>
    <mergeCell ref="GAO16:GAQ16"/>
    <mergeCell ref="GAR16:GAS16"/>
    <mergeCell ref="GAT16:GAV16"/>
    <mergeCell ref="GAW16:GAX16"/>
    <mergeCell ref="GAY16:GBA16"/>
    <mergeCell ref="GBB16:GBC16"/>
    <mergeCell ref="GBD16:GBF16"/>
    <mergeCell ref="FZN16:FZO16"/>
    <mergeCell ref="FZP16:FZR16"/>
    <mergeCell ref="FZS16:FZT16"/>
    <mergeCell ref="FZU16:FZW16"/>
    <mergeCell ref="FZX16:FZY16"/>
    <mergeCell ref="FZZ16:GAB16"/>
    <mergeCell ref="GAC16:GAD16"/>
    <mergeCell ref="GAE16:GAG16"/>
    <mergeCell ref="GAH16:GAI16"/>
    <mergeCell ref="GCC16:GCE16"/>
    <mergeCell ref="GCF16:GCG16"/>
    <mergeCell ref="GCH16:GCJ16"/>
    <mergeCell ref="GCK16:GCL16"/>
    <mergeCell ref="GCM16:GCO16"/>
    <mergeCell ref="GCP16:GCQ16"/>
    <mergeCell ref="GCR16:GCT16"/>
    <mergeCell ref="GCU16:GCV16"/>
    <mergeCell ref="GCW16:GCY16"/>
    <mergeCell ref="GBG16:GBH16"/>
    <mergeCell ref="GBI16:GBK16"/>
    <mergeCell ref="GBL16:GBM16"/>
    <mergeCell ref="GBN16:GBP16"/>
    <mergeCell ref="GBQ16:GBR16"/>
    <mergeCell ref="GBS16:GBU16"/>
    <mergeCell ref="GBV16:GBW16"/>
    <mergeCell ref="GBX16:GBZ16"/>
    <mergeCell ref="GCA16:GCB16"/>
    <mergeCell ref="GDV16:GDX16"/>
    <mergeCell ref="GDY16:GDZ16"/>
    <mergeCell ref="GEA16:GEC16"/>
    <mergeCell ref="GED16:GEE16"/>
    <mergeCell ref="GEF16:GEH16"/>
    <mergeCell ref="GEI16:GEJ16"/>
    <mergeCell ref="GEK16:GEM16"/>
    <mergeCell ref="GEN16:GEO16"/>
    <mergeCell ref="GEP16:GER16"/>
    <mergeCell ref="GCZ16:GDA16"/>
    <mergeCell ref="GDB16:GDD16"/>
    <mergeCell ref="GDE16:GDF16"/>
    <mergeCell ref="GDG16:GDI16"/>
    <mergeCell ref="GDJ16:GDK16"/>
    <mergeCell ref="GDL16:GDN16"/>
    <mergeCell ref="GDO16:GDP16"/>
    <mergeCell ref="GDQ16:GDS16"/>
    <mergeCell ref="GDT16:GDU16"/>
    <mergeCell ref="GFO16:GFQ16"/>
    <mergeCell ref="GFR16:GFS16"/>
    <mergeCell ref="GFT16:GFV16"/>
    <mergeCell ref="GFW16:GFX16"/>
    <mergeCell ref="GFY16:GGA16"/>
    <mergeCell ref="GGB16:GGC16"/>
    <mergeCell ref="GGD16:GGF16"/>
    <mergeCell ref="GGG16:GGH16"/>
    <mergeCell ref="GGI16:GGK16"/>
    <mergeCell ref="GES16:GET16"/>
    <mergeCell ref="GEU16:GEW16"/>
    <mergeCell ref="GEX16:GEY16"/>
    <mergeCell ref="GEZ16:GFB16"/>
    <mergeCell ref="GFC16:GFD16"/>
    <mergeCell ref="GFE16:GFG16"/>
    <mergeCell ref="GFH16:GFI16"/>
    <mergeCell ref="GFJ16:GFL16"/>
    <mergeCell ref="GFM16:GFN16"/>
    <mergeCell ref="GHH16:GHJ16"/>
    <mergeCell ref="GHK16:GHL16"/>
    <mergeCell ref="GHM16:GHO16"/>
    <mergeCell ref="GHP16:GHQ16"/>
    <mergeCell ref="GHR16:GHT16"/>
    <mergeCell ref="GHU16:GHV16"/>
    <mergeCell ref="GHW16:GHY16"/>
    <mergeCell ref="GHZ16:GIA16"/>
    <mergeCell ref="GIB16:GID16"/>
    <mergeCell ref="GGL16:GGM16"/>
    <mergeCell ref="GGN16:GGP16"/>
    <mergeCell ref="GGQ16:GGR16"/>
    <mergeCell ref="GGS16:GGU16"/>
    <mergeCell ref="GGV16:GGW16"/>
    <mergeCell ref="GGX16:GGZ16"/>
    <mergeCell ref="GHA16:GHB16"/>
    <mergeCell ref="GHC16:GHE16"/>
    <mergeCell ref="GHF16:GHG16"/>
    <mergeCell ref="GJA16:GJC16"/>
    <mergeCell ref="GJD16:GJE16"/>
    <mergeCell ref="GJF16:GJH16"/>
    <mergeCell ref="GJI16:GJJ16"/>
    <mergeCell ref="GJK16:GJM16"/>
    <mergeCell ref="GJN16:GJO16"/>
    <mergeCell ref="GJP16:GJR16"/>
    <mergeCell ref="GJS16:GJT16"/>
    <mergeCell ref="GJU16:GJW16"/>
    <mergeCell ref="GIE16:GIF16"/>
    <mergeCell ref="GIG16:GII16"/>
    <mergeCell ref="GIJ16:GIK16"/>
    <mergeCell ref="GIL16:GIN16"/>
    <mergeCell ref="GIO16:GIP16"/>
    <mergeCell ref="GIQ16:GIS16"/>
    <mergeCell ref="GIT16:GIU16"/>
    <mergeCell ref="GIV16:GIX16"/>
    <mergeCell ref="GIY16:GIZ16"/>
    <mergeCell ref="GKT16:GKV16"/>
    <mergeCell ref="GKW16:GKX16"/>
    <mergeCell ref="GKY16:GLA16"/>
    <mergeCell ref="GLB16:GLC16"/>
    <mergeCell ref="GLD16:GLF16"/>
    <mergeCell ref="GLG16:GLH16"/>
    <mergeCell ref="GLI16:GLK16"/>
    <mergeCell ref="GLL16:GLM16"/>
    <mergeCell ref="GLN16:GLP16"/>
    <mergeCell ref="GJX16:GJY16"/>
    <mergeCell ref="GJZ16:GKB16"/>
    <mergeCell ref="GKC16:GKD16"/>
    <mergeCell ref="GKE16:GKG16"/>
    <mergeCell ref="GKH16:GKI16"/>
    <mergeCell ref="GKJ16:GKL16"/>
    <mergeCell ref="GKM16:GKN16"/>
    <mergeCell ref="GKO16:GKQ16"/>
    <mergeCell ref="GKR16:GKS16"/>
    <mergeCell ref="GMM16:GMO16"/>
    <mergeCell ref="GMP16:GMQ16"/>
    <mergeCell ref="GMR16:GMT16"/>
    <mergeCell ref="GMU16:GMV16"/>
    <mergeCell ref="GMW16:GMY16"/>
    <mergeCell ref="GMZ16:GNA16"/>
    <mergeCell ref="GNB16:GND16"/>
    <mergeCell ref="GNE16:GNF16"/>
    <mergeCell ref="GNG16:GNI16"/>
    <mergeCell ref="GLQ16:GLR16"/>
    <mergeCell ref="GLS16:GLU16"/>
    <mergeCell ref="GLV16:GLW16"/>
    <mergeCell ref="GLX16:GLZ16"/>
    <mergeCell ref="GMA16:GMB16"/>
    <mergeCell ref="GMC16:GME16"/>
    <mergeCell ref="GMF16:GMG16"/>
    <mergeCell ref="GMH16:GMJ16"/>
    <mergeCell ref="GMK16:GML16"/>
    <mergeCell ref="GOF16:GOH16"/>
    <mergeCell ref="GOI16:GOJ16"/>
    <mergeCell ref="GOK16:GOM16"/>
    <mergeCell ref="GON16:GOO16"/>
    <mergeCell ref="GOP16:GOR16"/>
    <mergeCell ref="GOS16:GOT16"/>
    <mergeCell ref="GOU16:GOW16"/>
    <mergeCell ref="GOX16:GOY16"/>
    <mergeCell ref="GOZ16:GPB16"/>
    <mergeCell ref="GNJ16:GNK16"/>
    <mergeCell ref="GNL16:GNN16"/>
    <mergeCell ref="GNO16:GNP16"/>
    <mergeCell ref="GNQ16:GNS16"/>
    <mergeCell ref="GNT16:GNU16"/>
    <mergeCell ref="GNV16:GNX16"/>
    <mergeCell ref="GNY16:GNZ16"/>
    <mergeCell ref="GOA16:GOC16"/>
    <mergeCell ref="GOD16:GOE16"/>
    <mergeCell ref="GPY16:GQA16"/>
    <mergeCell ref="GQB16:GQC16"/>
    <mergeCell ref="GQD16:GQF16"/>
    <mergeCell ref="GQG16:GQH16"/>
    <mergeCell ref="GQI16:GQK16"/>
    <mergeCell ref="GQL16:GQM16"/>
    <mergeCell ref="GQN16:GQP16"/>
    <mergeCell ref="GQQ16:GQR16"/>
    <mergeCell ref="GQS16:GQU16"/>
    <mergeCell ref="GPC16:GPD16"/>
    <mergeCell ref="GPE16:GPG16"/>
    <mergeCell ref="GPH16:GPI16"/>
    <mergeCell ref="GPJ16:GPL16"/>
    <mergeCell ref="GPM16:GPN16"/>
    <mergeCell ref="GPO16:GPQ16"/>
    <mergeCell ref="GPR16:GPS16"/>
    <mergeCell ref="GPT16:GPV16"/>
    <mergeCell ref="GPW16:GPX16"/>
    <mergeCell ref="GRR16:GRT16"/>
    <mergeCell ref="GRU16:GRV16"/>
    <mergeCell ref="GRW16:GRY16"/>
    <mergeCell ref="GRZ16:GSA16"/>
    <mergeCell ref="GSB16:GSD16"/>
    <mergeCell ref="GSE16:GSF16"/>
    <mergeCell ref="GSG16:GSI16"/>
    <mergeCell ref="GSJ16:GSK16"/>
    <mergeCell ref="GSL16:GSN16"/>
    <mergeCell ref="GQV16:GQW16"/>
    <mergeCell ref="GQX16:GQZ16"/>
    <mergeCell ref="GRA16:GRB16"/>
    <mergeCell ref="GRC16:GRE16"/>
    <mergeCell ref="GRF16:GRG16"/>
    <mergeCell ref="GRH16:GRJ16"/>
    <mergeCell ref="GRK16:GRL16"/>
    <mergeCell ref="GRM16:GRO16"/>
    <mergeCell ref="GRP16:GRQ16"/>
    <mergeCell ref="GTK16:GTM16"/>
    <mergeCell ref="GTN16:GTO16"/>
    <mergeCell ref="GTP16:GTR16"/>
    <mergeCell ref="GTS16:GTT16"/>
    <mergeCell ref="GTU16:GTW16"/>
    <mergeCell ref="GTX16:GTY16"/>
    <mergeCell ref="GTZ16:GUB16"/>
    <mergeCell ref="GUC16:GUD16"/>
    <mergeCell ref="GUE16:GUG16"/>
    <mergeCell ref="GSO16:GSP16"/>
    <mergeCell ref="GSQ16:GSS16"/>
    <mergeCell ref="GST16:GSU16"/>
    <mergeCell ref="GSV16:GSX16"/>
    <mergeCell ref="GSY16:GSZ16"/>
    <mergeCell ref="GTA16:GTC16"/>
    <mergeCell ref="GTD16:GTE16"/>
    <mergeCell ref="GTF16:GTH16"/>
    <mergeCell ref="GTI16:GTJ16"/>
    <mergeCell ref="GVD16:GVF16"/>
    <mergeCell ref="GVG16:GVH16"/>
    <mergeCell ref="GVI16:GVK16"/>
    <mergeCell ref="GVL16:GVM16"/>
    <mergeCell ref="GVN16:GVP16"/>
    <mergeCell ref="GVQ16:GVR16"/>
    <mergeCell ref="GVS16:GVU16"/>
    <mergeCell ref="GVV16:GVW16"/>
    <mergeCell ref="GVX16:GVZ16"/>
    <mergeCell ref="GUH16:GUI16"/>
    <mergeCell ref="GUJ16:GUL16"/>
    <mergeCell ref="GUM16:GUN16"/>
    <mergeCell ref="GUO16:GUQ16"/>
    <mergeCell ref="GUR16:GUS16"/>
    <mergeCell ref="GUT16:GUV16"/>
    <mergeCell ref="GUW16:GUX16"/>
    <mergeCell ref="GUY16:GVA16"/>
    <mergeCell ref="GVB16:GVC16"/>
    <mergeCell ref="GWW16:GWY16"/>
    <mergeCell ref="GWZ16:GXA16"/>
    <mergeCell ref="GXB16:GXD16"/>
    <mergeCell ref="GXE16:GXF16"/>
    <mergeCell ref="GXG16:GXI16"/>
    <mergeCell ref="GXJ16:GXK16"/>
    <mergeCell ref="GXL16:GXN16"/>
    <mergeCell ref="GXO16:GXP16"/>
    <mergeCell ref="GXQ16:GXS16"/>
    <mergeCell ref="GWA16:GWB16"/>
    <mergeCell ref="GWC16:GWE16"/>
    <mergeCell ref="GWF16:GWG16"/>
    <mergeCell ref="GWH16:GWJ16"/>
    <mergeCell ref="GWK16:GWL16"/>
    <mergeCell ref="GWM16:GWO16"/>
    <mergeCell ref="GWP16:GWQ16"/>
    <mergeCell ref="GWR16:GWT16"/>
    <mergeCell ref="GWU16:GWV16"/>
    <mergeCell ref="GYP16:GYR16"/>
    <mergeCell ref="GYS16:GYT16"/>
    <mergeCell ref="GYU16:GYW16"/>
    <mergeCell ref="GYX16:GYY16"/>
    <mergeCell ref="GYZ16:GZB16"/>
    <mergeCell ref="GZC16:GZD16"/>
    <mergeCell ref="GZE16:GZG16"/>
    <mergeCell ref="GZH16:GZI16"/>
    <mergeCell ref="GZJ16:GZL16"/>
    <mergeCell ref="GXT16:GXU16"/>
    <mergeCell ref="GXV16:GXX16"/>
    <mergeCell ref="GXY16:GXZ16"/>
    <mergeCell ref="GYA16:GYC16"/>
    <mergeCell ref="GYD16:GYE16"/>
    <mergeCell ref="GYF16:GYH16"/>
    <mergeCell ref="GYI16:GYJ16"/>
    <mergeCell ref="GYK16:GYM16"/>
    <mergeCell ref="GYN16:GYO16"/>
    <mergeCell ref="HAI16:HAK16"/>
    <mergeCell ref="HAL16:HAM16"/>
    <mergeCell ref="HAN16:HAP16"/>
    <mergeCell ref="HAQ16:HAR16"/>
    <mergeCell ref="HAS16:HAU16"/>
    <mergeCell ref="HAV16:HAW16"/>
    <mergeCell ref="HAX16:HAZ16"/>
    <mergeCell ref="HBA16:HBB16"/>
    <mergeCell ref="HBC16:HBE16"/>
    <mergeCell ref="GZM16:GZN16"/>
    <mergeCell ref="GZO16:GZQ16"/>
    <mergeCell ref="GZR16:GZS16"/>
    <mergeCell ref="GZT16:GZV16"/>
    <mergeCell ref="GZW16:GZX16"/>
    <mergeCell ref="GZY16:HAA16"/>
    <mergeCell ref="HAB16:HAC16"/>
    <mergeCell ref="HAD16:HAF16"/>
    <mergeCell ref="HAG16:HAH16"/>
    <mergeCell ref="HCB16:HCD16"/>
    <mergeCell ref="HCE16:HCF16"/>
    <mergeCell ref="HCG16:HCI16"/>
    <mergeCell ref="HCJ16:HCK16"/>
    <mergeCell ref="HCL16:HCN16"/>
    <mergeCell ref="HCO16:HCP16"/>
    <mergeCell ref="HCQ16:HCS16"/>
    <mergeCell ref="HCT16:HCU16"/>
    <mergeCell ref="HCV16:HCX16"/>
    <mergeCell ref="HBF16:HBG16"/>
    <mergeCell ref="HBH16:HBJ16"/>
    <mergeCell ref="HBK16:HBL16"/>
    <mergeCell ref="HBM16:HBO16"/>
    <mergeCell ref="HBP16:HBQ16"/>
    <mergeCell ref="HBR16:HBT16"/>
    <mergeCell ref="HBU16:HBV16"/>
    <mergeCell ref="HBW16:HBY16"/>
    <mergeCell ref="HBZ16:HCA16"/>
    <mergeCell ref="HDU16:HDW16"/>
    <mergeCell ref="HDX16:HDY16"/>
    <mergeCell ref="HDZ16:HEB16"/>
    <mergeCell ref="HEC16:HED16"/>
    <mergeCell ref="HEE16:HEG16"/>
    <mergeCell ref="HEH16:HEI16"/>
    <mergeCell ref="HEJ16:HEL16"/>
    <mergeCell ref="HEM16:HEN16"/>
    <mergeCell ref="HEO16:HEQ16"/>
    <mergeCell ref="HCY16:HCZ16"/>
    <mergeCell ref="HDA16:HDC16"/>
    <mergeCell ref="HDD16:HDE16"/>
    <mergeCell ref="HDF16:HDH16"/>
    <mergeCell ref="HDI16:HDJ16"/>
    <mergeCell ref="HDK16:HDM16"/>
    <mergeCell ref="HDN16:HDO16"/>
    <mergeCell ref="HDP16:HDR16"/>
    <mergeCell ref="HDS16:HDT16"/>
    <mergeCell ref="HFN16:HFP16"/>
    <mergeCell ref="HFQ16:HFR16"/>
    <mergeCell ref="HFS16:HFU16"/>
    <mergeCell ref="HFV16:HFW16"/>
    <mergeCell ref="HFX16:HFZ16"/>
    <mergeCell ref="HGA16:HGB16"/>
    <mergeCell ref="HGC16:HGE16"/>
    <mergeCell ref="HGF16:HGG16"/>
    <mergeCell ref="HGH16:HGJ16"/>
    <mergeCell ref="HER16:HES16"/>
    <mergeCell ref="HET16:HEV16"/>
    <mergeCell ref="HEW16:HEX16"/>
    <mergeCell ref="HEY16:HFA16"/>
    <mergeCell ref="HFB16:HFC16"/>
    <mergeCell ref="HFD16:HFF16"/>
    <mergeCell ref="HFG16:HFH16"/>
    <mergeCell ref="HFI16:HFK16"/>
    <mergeCell ref="HFL16:HFM16"/>
    <mergeCell ref="HHG16:HHI16"/>
    <mergeCell ref="HHJ16:HHK16"/>
    <mergeCell ref="HHL16:HHN16"/>
    <mergeCell ref="HHO16:HHP16"/>
    <mergeCell ref="HHQ16:HHS16"/>
    <mergeCell ref="HHT16:HHU16"/>
    <mergeCell ref="HHV16:HHX16"/>
    <mergeCell ref="HHY16:HHZ16"/>
    <mergeCell ref="HIA16:HIC16"/>
    <mergeCell ref="HGK16:HGL16"/>
    <mergeCell ref="HGM16:HGO16"/>
    <mergeCell ref="HGP16:HGQ16"/>
    <mergeCell ref="HGR16:HGT16"/>
    <mergeCell ref="HGU16:HGV16"/>
    <mergeCell ref="HGW16:HGY16"/>
    <mergeCell ref="HGZ16:HHA16"/>
    <mergeCell ref="HHB16:HHD16"/>
    <mergeCell ref="HHE16:HHF16"/>
    <mergeCell ref="HIZ16:HJB16"/>
    <mergeCell ref="HJC16:HJD16"/>
    <mergeCell ref="HJE16:HJG16"/>
    <mergeCell ref="HJH16:HJI16"/>
    <mergeCell ref="HJJ16:HJL16"/>
    <mergeCell ref="HJM16:HJN16"/>
    <mergeCell ref="HJO16:HJQ16"/>
    <mergeCell ref="HJR16:HJS16"/>
    <mergeCell ref="HJT16:HJV16"/>
    <mergeCell ref="HID16:HIE16"/>
    <mergeCell ref="HIF16:HIH16"/>
    <mergeCell ref="HII16:HIJ16"/>
    <mergeCell ref="HIK16:HIM16"/>
    <mergeCell ref="HIN16:HIO16"/>
    <mergeCell ref="HIP16:HIR16"/>
    <mergeCell ref="HIS16:HIT16"/>
    <mergeCell ref="HIU16:HIW16"/>
    <mergeCell ref="HIX16:HIY16"/>
    <mergeCell ref="HKS16:HKU16"/>
    <mergeCell ref="HKV16:HKW16"/>
    <mergeCell ref="HKX16:HKZ16"/>
    <mergeCell ref="HLA16:HLB16"/>
    <mergeCell ref="HLC16:HLE16"/>
    <mergeCell ref="HLF16:HLG16"/>
    <mergeCell ref="HLH16:HLJ16"/>
    <mergeCell ref="HLK16:HLL16"/>
    <mergeCell ref="HLM16:HLO16"/>
    <mergeCell ref="HJW16:HJX16"/>
    <mergeCell ref="HJY16:HKA16"/>
    <mergeCell ref="HKB16:HKC16"/>
    <mergeCell ref="HKD16:HKF16"/>
    <mergeCell ref="HKG16:HKH16"/>
    <mergeCell ref="HKI16:HKK16"/>
    <mergeCell ref="HKL16:HKM16"/>
    <mergeCell ref="HKN16:HKP16"/>
    <mergeCell ref="HKQ16:HKR16"/>
    <mergeCell ref="HML16:HMN16"/>
    <mergeCell ref="HMO16:HMP16"/>
    <mergeCell ref="HMQ16:HMS16"/>
    <mergeCell ref="HMT16:HMU16"/>
    <mergeCell ref="HMV16:HMX16"/>
    <mergeCell ref="HMY16:HMZ16"/>
    <mergeCell ref="HNA16:HNC16"/>
    <mergeCell ref="HND16:HNE16"/>
    <mergeCell ref="HNF16:HNH16"/>
    <mergeCell ref="HLP16:HLQ16"/>
    <mergeCell ref="HLR16:HLT16"/>
    <mergeCell ref="HLU16:HLV16"/>
    <mergeCell ref="HLW16:HLY16"/>
    <mergeCell ref="HLZ16:HMA16"/>
    <mergeCell ref="HMB16:HMD16"/>
    <mergeCell ref="HME16:HMF16"/>
    <mergeCell ref="HMG16:HMI16"/>
    <mergeCell ref="HMJ16:HMK16"/>
    <mergeCell ref="HOE16:HOG16"/>
    <mergeCell ref="HOH16:HOI16"/>
    <mergeCell ref="HOJ16:HOL16"/>
    <mergeCell ref="HOM16:HON16"/>
    <mergeCell ref="HOO16:HOQ16"/>
    <mergeCell ref="HOR16:HOS16"/>
    <mergeCell ref="HOT16:HOV16"/>
    <mergeCell ref="HOW16:HOX16"/>
    <mergeCell ref="HOY16:HPA16"/>
    <mergeCell ref="HNI16:HNJ16"/>
    <mergeCell ref="HNK16:HNM16"/>
    <mergeCell ref="HNN16:HNO16"/>
    <mergeCell ref="HNP16:HNR16"/>
    <mergeCell ref="HNS16:HNT16"/>
    <mergeCell ref="HNU16:HNW16"/>
    <mergeCell ref="HNX16:HNY16"/>
    <mergeCell ref="HNZ16:HOB16"/>
    <mergeCell ref="HOC16:HOD16"/>
    <mergeCell ref="HPX16:HPZ16"/>
    <mergeCell ref="HQA16:HQB16"/>
    <mergeCell ref="HQC16:HQE16"/>
    <mergeCell ref="HQF16:HQG16"/>
    <mergeCell ref="HQH16:HQJ16"/>
    <mergeCell ref="HQK16:HQL16"/>
    <mergeCell ref="HQM16:HQO16"/>
    <mergeCell ref="HQP16:HQQ16"/>
    <mergeCell ref="HQR16:HQT16"/>
    <mergeCell ref="HPB16:HPC16"/>
    <mergeCell ref="HPD16:HPF16"/>
    <mergeCell ref="HPG16:HPH16"/>
    <mergeCell ref="HPI16:HPK16"/>
    <mergeCell ref="HPL16:HPM16"/>
    <mergeCell ref="HPN16:HPP16"/>
    <mergeCell ref="HPQ16:HPR16"/>
    <mergeCell ref="HPS16:HPU16"/>
    <mergeCell ref="HPV16:HPW16"/>
    <mergeCell ref="HRQ16:HRS16"/>
    <mergeCell ref="HRT16:HRU16"/>
    <mergeCell ref="HRV16:HRX16"/>
    <mergeCell ref="HRY16:HRZ16"/>
    <mergeCell ref="HSA16:HSC16"/>
    <mergeCell ref="HSD16:HSE16"/>
    <mergeCell ref="HSF16:HSH16"/>
    <mergeCell ref="HSI16:HSJ16"/>
    <mergeCell ref="HSK16:HSM16"/>
    <mergeCell ref="HQU16:HQV16"/>
    <mergeCell ref="HQW16:HQY16"/>
    <mergeCell ref="HQZ16:HRA16"/>
    <mergeCell ref="HRB16:HRD16"/>
    <mergeCell ref="HRE16:HRF16"/>
    <mergeCell ref="HRG16:HRI16"/>
    <mergeCell ref="HRJ16:HRK16"/>
    <mergeCell ref="HRL16:HRN16"/>
    <mergeCell ref="HRO16:HRP16"/>
    <mergeCell ref="HTJ16:HTL16"/>
    <mergeCell ref="HTM16:HTN16"/>
    <mergeCell ref="HTO16:HTQ16"/>
    <mergeCell ref="HTR16:HTS16"/>
    <mergeCell ref="HTT16:HTV16"/>
    <mergeCell ref="HTW16:HTX16"/>
    <mergeCell ref="HTY16:HUA16"/>
    <mergeCell ref="HUB16:HUC16"/>
    <mergeCell ref="HUD16:HUF16"/>
    <mergeCell ref="HSN16:HSO16"/>
    <mergeCell ref="HSP16:HSR16"/>
    <mergeCell ref="HSS16:HST16"/>
    <mergeCell ref="HSU16:HSW16"/>
    <mergeCell ref="HSX16:HSY16"/>
    <mergeCell ref="HSZ16:HTB16"/>
    <mergeCell ref="HTC16:HTD16"/>
    <mergeCell ref="HTE16:HTG16"/>
    <mergeCell ref="HTH16:HTI16"/>
    <mergeCell ref="HVC16:HVE16"/>
    <mergeCell ref="HVF16:HVG16"/>
    <mergeCell ref="HVH16:HVJ16"/>
    <mergeCell ref="HVK16:HVL16"/>
    <mergeCell ref="HVM16:HVO16"/>
    <mergeCell ref="HVP16:HVQ16"/>
    <mergeCell ref="HVR16:HVT16"/>
    <mergeCell ref="HVU16:HVV16"/>
    <mergeCell ref="HVW16:HVY16"/>
    <mergeCell ref="HUG16:HUH16"/>
    <mergeCell ref="HUI16:HUK16"/>
    <mergeCell ref="HUL16:HUM16"/>
    <mergeCell ref="HUN16:HUP16"/>
    <mergeCell ref="HUQ16:HUR16"/>
    <mergeCell ref="HUS16:HUU16"/>
    <mergeCell ref="HUV16:HUW16"/>
    <mergeCell ref="HUX16:HUZ16"/>
    <mergeCell ref="HVA16:HVB16"/>
    <mergeCell ref="HWV16:HWX16"/>
    <mergeCell ref="HWY16:HWZ16"/>
    <mergeCell ref="HXA16:HXC16"/>
    <mergeCell ref="HXD16:HXE16"/>
    <mergeCell ref="HXF16:HXH16"/>
    <mergeCell ref="HXI16:HXJ16"/>
    <mergeCell ref="HXK16:HXM16"/>
    <mergeCell ref="HXN16:HXO16"/>
    <mergeCell ref="HXP16:HXR16"/>
    <mergeCell ref="HVZ16:HWA16"/>
    <mergeCell ref="HWB16:HWD16"/>
    <mergeCell ref="HWE16:HWF16"/>
    <mergeCell ref="HWG16:HWI16"/>
    <mergeCell ref="HWJ16:HWK16"/>
    <mergeCell ref="HWL16:HWN16"/>
    <mergeCell ref="HWO16:HWP16"/>
    <mergeCell ref="HWQ16:HWS16"/>
    <mergeCell ref="HWT16:HWU16"/>
    <mergeCell ref="HYO16:HYQ16"/>
    <mergeCell ref="HYR16:HYS16"/>
    <mergeCell ref="HYT16:HYV16"/>
    <mergeCell ref="HYW16:HYX16"/>
    <mergeCell ref="HYY16:HZA16"/>
    <mergeCell ref="HZB16:HZC16"/>
    <mergeCell ref="HZD16:HZF16"/>
    <mergeCell ref="HZG16:HZH16"/>
    <mergeCell ref="HZI16:HZK16"/>
    <mergeCell ref="HXS16:HXT16"/>
    <mergeCell ref="HXU16:HXW16"/>
    <mergeCell ref="HXX16:HXY16"/>
    <mergeCell ref="HXZ16:HYB16"/>
    <mergeCell ref="HYC16:HYD16"/>
    <mergeCell ref="HYE16:HYG16"/>
    <mergeCell ref="HYH16:HYI16"/>
    <mergeCell ref="HYJ16:HYL16"/>
    <mergeCell ref="HYM16:HYN16"/>
    <mergeCell ref="IAH16:IAJ16"/>
    <mergeCell ref="IAK16:IAL16"/>
    <mergeCell ref="IAM16:IAO16"/>
    <mergeCell ref="IAP16:IAQ16"/>
    <mergeCell ref="IAR16:IAT16"/>
    <mergeCell ref="IAU16:IAV16"/>
    <mergeCell ref="IAW16:IAY16"/>
    <mergeCell ref="IAZ16:IBA16"/>
    <mergeCell ref="IBB16:IBD16"/>
    <mergeCell ref="HZL16:HZM16"/>
    <mergeCell ref="HZN16:HZP16"/>
    <mergeCell ref="HZQ16:HZR16"/>
    <mergeCell ref="HZS16:HZU16"/>
    <mergeCell ref="HZV16:HZW16"/>
    <mergeCell ref="HZX16:HZZ16"/>
    <mergeCell ref="IAA16:IAB16"/>
    <mergeCell ref="IAC16:IAE16"/>
    <mergeCell ref="IAF16:IAG16"/>
    <mergeCell ref="ICA16:ICC16"/>
    <mergeCell ref="ICD16:ICE16"/>
    <mergeCell ref="ICF16:ICH16"/>
    <mergeCell ref="ICI16:ICJ16"/>
    <mergeCell ref="ICK16:ICM16"/>
    <mergeCell ref="ICN16:ICO16"/>
    <mergeCell ref="ICP16:ICR16"/>
    <mergeCell ref="ICS16:ICT16"/>
    <mergeCell ref="ICU16:ICW16"/>
    <mergeCell ref="IBE16:IBF16"/>
    <mergeCell ref="IBG16:IBI16"/>
    <mergeCell ref="IBJ16:IBK16"/>
    <mergeCell ref="IBL16:IBN16"/>
    <mergeCell ref="IBO16:IBP16"/>
    <mergeCell ref="IBQ16:IBS16"/>
    <mergeCell ref="IBT16:IBU16"/>
    <mergeCell ref="IBV16:IBX16"/>
    <mergeCell ref="IBY16:IBZ16"/>
    <mergeCell ref="IDT16:IDV16"/>
    <mergeCell ref="IDW16:IDX16"/>
    <mergeCell ref="IDY16:IEA16"/>
    <mergeCell ref="IEB16:IEC16"/>
    <mergeCell ref="IED16:IEF16"/>
    <mergeCell ref="IEG16:IEH16"/>
    <mergeCell ref="IEI16:IEK16"/>
    <mergeCell ref="IEL16:IEM16"/>
    <mergeCell ref="IEN16:IEP16"/>
    <mergeCell ref="ICX16:ICY16"/>
    <mergeCell ref="ICZ16:IDB16"/>
    <mergeCell ref="IDC16:IDD16"/>
    <mergeCell ref="IDE16:IDG16"/>
    <mergeCell ref="IDH16:IDI16"/>
    <mergeCell ref="IDJ16:IDL16"/>
    <mergeCell ref="IDM16:IDN16"/>
    <mergeCell ref="IDO16:IDQ16"/>
    <mergeCell ref="IDR16:IDS16"/>
    <mergeCell ref="IFM16:IFO16"/>
    <mergeCell ref="IFP16:IFQ16"/>
    <mergeCell ref="IFR16:IFT16"/>
    <mergeCell ref="IFU16:IFV16"/>
    <mergeCell ref="IFW16:IFY16"/>
    <mergeCell ref="IFZ16:IGA16"/>
    <mergeCell ref="IGB16:IGD16"/>
    <mergeCell ref="IGE16:IGF16"/>
    <mergeCell ref="IGG16:IGI16"/>
    <mergeCell ref="IEQ16:IER16"/>
    <mergeCell ref="IES16:IEU16"/>
    <mergeCell ref="IEV16:IEW16"/>
    <mergeCell ref="IEX16:IEZ16"/>
    <mergeCell ref="IFA16:IFB16"/>
    <mergeCell ref="IFC16:IFE16"/>
    <mergeCell ref="IFF16:IFG16"/>
    <mergeCell ref="IFH16:IFJ16"/>
    <mergeCell ref="IFK16:IFL16"/>
    <mergeCell ref="IHF16:IHH16"/>
    <mergeCell ref="IHI16:IHJ16"/>
    <mergeCell ref="IHK16:IHM16"/>
    <mergeCell ref="IHN16:IHO16"/>
    <mergeCell ref="IHP16:IHR16"/>
    <mergeCell ref="IHS16:IHT16"/>
    <mergeCell ref="IHU16:IHW16"/>
    <mergeCell ref="IHX16:IHY16"/>
    <mergeCell ref="IHZ16:IIB16"/>
    <mergeCell ref="IGJ16:IGK16"/>
    <mergeCell ref="IGL16:IGN16"/>
    <mergeCell ref="IGO16:IGP16"/>
    <mergeCell ref="IGQ16:IGS16"/>
    <mergeCell ref="IGT16:IGU16"/>
    <mergeCell ref="IGV16:IGX16"/>
    <mergeCell ref="IGY16:IGZ16"/>
    <mergeCell ref="IHA16:IHC16"/>
    <mergeCell ref="IHD16:IHE16"/>
    <mergeCell ref="IIY16:IJA16"/>
    <mergeCell ref="IJB16:IJC16"/>
    <mergeCell ref="IJD16:IJF16"/>
    <mergeCell ref="IJG16:IJH16"/>
    <mergeCell ref="IJI16:IJK16"/>
    <mergeCell ref="IJL16:IJM16"/>
    <mergeCell ref="IJN16:IJP16"/>
    <mergeCell ref="IJQ16:IJR16"/>
    <mergeCell ref="IJS16:IJU16"/>
    <mergeCell ref="IIC16:IID16"/>
    <mergeCell ref="IIE16:IIG16"/>
    <mergeCell ref="IIH16:III16"/>
    <mergeCell ref="IIJ16:IIL16"/>
    <mergeCell ref="IIM16:IIN16"/>
    <mergeCell ref="IIO16:IIQ16"/>
    <mergeCell ref="IIR16:IIS16"/>
    <mergeCell ref="IIT16:IIV16"/>
    <mergeCell ref="IIW16:IIX16"/>
    <mergeCell ref="IKR16:IKT16"/>
    <mergeCell ref="IKU16:IKV16"/>
    <mergeCell ref="IKW16:IKY16"/>
    <mergeCell ref="IKZ16:ILA16"/>
    <mergeCell ref="ILB16:ILD16"/>
    <mergeCell ref="ILE16:ILF16"/>
    <mergeCell ref="ILG16:ILI16"/>
    <mergeCell ref="ILJ16:ILK16"/>
    <mergeCell ref="ILL16:ILN16"/>
    <mergeCell ref="IJV16:IJW16"/>
    <mergeCell ref="IJX16:IJZ16"/>
    <mergeCell ref="IKA16:IKB16"/>
    <mergeCell ref="IKC16:IKE16"/>
    <mergeCell ref="IKF16:IKG16"/>
    <mergeCell ref="IKH16:IKJ16"/>
    <mergeCell ref="IKK16:IKL16"/>
    <mergeCell ref="IKM16:IKO16"/>
    <mergeCell ref="IKP16:IKQ16"/>
    <mergeCell ref="IMK16:IMM16"/>
    <mergeCell ref="IMN16:IMO16"/>
    <mergeCell ref="IMP16:IMR16"/>
    <mergeCell ref="IMS16:IMT16"/>
    <mergeCell ref="IMU16:IMW16"/>
    <mergeCell ref="IMX16:IMY16"/>
    <mergeCell ref="IMZ16:INB16"/>
    <mergeCell ref="INC16:IND16"/>
    <mergeCell ref="INE16:ING16"/>
    <mergeCell ref="ILO16:ILP16"/>
    <mergeCell ref="ILQ16:ILS16"/>
    <mergeCell ref="ILT16:ILU16"/>
    <mergeCell ref="ILV16:ILX16"/>
    <mergeCell ref="ILY16:ILZ16"/>
    <mergeCell ref="IMA16:IMC16"/>
    <mergeCell ref="IMD16:IME16"/>
    <mergeCell ref="IMF16:IMH16"/>
    <mergeCell ref="IMI16:IMJ16"/>
    <mergeCell ref="IOD16:IOF16"/>
    <mergeCell ref="IOG16:IOH16"/>
    <mergeCell ref="IOI16:IOK16"/>
    <mergeCell ref="IOL16:IOM16"/>
    <mergeCell ref="ION16:IOP16"/>
    <mergeCell ref="IOQ16:IOR16"/>
    <mergeCell ref="IOS16:IOU16"/>
    <mergeCell ref="IOV16:IOW16"/>
    <mergeCell ref="IOX16:IOZ16"/>
    <mergeCell ref="INH16:INI16"/>
    <mergeCell ref="INJ16:INL16"/>
    <mergeCell ref="INM16:INN16"/>
    <mergeCell ref="INO16:INQ16"/>
    <mergeCell ref="INR16:INS16"/>
    <mergeCell ref="INT16:INV16"/>
    <mergeCell ref="INW16:INX16"/>
    <mergeCell ref="INY16:IOA16"/>
    <mergeCell ref="IOB16:IOC16"/>
    <mergeCell ref="IPW16:IPY16"/>
    <mergeCell ref="IPZ16:IQA16"/>
    <mergeCell ref="IQB16:IQD16"/>
    <mergeCell ref="IQE16:IQF16"/>
    <mergeCell ref="IQG16:IQI16"/>
    <mergeCell ref="IQJ16:IQK16"/>
    <mergeCell ref="IQL16:IQN16"/>
    <mergeCell ref="IQO16:IQP16"/>
    <mergeCell ref="IQQ16:IQS16"/>
    <mergeCell ref="IPA16:IPB16"/>
    <mergeCell ref="IPC16:IPE16"/>
    <mergeCell ref="IPF16:IPG16"/>
    <mergeCell ref="IPH16:IPJ16"/>
    <mergeCell ref="IPK16:IPL16"/>
    <mergeCell ref="IPM16:IPO16"/>
    <mergeCell ref="IPP16:IPQ16"/>
    <mergeCell ref="IPR16:IPT16"/>
    <mergeCell ref="IPU16:IPV16"/>
    <mergeCell ref="IRP16:IRR16"/>
    <mergeCell ref="IRS16:IRT16"/>
    <mergeCell ref="IRU16:IRW16"/>
    <mergeCell ref="IRX16:IRY16"/>
    <mergeCell ref="IRZ16:ISB16"/>
    <mergeCell ref="ISC16:ISD16"/>
    <mergeCell ref="ISE16:ISG16"/>
    <mergeCell ref="ISH16:ISI16"/>
    <mergeCell ref="ISJ16:ISL16"/>
    <mergeCell ref="IQT16:IQU16"/>
    <mergeCell ref="IQV16:IQX16"/>
    <mergeCell ref="IQY16:IQZ16"/>
    <mergeCell ref="IRA16:IRC16"/>
    <mergeCell ref="IRD16:IRE16"/>
    <mergeCell ref="IRF16:IRH16"/>
    <mergeCell ref="IRI16:IRJ16"/>
    <mergeCell ref="IRK16:IRM16"/>
    <mergeCell ref="IRN16:IRO16"/>
    <mergeCell ref="ITI16:ITK16"/>
    <mergeCell ref="ITL16:ITM16"/>
    <mergeCell ref="ITN16:ITP16"/>
    <mergeCell ref="ITQ16:ITR16"/>
    <mergeCell ref="ITS16:ITU16"/>
    <mergeCell ref="ITV16:ITW16"/>
    <mergeCell ref="ITX16:ITZ16"/>
    <mergeCell ref="IUA16:IUB16"/>
    <mergeCell ref="IUC16:IUE16"/>
    <mergeCell ref="ISM16:ISN16"/>
    <mergeCell ref="ISO16:ISQ16"/>
    <mergeCell ref="ISR16:ISS16"/>
    <mergeCell ref="IST16:ISV16"/>
    <mergeCell ref="ISW16:ISX16"/>
    <mergeCell ref="ISY16:ITA16"/>
    <mergeCell ref="ITB16:ITC16"/>
    <mergeCell ref="ITD16:ITF16"/>
    <mergeCell ref="ITG16:ITH16"/>
    <mergeCell ref="IVB16:IVD16"/>
    <mergeCell ref="IVE16:IVF16"/>
    <mergeCell ref="IVG16:IVI16"/>
    <mergeCell ref="IVJ16:IVK16"/>
    <mergeCell ref="IVL16:IVN16"/>
    <mergeCell ref="IVO16:IVP16"/>
    <mergeCell ref="IVQ16:IVS16"/>
    <mergeCell ref="IVT16:IVU16"/>
    <mergeCell ref="IVV16:IVX16"/>
    <mergeCell ref="IUF16:IUG16"/>
    <mergeCell ref="IUH16:IUJ16"/>
    <mergeCell ref="IUK16:IUL16"/>
    <mergeCell ref="IUM16:IUO16"/>
    <mergeCell ref="IUP16:IUQ16"/>
    <mergeCell ref="IUR16:IUT16"/>
    <mergeCell ref="IUU16:IUV16"/>
    <mergeCell ref="IUW16:IUY16"/>
    <mergeCell ref="IUZ16:IVA16"/>
    <mergeCell ref="IWU16:IWW16"/>
    <mergeCell ref="IWX16:IWY16"/>
    <mergeCell ref="IWZ16:IXB16"/>
    <mergeCell ref="IXC16:IXD16"/>
    <mergeCell ref="IXE16:IXG16"/>
    <mergeCell ref="IXH16:IXI16"/>
    <mergeCell ref="IXJ16:IXL16"/>
    <mergeCell ref="IXM16:IXN16"/>
    <mergeCell ref="IXO16:IXQ16"/>
    <mergeCell ref="IVY16:IVZ16"/>
    <mergeCell ref="IWA16:IWC16"/>
    <mergeCell ref="IWD16:IWE16"/>
    <mergeCell ref="IWF16:IWH16"/>
    <mergeCell ref="IWI16:IWJ16"/>
    <mergeCell ref="IWK16:IWM16"/>
    <mergeCell ref="IWN16:IWO16"/>
    <mergeCell ref="IWP16:IWR16"/>
    <mergeCell ref="IWS16:IWT16"/>
    <mergeCell ref="IYN16:IYP16"/>
    <mergeCell ref="IYQ16:IYR16"/>
    <mergeCell ref="IYS16:IYU16"/>
    <mergeCell ref="IYV16:IYW16"/>
    <mergeCell ref="IYX16:IYZ16"/>
    <mergeCell ref="IZA16:IZB16"/>
    <mergeCell ref="IZC16:IZE16"/>
    <mergeCell ref="IZF16:IZG16"/>
    <mergeCell ref="IZH16:IZJ16"/>
    <mergeCell ref="IXR16:IXS16"/>
    <mergeCell ref="IXT16:IXV16"/>
    <mergeCell ref="IXW16:IXX16"/>
    <mergeCell ref="IXY16:IYA16"/>
    <mergeCell ref="IYB16:IYC16"/>
    <mergeCell ref="IYD16:IYF16"/>
    <mergeCell ref="IYG16:IYH16"/>
    <mergeCell ref="IYI16:IYK16"/>
    <mergeCell ref="IYL16:IYM16"/>
    <mergeCell ref="JAG16:JAI16"/>
    <mergeCell ref="JAJ16:JAK16"/>
    <mergeCell ref="JAL16:JAN16"/>
    <mergeCell ref="JAO16:JAP16"/>
    <mergeCell ref="JAQ16:JAS16"/>
    <mergeCell ref="JAT16:JAU16"/>
    <mergeCell ref="JAV16:JAX16"/>
    <mergeCell ref="JAY16:JAZ16"/>
    <mergeCell ref="JBA16:JBC16"/>
    <mergeCell ref="IZK16:IZL16"/>
    <mergeCell ref="IZM16:IZO16"/>
    <mergeCell ref="IZP16:IZQ16"/>
    <mergeCell ref="IZR16:IZT16"/>
    <mergeCell ref="IZU16:IZV16"/>
    <mergeCell ref="IZW16:IZY16"/>
    <mergeCell ref="IZZ16:JAA16"/>
    <mergeCell ref="JAB16:JAD16"/>
    <mergeCell ref="JAE16:JAF16"/>
    <mergeCell ref="JBZ16:JCB16"/>
    <mergeCell ref="JCC16:JCD16"/>
    <mergeCell ref="JCE16:JCG16"/>
    <mergeCell ref="JCH16:JCI16"/>
    <mergeCell ref="JCJ16:JCL16"/>
    <mergeCell ref="JCM16:JCN16"/>
    <mergeCell ref="JCO16:JCQ16"/>
    <mergeCell ref="JCR16:JCS16"/>
    <mergeCell ref="JCT16:JCV16"/>
    <mergeCell ref="JBD16:JBE16"/>
    <mergeCell ref="JBF16:JBH16"/>
    <mergeCell ref="JBI16:JBJ16"/>
    <mergeCell ref="JBK16:JBM16"/>
    <mergeCell ref="JBN16:JBO16"/>
    <mergeCell ref="JBP16:JBR16"/>
    <mergeCell ref="JBS16:JBT16"/>
    <mergeCell ref="JBU16:JBW16"/>
    <mergeCell ref="JBX16:JBY16"/>
    <mergeCell ref="JDS16:JDU16"/>
    <mergeCell ref="JDV16:JDW16"/>
    <mergeCell ref="JDX16:JDZ16"/>
    <mergeCell ref="JEA16:JEB16"/>
    <mergeCell ref="JEC16:JEE16"/>
    <mergeCell ref="JEF16:JEG16"/>
    <mergeCell ref="JEH16:JEJ16"/>
    <mergeCell ref="JEK16:JEL16"/>
    <mergeCell ref="JEM16:JEO16"/>
    <mergeCell ref="JCW16:JCX16"/>
    <mergeCell ref="JCY16:JDA16"/>
    <mergeCell ref="JDB16:JDC16"/>
    <mergeCell ref="JDD16:JDF16"/>
    <mergeCell ref="JDG16:JDH16"/>
    <mergeCell ref="JDI16:JDK16"/>
    <mergeCell ref="JDL16:JDM16"/>
    <mergeCell ref="JDN16:JDP16"/>
    <mergeCell ref="JDQ16:JDR16"/>
    <mergeCell ref="JFL16:JFN16"/>
    <mergeCell ref="JFO16:JFP16"/>
    <mergeCell ref="JFQ16:JFS16"/>
    <mergeCell ref="JFT16:JFU16"/>
    <mergeCell ref="JFV16:JFX16"/>
    <mergeCell ref="JFY16:JFZ16"/>
    <mergeCell ref="JGA16:JGC16"/>
    <mergeCell ref="JGD16:JGE16"/>
    <mergeCell ref="JGF16:JGH16"/>
    <mergeCell ref="JEP16:JEQ16"/>
    <mergeCell ref="JER16:JET16"/>
    <mergeCell ref="JEU16:JEV16"/>
    <mergeCell ref="JEW16:JEY16"/>
    <mergeCell ref="JEZ16:JFA16"/>
    <mergeCell ref="JFB16:JFD16"/>
    <mergeCell ref="JFE16:JFF16"/>
    <mergeCell ref="JFG16:JFI16"/>
    <mergeCell ref="JFJ16:JFK16"/>
    <mergeCell ref="JHE16:JHG16"/>
    <mergeCell ref="JHH16:JHI16"/>
    <mergeCell ref="JHJ16:JHL16"/>
    <mergeCell ref="JHM16:JHN16"/>
    <mergeCell ref="JHO16:JHQ16"/>
    <mergeCell ref="JHR16:JHS16"/>
    <mergeCell ref="JHT16:JHV16"/>
    <mergeCell ref="JHW16:JHX16"/>
    <mergeCell ref="JHY16:JIA16"/>
    <mergeCell ref="JGI16:JGJ16"/>
    <mergeCell ref="JGK16:JGM16"/>
    <mergeCell ref="JGN16:JGO16"/>
    <mergeCell ref="JGP16:JGR16"/>
    <mergeCell ref="JGS16:JGT16"/>
    <mergeCell ref="JGU16:JGW16"/>
    <mergeCell ref="JGX16:JGY16"/>
    <mergeCell ref="JGZ16:JHB16"/>
    <mergeCell ref="JHC16:JHD16"/>
    <mergeCell ref="JIX16:JIZ16"/>
    <mergeCell ref="JJA16:JJB16"/>
    <mergeCell ref="JJC16:JJE16"/>
    <mergeCell ref="JJF16:JJG16"/>
    <mergeCell ref="JJH16:JJJ16"/>
    <mergeCell ref="JJK16:JJL16"/>
    <mergeCell ref="JJM16:JJO16"/>
    <mergeCell ref="JJP16:JJQ16"/>
    <mergeCell ref="JJR16:JJT16"/>
    <mergeCell ref="JIB16:JIC16"/>
    <mergeCell ref="JID16:JIF16"/>
    <mergeCell ref="JIG16:JIH16"/>
    <mergeCell ref="JII16:JIK16"/>
    <mergeCell ref="JIL16:JIM16"/>
    <mergeCell ref="JIN16:JIP16"/>
    <mergeCell ref="JIQ16:JIR16"/>
    <mergeCell ref="JIS16:JIU16"/>
    <mergeCell ref="JIV16:JIW16"/>
    <mergeCell ref="JKQ16:JKS16"/>
    <mergeCell ref="JKT16:JKU16"/>
    <mergeCell ref="JKV16:JKX16"/>
    <mergeCell ref="JKY16:JKZ16"/>
    <mergeCell ref="JLA16:JLC16"/>
    <mergeCell ref="JLD16:JLE16"/>
    <mergeCell ref="JLF16:JLH16"/>
    <mergeCell ref="JLI16:JLJ16"/>
    <mergeCell ref="JLK16:JLM16"/>
    <mergeCell ref="JJU16:JJV16"/>
    <mergeCell ref="JJW16:JJY16"/>
    <mergeCell ref="JJZ16:JKA16"/>
    <mergeCell ref="JKB16:JKD16"/>
    <mergeCell ref="JKE16:JKF16"/>
    <mergeCell ref="JKG16:JKI16"/>
    <mergeCell ref="JKJ16:JKK16"/>
    <mergeCell ref="JKL16:JKN16"/>
    <mergeCell ref="JKO16:JKP16"/>
    <mergeCell ref="JMJ16:JML16"/>
    <mergeCell ref="JMM16:JMN16"/>
    <mergeCell ref="JMO16:JMQ16"/>
    <mergeCell ref="JMR16:JMS16"/>
    <mergeCell ref="JMT16:JMV16"/>
    <mergeCell ref="JMW16:JMX16"/>
    <mergeCell ref="JMY16:JNA16"/>
    <mergeCell ref="JNB16:JNC16"/>
    <mergeCell ref="JND16:JNF16"/>
    <mergeCell ref="JLN16:JLO16"/>
    <mergeCell ref="JLP16:JLR16"/>
    <mergeCell ref="JLS16:JLT16"/>
    <mergeCell ref="JLU16:JLW16"/>
    <mergeCell ref="JLX16:JLY16"/>
    <mergeCell ref="JLZ16:JMB16"/>
    <mergeCell ref="JMC16:JMD16"/>
    <mergeCell ref="JME16:JMG16"/>
    <mergeCell ref="JMH16:JMI16"/>
    <mergeCell ref="JOC16:JOE16"/>
    <mergeCell ref="JOF16:JOG16"/>
    <mergeCell ref="JOH16:JOJ16"/>
    <mergeCell ref="JOK16:JOL16"/>
    <mergeCell ref="JOM16:JOO16"/>
    <mergeCell ref="JOP16:JOQ16"/>
    <mergeCell ref="JOR16:JOT16"/>
    <mergeCell ref="JOU16:JOV16"/>
    <mergeCell ref="JOW16:JOY16"/>
    <mergeCell ref="JNG16:JNH16"/>
    <mergeCell ref="JNI16:JNK16"/>
    <mergeCell ref="JNL16:JNM16"/>
    <mergeCell ref="JNN16:JNP16"/>
    <mergeCell ref="JNQ16:JNR16"/>
    <mergeCell ref="JNS16:JNU16"/>
    <mergeCell ref="JNV16:JNW16"/>
    <mergeCell ref="JNX16:JNZ16"/>
    <mergeCell ref="JOA16:JOB16"/>
    <mergeCell ref="JPV16:JPX16"/>
    <mergeCell ref="JPY16:JPZ16"/>
    <mergeCell ref="JQA16:JQC16"/>
    <mergeCell ref="JQD16:JQE16"/>
    <mergeCell ref="JQF16:JQH16"/>
    <mergeCell ref="JQI16:JQJ16"/>
    <mergeCell ref="JQK16:JQM16"/>
    <mergeCell ref="JQN16:JQO16"/>
    <mergeCell ref="JQP16:JQR16"/>
    <mergeCell ref="JOZ16:JPA16"/>
    <mergeCell ref="JPB16:JPD16"/>
    <mergeCell ref="JPE16:JPF16"/>
    <mergeCell ref="JPG16:JPI16"/>
    <mergeCell ref="JPJ16:JPK16"/>
    <mergeCell ref="JPL16:JPN16"/>
    <mergeCell ref="JPO16:JPP16"/>
    <mergeCell ref="JPQ16:JPS16"/>
    <mergeCell ref="JPT16:JPU16"/>
    <mergeCell ref="JRO16:JRQ16"/>
    <mergeCell ref="JRR16:JRS16"/>
    <mergeCell ref="JRT16:JRV16"/>
    <mergeCell ref="JRW16:JRX16"/>
    <mergeCell ref="JRY16:JSA16"/>
    <mergeCell ref="JSB16:JSC16"/>
    <mergeCell ref="JSD16:JSF16"/>
    <mergeCell ref="JSG16:JSH16"/>
    <mergeCell ref="JSI16:JSK16"/>
    <mergeCell ref="JQS16:JQT16"/>
    <mergeCell ref="JQU16:JQW16"/>
    <mergeCell ref="JQX16:JQY16"/>
    <mergeCell ref="JQZ16:JRB16"/>
    <mergeCell ref="JRC16:JRD16"/>
    <mergeCell ref="JRE16:JRG16"/>
    <mergeCell ref="JRH16:JRI16"/>
    <mergeCell ref="JRJ16:JRL16"/>
    <mergeCell ref="JRM16:JRN16"/>
    <mergeCell ref="JTH16:JTJ16"/>
    <mergeCell ref="JTK16:JTL16"/>
    <mergeCell ref="JTM16:JTO16"/>
    <mergeCell ref="JTP16:JTQ16"/>
    <mergeCell ref="JTR16:JTT16"/>
    <mergeCell ref="JTU16:JTV16"/>
    <mergeCell ref="JTW16:JTY16"/>
    <mergeCell ref="JTZ16:JUA16"/>
    <mergeCell ref="JUB16:JUD16"/>
    <mergeCell ref="JSL16:JSM16"/>
    <mergeCell ref="JSN16:JSP16"/>
    <mergeCell ref="JSQ16:JSR16"/>
    <mergeCell ref="JSS16:JSU16"/>
    <mergeCell ref="JSV16:JSW16"/>
    <mergeCell ref="JSX16:JSZ16"/>
    <mergeCell ref="JTA16:JTB16"/>
    <mergeCell ref="JTC16:JTE16"/>
    <mergeCell ref="JTF16:JTG16"/>
    <mergeCell ref="JVA16:JVC16"/>
    <mergeCell ref="JVD16:JVE16"/>
    <mergeCell ref="JVF16:JVH16"/>
    <mergeCell ref="JVI16:JVJ16"/>
    <mergeCell ref="JVK16:JVM16"/>
    <mergeCell ref="JVN16:JVO16"/>
    <mergeCell ref="JVP16:JVR16"/>
    <mergeCell ref="JVS16:JVT16"/>
    <mergeCell ref="JVU16:JVW16"/>
    <mergeCell ref="JUE16:JUF16"/>
    <mergeCell ref="JUG16:JUI16"/>
    <mergeCell ref="JUJ16:JUK16"/>
    <mergeCell ref="JUL16:JUN16"/>
    <mergeCell ref="JUO16:JUP16"/>
    <mergeCell ref="JUQ16:JUS16"/>
    <mergeCell ref="JUT16:JUU16"/>
    <mergeCell ref="JUV16:JUX16"/>
    <mergeCell ref="JUY16:JUZ16"/>
    <mergeCell ref="JWT16:JWV16"/>
    <mergeCell ref="JWW16:JWX16"/>
    <mergeCell ref="JWY16:JXA16"/>
    <mergeCell ref="JXB16:JXC16"/>
    <mergeCell ref="JXD16:JXF16"/>
    <mergeCell ref="JXG16:JXH16"/>
    <mergeCell ref="JXI16:JXK16"/>
    <mergeCell ref="JXL16:JXM16"/>
    <mergeCell ref="JXN16:JXP16"/>
    <mergeCell ref="JVX16:JVY16"/>
    <mergeCell ref="JVZ16:JWB16"/>
    <mergeCell ref="JWC16:JWD16"/>
    <mergeCell ref="JWE16:JWG16"/>
    <mergeCell ref="JWH16:JWI16"/>
    <mergeCell ref="JWJ16:JWL16"/>
    <mergeCell ref="JWM16:JWN16"/>
    <mergeCell ref="JWO16:JWQ16"/>
    <mergeCell ref="JWR16:JWS16"/>
    <mergeCell ref="JYM16:JYO16"/>
    <mergeCell ref="JYP16:JYQ16"/>
    <mergeCell ref="JYR16:JYT16"/>
    <mergeCell ref="JYU16:JYV16"/>
    <mergeCell ref="JYW16:JYY16"/>
    <mergeCell ref="JYZ16:JZA16"/>
    <mergeCell ref="JZB16:JZD16"/>
    <mergeCell ref="JZE16:JZF16"/>
    <mergeCell ref="JZG16:JZI16"/>
    <mergeCell ref="JXQ16:JXR16"/>
    <mergeCell ref="JXS16:JXU16"/>
    <mergeCell ref="JXV16:JXW16"/>
    <mergeCell ref="JXX16:JXZ16"/>
    <mergeCell ref="JYA16:JYB16"/>
    <mergeCell ref="JYC16:JYE16"/>
    <mergeCell ref="JYF16:JYG16"/>
    <mergeCell ref="JYH16:JYJ16"/>
    <mergeCell ref="JYK16:JYL16"/>
    <mergeCell ref="KAF16:KAH16"/>
    <mergeCell ref="KAI16:KAJ16"/>
    <mergeCell ref="KAK16:KAM16"/>
    <mergeCell ref="KAN16:KAO16"/>
    <mergeCell ref="KAP16:KAR16"/>
    <mergeCell ref="KAS16:KAT16"/>
    <mergeCell ref="KAU16:KAW16"/>
    <mergeCell ref="KAX16:KAY16"/>
    <mergeCell ref="KAZ16:KBB16"/>
    <mergeCell ref="JZJ16:JZK16"/>
    <mergeCell ref="JZL16:JZN16"/>
    <mergeCell ref="JZO16:JZP16"/>
    <mergeCell ref="JZQ16:JZS16"/>
    <mergeCell ref="JZT16:JZU16"/>
    <mergeCell ref="JZV16:JZX16"/>
    <mergeCell ref="JZY16:JZZ16"/>
    <mergeCell ref="KAA16:KAC16"/>
    <mergeCell ref="KAD16:KAE16"/>
    <mergeCell ref="KBY16:KCA16"/>
    <mergeCell ref="KCB16:KCC16"/>
    <mergeCell ref="KCD16:KCF16"/>
    <mergeCell ref="KCG16:KCH16"/>
    <mergeCell ref="KCI16:KCK16"/>
    <mergeCell ref="KCL16:KCM16"/>
    <mergeCell ref="KCN16:KCP16"/>
    <mergeCell ref="KCQ16:KCR16"/>
    <mergeCell ref="KCS16:KCU16"/>
    <mergeCell ref="KBC16:KBD16"/>
    <mergeCell ref="KBE16:KBG16"/>
    <mergeCell ref="KBH16:KBI16"/>
    <mergeCell ref="KBJ16:KBL16"/>
    <mergeCell ref="KBM16:KBN16"/>
    <mergeCell ref="KBO16:KBQ16"/>
    <mergeCell ref="KBR16:KBS16"/>
    <mergeCell ref="KBT16:KBV16"/>
    <mergeCell ref="KBW16:KBX16"/>
    <mergeCell ref="KDR16:KDT16"/>
    <mergeCell ref="KDU16:KDV16"/>
    <mergeCell ref="KDW16:KDY16"/>
    <mergeCell ref="KDZ16:KEA16"/>
    <mergeCell ref="KEB16:KED16"/>
    <mergeCell ref="KEE16:KEF16"/>
    <mergeCell ref="KEG16:KEI16"/>
    <mergeCell ref="KEJ16:KEK16"/>
    <mergeCell ref="KEL16:KEN16"/>
    <mergeCell ref="KCV16:KCW16"/>
    <mergeCell ref="KCX16:KCZ16"/>
    <mergeCell ref="KDA16:KDB16"/>
    <mergeCell ref="KDC16:KDE16"/>
    <mergeCell ref="KDF16:KDG16"/>
    <mergeCell ref="KDH16:KDJ16"/>
    <mergeCell ref="KDK16:KDL16"/>
    <mergeCell ref="KDM16:KDO16"/>
    <mergeCell ref="KDP16:KDQ16"/>
    <mergeCell ref="KFK16:KFM16"/>
    <mergeCell ref="KFN16:KFO16"/>
    <mergeCell ref="KFP16:KFR16"/>
    <mergeCell ref="KFS16:KFT16"/>
    <mergeCell ref="KFU16:KFW16"/>
    <mergeCell ref="KFX16:KFY16"/>
    <mergeCell ref="KFZ16:KGB16"/>
    <mergeCell ref="KGC16:KGD16"/>
    <mergeCell ref="KGE16:KGG16"/>
    <mergeCell ref="KEO16:KEP16"/>
    <mergeCell ref="KEQ16:KES16"/>
    <mergeCell ref="KET16:KEU16"/>
    <mergeCell ref="KEV16:KEX16"/>
    <mergeCell ref="KEY16:KEZ16"/>
    <mergeCell ref="KFA16:KFC16"/>
    <mergeCell ref="KFD16:KFE16"/>
    <mergeCell ref="KFF16:KFH16"/>
    <mergeCell ref="KFI16:KFJ16"/>
    <mergeCell ref="KHD16:KHF16"/>
    <mergeCell ref="KHG16:KHH16"/>
    <mergeCell ref="KHI16:KHK16"/>
    <mergeCell ref="KHL16:KHM16"/>
    <mergeCell ref="KHN16:KHP16"/>
    <mergeCell ref="KHQ16:KHR16"/>
    <mergeCell ref="KHS16:KHU16"/>
    <mergeCell ref="KHV16:KHW16"/>
    <mergeCell ref="KHX16:KHZ16"/>
    <mergeCell ref="KGH16:KGI16"/>
    <mergeCell ref="KGJ16:KGL16"/>
    <mergeCell ref="KGM16:KGN16"/>
    <mergeCell ref="KGO16:KGQ16"/>
    <mergeCell ref="KGR16:KGS16"/>
    <mergeCell ref="KGT16:KGV16"/>
    <mergeCell ref="KGW16:KGX16"/>
    <mergeCell ref="KGY16:KHA16"/>
    <mergeCell ref="KHB16:KHC16"/>
    <mergeCell ref="KIW16:KIY16"/>
    <mergeCell ref="KIZ16:KJA16"/>
    <mergeCell ref="KJB16:KJD16"/>
    <mergeCell ref="KJE16:KJF16"/>
    <mergeCell ref="KJG16:KJI16"/>
    <mergeCell ref="KJJ16:KJK16"/>
    <mergeCell ref="KJL16:KJN16"/>
    <mergeCell ref="KJO16:KJP16"/>
    <mergeCell ref="KJQ16:KJS16"/>
    <mergeCell ref="KIA16:KIB16"/>
    <mergeCell ref="KIC16:KIE16"/>
    <mergeCell ref="KIF16:KIG16"/>
    <mergeCell ref="KIH16:KIJ16"/>
    <mergeCell ref="KIK16:KIL16"/>
    <mergeCell ref="KIM16:KIO16"/>
    <mergeCell ref="KIP16:KIQ16"/>
    <mergeCell ref="KIR16:KIT16"/>
    <mergeCell ref="KIU16:KIV16"/>
    <mergeCell ref="KKP16:KKR16"/>
    <mergeCell ref="KKS16:KKT16"/>
    <mergeCell ref="KKU16:KKW16"/>
    <mergeCell ref="KKX16:KKY16"/>
    <mergeCell ref="KKZ16:KLB16"/>
    <mergeCell ref="KLC16:KLD16"/>
    <mergeCell ref="KLE16:KLG16"/>
    <mergeCell ref="KLH16:KLI16"/>
    <mergeCell ref="KLJ16:KLL16"/>
    <mergeCell ref="KJT16:KJU16"/>
    <mergeCell ref="KJV16:KJX16"/>
    <mergeCell ref="KJY16:KJZ16"/>
    <mergeCell ref="KKA16:KKC16"/>
    <mergeCell ref="KKD16:KKE16"/>
    <mergeCell ref="KKF16:KKH16"/>
    <mergeCell ref="KKI16:KKJ16"/>
    <mergeCell ref="KKK16:KKM16"/>
    <mergeCell ref="KKN16:KKO16"/>
    <mergeCell ref="KMI16:KMK16"/>
    <mergeCell ref="KML16:KMM16"/>
    <mergeCell ref="KMN16:KMP16"/>
    <mergeCell ref="KMQ16:KMR16"/>
    <mergeCell ref="KMS16:KMU16"/>
    <mergeCell ref="KMV16:KMW16"/>
    <mergeCell ref="KMX16:KMZ16"/>
    <mergeCell ref="KNA16:KNB16"/>
    <mergeCell ref="KNC16:KNE16"/>
    <mergeCell ref="KLM16:KLN16"/>
    <mergeCell ref="KLO16:KLQ16"/>
    <mergeCell ref="KLR16:KLS16"/>
    <mergeCell ref="KLT16:KLV16"/>
    <mergeCell ref="KLW16:KLX16"/>
    <mergeCell ref="KLY16:KMA16"/>
    <mergeCell ref="KMB16:KMC16"/>
    <mergeCell ref="KMD16:KMF16"/>
    <mergeCell ref="KMG16:KMH16"/>
    <mergeCell ref="KOB16:KOD16"/>
    <mergeCell ref="KOE16:KOF16"/>
    <mergeCell ref="KOG16:KOI16"/>
    <mergeCell ref="KOJ16:KOK16"/>
    <mergeCell ref="KOL16:KON16"/>
    <mergeCell ref="KOO16:KOP16"/>
    <mergeCell ref="KOQ16:KOS16"/>
    <mergeCell ref="KOT16:KOU16"/>
    <mergeCell ref="KOV16:KOX16"/>
    <mergeCell ref="KNF16:KNG16"/>
    <mergeCell ref="KNH16:KNJ16"/>
    <mergeCell ref="KNK16:KNL16"/>
    <mergeCell ref="KNM16:KNO16"/>
    <mergeCell ref="KNP16:KNQ16"/>
    <mergeCell ref="KNR16:KNT16"/>
    <mergeCell ref="KNU16:KNV16"/>
    <mergeCell ref="KNW16:KNY16"/>
    <mergeCell ref="KNZ16:KOA16"/>
    <mergeCell ref="KPU16:KPW16"/>
    <mergeCell ref="KPX16:KPY16"/>
    <mergeCell ref="KPZ16:KQB16"/>
    <mergeCell ref="KQC16:KQD16"/>
    <mergeCell ref="KQE16:KQG16"/>
    <mergeCell ref="KQH16:KQI16"/>
    <mergeCell ref="KQJ16:KQL16"/>
    <mergeCell ref="KQM16:KQN16"/>
    <mergeCell ref="KQO16:KQQ16"/>
    <mergeCell ref="KOY16:KOZ16"/>
    <mergeCell ref="KPA16:KPC16"/>
    <mergeCell ref="KPD16:KPE16"/>
    <mergeCell ref="KPF16:KPH16"/>
    <mergeCell ref="KPI16:KPJ16"/>
    <mergeCell ref="KPK16:KPM16"/>
    <mergeCell ref="KPN16:KPO16"/>
    <mergeCell ref="KPP16:KPR16"/>
    <mergeCell ref="KPS16:KPT16"/>
    <mergeCell ref="KRN16:KRP16"/>
    <mergeCell ref="KRQ16:KRR16"/>
    <mergeCell ref="KRS16:KRU16"/>
    <mergeCell ref="KRV16:KRW16"/>
    <mergeCell ref="KRX16:KRZ16"/>
    <mergeCell ref="KSA16:KSB16"/>
    <mergeCell ref="KSC16:KSE16"/>
    <mergeCell ref="KSF16:KSG16"/>
    <mergeCell ref="KSH16:KSJ16"/>
    <mergeCell ref="KQR16:KQS16"/>
    <mergeCell ref="KQT16:KQV16"/>
    <mergeCell ref="KQW16:KQX16"/>
    <mergeCell ref="KQY16:KRA16"/>
    <mergeCell ref="KRB16:KRC16"/>
    <mergeCell ref="KRD16:KRF16"/>
    <mergeCell ref="KRG16:KRH16"/>
    <mergeCell ref="KRI16:KRK16"/>
    <mergeCell ref="KRL16:KRM16"/>
    <mergeCell ref="KTG16:KTI16"/>
    <mergeCell ref="KTJ16:KTK16"/>
    <mergeCell ref="KTL16:KTN16"/>
    <mergeCell ref="KTO16:KTP16"/>
    <mergeCell ref="KTQ16:KTS16"/>
    <mergeCell ref="KTT16:KTU16"/>
    <mergeCell ref="KTV16:KTX16"/>
    <mergeCell ref="KTY16:KTZ16"/>
    <mergeCell ref="KUA16:KUC16"/>
    <mergeCell ref="KSK16:KSL16"/>
    <mergeCell ref="KSM16:KSO16"/>
    <mergeCell ref="KSP16:KSQ16"/>
    <mergeCell ref="KSR16:KST16"/>
    <mergeCell ref="KSU16:KSV16"/>
    <mergeCell ref="KSW16:KSY16"/>
    <mergeCell ref="KSZ16:KTA16"/>
    <mergeCell ref="KTB16:KTD16"/>
    <mergeCell ref="KTE16:KTF16"/>
    <mergeCell ref="KUZ16:KVB16"/>
    <mergeCell ref="KVC16:KVD16"/>
    <mergeCell ref="KVE16:KVG16"/>
    <mergeCell ref="KVH16:KVI16"/>
    <mergeCell ref="KVJ16:KVL16"/>
    <mergeCell ref="KVM16:KVN16"/>
    <mergeCell ref="KVO16:KVQ16"/>
    <mergeCell ref="KVR16:KVS16"/>
    <mergeCell ref="KVT16:KVV16"/>
    <mergeCell ref="KUD16:KUE16"/>
    <mergeCell ref="KUF16:KUH16"/>
    <mergeCell ref="KUI16:KUJ16"/>
    <mergeCell ref="KUK16:KUM16"/>
    <mergeCell ref="KUN16:KUO16"/>
    <mergeCell ref="KUP16:KUR16"/>
    <mergeCell ref="KUS16:KUT16"/>
    <mergeCell ref="KUU16:KUW16"/>
    <mergeCell ref="KUX16:KUY16"/>
    <mergeCell ref="KWS16:KWU16"/>
    <mergeCell ref="KWV16:KWW16"/>
    <mergeCell ref="KWX16:KWZ16"/>
    <mergeCell ref="KXA16:KXB16"/>
    <mergeCell ref="KXC16:KXE16"/>
    <mergeCell ref="KXF16:KXG16"/>
    <mergeCell ref="KXH16:KXJ16"/>
    <mergeCell ref="KXK16:KXL16"/>
    <mergeCell ref="KXM16:KXO16"/>
    <mergeCell ref="KVW16:KVX16"/>
    <mergeCell ref="KVY16:KWA16"/>
    <mergeCell ref="KWB16:KWC16"/>
    <mergeCell ref="KWD16:KWF16"/>
    <mergeCell ref="KWG16:KWH16"/>
    <mergeCell ref="KWI16:KWK16"/>
    <mergeCell ref="KWL16:KWM16"/>
    <mergeCell ref="KWN16:KWP16"/>
    <mergeCell ref="KWQ16:KWR16"/>
    <mergeCell ref="KYL16:KYN16"/>
    <mergeCell ref="KYO16:KYP16"/>
    <mergeCell ref="KYQ16:KYS16"/>
    <mergeCell ref="KYT16:KYU16"/>
    <mergeCell ref="KYV16:KYX16"/>
    <mergeCell ref="KYY16:KYZ16"/>
    <mergeCell ref="KZA16:KZC16"/>
    <mergeCell ref="KZD16:KZE16"/>
    <mergeCell ref="KZF16:KZH16"/>
    <mergeCell ref="KXP16:KXQ16"/>
    <mergeCell ref="KXR16:KXT16"/>
    <mergeCell ref="KXU16:KXV16"/>
    <mergeCell ref="KXW16:KXY16"/>
    <mergeCell ref="KXZ16:KYA16"/>
    <mergeCell ref="KYB16:KYD16"/>
    <mergeCell ref="KYE16:KYF16"/>
    <mergeCell ref="KYG16:KYI16"/>
    <mergeCell ref="KYJ16:KYK16"/>
    <mergeCell ref="LAE16:LAG16"/>
    <mergeCell ref="LAH16:LAI16"/>
    <mergeCell ref="LAJ16:LAL16"/>
    <mergeCell ref="LAM16:LAN16"/>
    <mergeCell ref="LAO16:LAQ16"/>
    <mergeCell ref="LAR16:LAS16"/>
    <mergeCell ref="LAT16:LAV16"/>
    <mergeCell ref="LAW16:LAX16"/>
    <mergeCell ref="LAY16:LBA16"/>
    <mergeCell ref="KZI16:KZJ16"/>
    <mergeCell ref="KZK16:KZM16"/>
    <mergeCell ref="KZN16:KZO16"/>
    <mergeCell ref="KZP16:KZR16"/>
    <mergeCell ref="KZS16:KZT16"/>
    <mergeCell ref="KZU16:KZW16"/>
    <mergeCell ref="KZX16:KZY16"/>
    <mergeCell ref="KZZ16:LAB16"/>
    <mergeCell ref="LAC16:LAD16"/>
    <mergeCell ref="LBX16:LBZ16"/>
    <mergeCell ref="LCA16:LCB16"/>
    <mergeCell ref="LCC16:LCE16"/>
    <mergeCell ref="LCF16:LCG16"/>
    <mergeCell ref="LCH16:LCJ16"/>
    <mergeCell ref="LCK16:LCL16"/>
    <mergeCell ref="LCM16:LCO16"/>
    <mergeCell ref="LCP16:LCQ16"/>
    <mergeCell ref="LCR16:LCT16"/>
    <mergeCell ref="LBB16:LBC16"/>
    <mergeCell ref="LBD16:LBF16"/>
    <mergeCell ref="LBG16:LBH16"/>
    <mergeCell ref="LBI16:LBK16"/>
    <mergeCell ref="LBL16:LBM16"/>
    <mergeCell ref="LBN16:LBP16"/>
    <mergeCell ref="LBQ16:LBR16"/>
    <mergeCell ref="LBS16:LBU16"/>
    <mergeCell ref="LBV16:LBW16"/>
    <mergeCell ref="LDQ16:LDS16"/>
    <mergeCell ref="LDT16:LDU16"/>
    <mergeCell ref="LDV16:LDX16"/>
    <mergeCell ref="LDY16:LDZ16"/>
    <mergeCell ref="LEA16:LEC16"/>
    <mergeCell ref="LED16:LEE16"/>
    <mergeCell ref="LEF16:LEH16"/>
    <mergeCell ref="LEI16:LEJ16"/>
    <mergeCell ref="LEK16:LEM16"/>
    <mergeCell ref="LCU16:LCV16"/>
    <mergeCell ref="LCW16:LCY16"/>
    <mergeCell ref="LCZ16:LDA16"/>
    <mergeCell ref="LDB16:LDD16"/>
    <mergeCell ref="LDE16:LDF16"/>
    <mergeCell ref="LDG16:LDI16"/>
    <mergeCell ref="LDJ16:LDK16"/>
    <mergeCell ref="LDL16:LDN16"/>
    <mergeCell ref="LDO16:LDP16"/>
    <mergeCell ref="LFJ16:LFL16"/>
    <mergeCell ref="LFM16:LFN16"/>
    <mergeCell ref="LFO16:LFQ16"/>
    <mergeCell ref="LFR16:LFS16"/>
    <mergeCell ref="LFT16:LFV16"/>
    <mergeCell ref="LFW16:LFX16"/>
    <mergeCell ref="LFY16:LGA16"/>
    <mergeCell ref="LGB16:LGC16"/>
    <mergeCell ref="LGD16:LGF16"/>
    <mergeCell ref="LEN16:LEO16"/>
    <mergeCell ref="LEP16:LER16"/>
    <mergeCell ref="LES16:LET16"/>
    <mergeCell ref="LEU16:LEW16"/>
    <mergeCell ref="LEX16:LEY16"/>
    <mergeCell ref="LEZ16:LFB16"/>
    <mergeCell ref="LFC16:LFD16"/>
    <mergeCell ref="LFE16:LFG16"/>
    <mergeCell ref="LFH16:LFI16"/>
    <mergeCell ref="LHC16:LHE16"/>
    <mergeCell ref="LHF16:LHG16"/>
    <mergeCell ref="LHH16:LHJ16"/>
    <mergeCell ref="LHK16:LHL16"/>
    <mergeCell ref="LHM16:LHO16"/>
    <mergeCell ref="LHP16:LHQ16"/>
    <mergeCell ref="LHR16:LHT16"/>
    <mergeCell ref="LHU16:LHV16"/>
    <mergeCell ref="LHW16:LHY16"/>
    <mergeCell ref="LGG16:LGH16"/>
    <mergeCell ref="LGI16:LGK16"/>
    <mergeCell ref="LGL16:LGM16"/>
    <mergeCell ref="LGN16:LGP16"/>
    <mergeCell ref="LGQ16:LGR16"/>
    <mergeCell ref="LGS16:LGU16"/>
    <mergeCell ref="LGV16:LGW16"/>
    <mergeCell ref="LGX16:LGZ16"/>
    <mergeCell ref="LHA16:LHB16"/>
    <mergeCell ref="LIV16:LIX16"/>
    <mergeCell ref="LIY16:LIZ16"/>
    <mergeCell ref="LJA16:LJC16"/>
    <mergeCell ref="LJD16:LJE16"/>
    <mergeCell ref="LJF16:LJH16"/>
    <mergeCell ref="LJI16:LJJ16"/>
    <mergeCell ref="LJK16:LJM16"/>
    <mergeCell ref="LJN16:LJO16"/>
    <mergeCell ref="LJP16:LJR16"/>
    <mergeCell ref="LHZ16:LIA16"/>
    <mergeCell ref="LIB16:LID16"/>
    <mergeCell ref="LIE16:LIF16"/>
    <mergeCell ref="LIG16:LII16"/>
    <mergeCell ref="LIJ16:LIK16"/>
    <mergeCell ref="LIL16:LIN16"/>
    <mergeCell ref="LIO16:LIP16"/>
    <mergeCell ref="LIQ16:LIS16"/>
    <mergeCell ref="LIT16:LIU16"/>
    <mergeCell ref="LKO16:LKQ16"/>
    <mergeCell ref="LKR16:LKS16"/>
    <mergeCell ref="LKT16:LKV16"/>
    <mergeCell ref="LKW16:LKX16"/>
    <mergeCell ref="LKY16:LLA16"/>
    <mergeCell ref="LLB16:LLC16"/>
    <mergeCell ref="LLD16:LLF16"/>
    <mergeCell ref="LLG16:LLH16"/>
    <mergeCell ref="LLI16:LLK16"/>
    <mergeCell ref="LJS16:LJT16"/>
    <mergeCell ref="LJU16:LJW16"/>
    <mergeCell ref="LJX16:LJY16"/>
    <mergeCell ref="LJZ16:LKB16"/>
    <mergeCell ref="LKC16:LKD16"/>
    <mergeCell ref="LKE16:LKG16"/>
    <mergeCell ref="LKH16:LKI16"/>
    <mergeCell ref="LKJ16:LKL16"/>
    <mergeCell ref="LKM16:LKN16"/>
    <mergeCell ref="LMH16:LMJ16"/>
    <mergeCell ref="LMK16:LML16"/>
    <mergeCell ref="LMM16:LMO16"/>
    <mergeCell ref="LMP16:LMQ16"/>
    <mergeCell ref="LMR16:LMT16"/>
    <mergeCell ref="LMU16:LMV16"/>
    <mergeCell ref="LMW16:LMY16"/>
    <mergeCell ref="LMZ16:LNA16"/>
    <mergeCell ref="LNB16:LND16"/>
    <mergeCell ref="LLL16:LLM16"/>
    <mergeCell ref="LLN16:LLP16"/>
    <mergeCell ref="LLQ16:LLR16"/>
    <mergeCell ref="LLS16:LLU16"/>
    <mergeCell ref="LLV16:LLW16"/>
    <mergeCell ref="LLX16:LLZ16"/>
    <mergeCell ref="LMA16:LMB16"/>
    <mergeCell ref="LMC16:LME16"/>
    <mergeCell ref="LMF16:LMG16"/>
    <mergeCell ref="LOA16:LOC16"/>
    <mergeCell ref="LOD16:LOE16"/>
    <mergeCell ref="LOF16:LOH16"/>
    <mergeCell ref="LOI16:LOJ16"/>
    <mergeCell ref="LOK16:LOM16"/>
    <mergeCell ref="LON16:LOO16"/>
    <mergeCell ref="LOP16:LOR16"/>
    <mergeCell ref="LOS16:LOT16"/>
    <mergeCell ref="LOU16:LOW16"/>
    <mergeCell ref="LNE16:LNF16"/>
    <mergeCell ref="LNG16:LNI16"/>
    <mergeCell ref="LNJ16:LNK16"/>
    <mergeCell ref="LNL16:LNN16"/>
    <mergeCell ref="LNO16:LNP16"/>
    <mergeCell ref="LNQ16:LNS16"/>
    <mergeCell ref="LNT16:LNU16"/>
    <mergeCell ref="LNV16:LNX16"/>
    <mergeCell ref="LNY16:LNZ16"/>
    <mergeCell ref="LPT16:LPV16"/>
    <mergeCell ref="LPW16:LPX16"/>
    <mergeCell ref="LPY16:LQA16"/>
    <mergeCell ref="LQB16:LQC16"/>
    <mergeCell ref="LQD16:LQF16"/>
    <mergeCell ref="LQG16:LQH16"/>
    <mergeCell ref="LQI16:LQK16"/>
    <mergeCell ref="LQL16:LQM16"/>
    <mergeCell ref="LQN16:LQP16"/>
    <mergeCell ref="LOX16:LOY16"/>
    <mergeCell ref="LOZ16:LPB16"/>
    <mergeCell ref="LPC16:LPD16"/>
    <mergeCell ref="LPE16:LPG16"/>
    <mergeCell ref="LPH16:LPI16"/>
    <mergeCell ref="LPJ16:LPL16"/>
    <mergeCell ref="LPM16:LPN16"/>
    <mergeCell ref="LPO16:LPQ16"/>
    <mergeCell ref="LPR16:LPS16"/>
    <mergeCell ref="LRM16:LRO16"/>
    <mergeCell ref="LRP16:LRQ16"/>
    <mergeCell ref="LRR16:LRT16"/>
    <mergeCell ref="LRU16:LRV16"/>
    <mergeCell ref="LRW16:LRY16"/>
    <mergeCell ref="LRZ16:LSA16"/>
    <mergeCell ref="LSB16:LSD16"/>
    <mergeCell ref="LSE16:LSF16"/>
    <mergeCell ref="LSG16:LSI16"/>
    <mergeCell ref="LQQ16:LQR16"/>
    <mergeCell ref="LQS16:LQU16"/>
    <mergeCell ref="LQV16:LQW16"/>
    <mergeCell ref="LQX16:LQZ16"/>
    <mergeCell ref="LRA16:LRB16"/>
    <mergeCell ref="LRC16:LRE16"/>
    <mergeCell ref="LRF16:LRG16"/>
    <mergeCell ref="LRH16:LRJ16"/>
    <mergeCell ref="LRK16:LRL16"/>
    <mergeCell ref="LTF16:LTH16"/>
    <mergeCell ref="LTI16:LTJ16"/>
    <mergeCell ref="LTK16:LTM16"/>
    <mergeCell ref="LTN16:LTO16"/>
    <mergeCell ref="LTP16:LTR16"/>
    <mergeCell ref="LTS16:LTT16"/>
    <mergeCell ref="LTU16:LTW16"/>
    <mergeCell ref="LTX16:LTY16"/>
    <mergeCell ref="LTZ16:LUB16"/>
    <mergeCell ref="LSJ16:LSK16"/>
    <mergeCell ref="LSL16:LSN16"/>
    <mergeCell ref="LSO16:LSP16"/>
    <mergeCell ref="LSQ16:LSS16"/>
    <mergeCell ref="LST16:LSU16"/>
    <mergeCell ref="LSV16:LSX16"/>
    <mergeCell ref="LSY16:LSZ16"/>
    <mergeCell ref="LTA16:LTC16"/>
    <mergeCell ref="LTD16:LTE16"/>
    <mergeCell ref="LUY16:LVA16"/>
    <mergeCell ref="LVB16:LVC16"/>
    <mergeCell ref="LVD16:LVF16"/>
    <mergeCell ref="LVG16:LVH16"/>
    <mergeCell ref="LVI16:LVK16"/>
    <mergeCell ref="LVL16:LVM16"/>
    <mergeCell ref="LVN16:LVP16"/>
    <mergeCell ref="LVQ16:LVR16"/>
    <mergeCell ref="LVS16:LVU16"/>
    <mergeCell ref="LUC16:LUD16"/>
    <mergeCell ref="LUE16:LUG16"/>
    <mergeCell ref="LUH16:LUI16"/>
    <mergeCell ref="LUJ16:LUL16"/>
    <mergeCell ref="LUM16:LUN16"/>
    <mergeCell ref="LUO16:LUQ16"/>
    <mergeCell ref="LUR16:LUS16"/>
    <mergeCell ref="LUT16:LUV16"/>
    <mergeCell ref="LUW16:LUX16"/>
    <mergeCell ref="LWR16:LWT16"/>
    <mergeCell ref="LWU16:LWV16"/>
    <mergeCell ref="LWW16:LWY16"/>
    <mergeCell ref="LWZ16:LXA16"/>
    <mergeCell ref="LXB16:LXD16"/>
    <mergeCell ref="LXE16:LXF16"/>
    <mergeCell ref="LXG16:LXI16"/>
    <mergeCell ref="LXJ16:LXK16"/>
    <mergeCell ref="LXL16:LXN16"/>
    <mergeCell ref="LVV16:LVW16"/>
    <mergeCell ref="LVX16:LVZ16"/>
    <mergeCell ref="LWA16:LWB16"/>
    <mergeCell ref="LWC16:LWE16"/>
    <mergeCell ref="LWF16:LWG16"/>
    <mergeCell ref="LWH16:LWJ16"/>
    <mergeCell ref="LWK16:LWL16"/>
    <mergeCell ref="LWM16:LWO16"/>
    <mergeCell ref="LWP16:LWQ16"/>
    <mergeCell ref="LYK16:LYM16"/>
    <mergeCell ref="LYN16:LYO16"/>
    <mergeCell ref="LYP16:LYR16"/>
    <mergeCell ref="LYS16:LYT16"/>
    <mergeCell ref="LYU16:LYW16"/>
    <mergeCell ref="LYX16:LYY16"/>
    <mergeCell ref="LYZ16:LZB16"/>
    <mergeCell ref="LZC16:LZD16"/>
    <mergeCell ref="LZE16:LZG16"/>
    <mergeCell ref="LXO16:LXP16"/>
    <mergeCell ref="LXQ16:LXS16"/>
    <mergeCell ref="LXT16:LXU16"/>
    <mergeCell ref="LXV16:LXX16"/>
    <mergeCell ref="LXY16:LXZ16"/>
    <mergeCell ref="LYA16:LYC16"/>
    <mergeCell ref="LYD16:LYE16"/>
    <mergeCell ref="LYF16:LYH16"/>
    <mergeCell ref="LYI16:LYJ16"/>
    <mergeCell ref="MAD16:MAF16"/>
    <mergeCell ref="MAG16:MAH16"/>
    <mergeCell ref="MAI16:MAK16"/>
    <mergeCell ref="MAL16:MAM16"/>
    <mergeCell ref="MAN16:MAP16"/>
    <mergeCell ref="MAQ16:MAR16"/>
    <mergeCell ref="MAS16:MAU16"/>
    <mergeCell ref="MAV16:MAW16"/>
    <mergeCell ref="MAX16:MAZ16"/>
    <mergeCell ref="LZH16:LZI16"/>
    <mergeCell ref="LZJ16:LZL16"/>
    <mergeCell ref="LZM16:LZN16"/>
    <mergeCell ref="LZO16:LZQ16"/>
    <mergeCell ref="LZR16:LZS16"/>
    <mergeCell ref="LZT16:LZV16"/>
    <mergeCell ref="LZW16:LZX16"/>
    <mergeCell ref="LZY16:MAA16"/>
    <mergeCell ref="MAB16:MAC16"/>
    <mergeCell ref="MBW16:MBY16"/>
    <mergeCell ref="MBZ16:MCA16"/>
    <mergeCell ref="MCB16:MCD16"/>
    <mergeCell ref="MCE16:MCF16"/>
    <mergeCell ref="MCG16:MCI16"/>
    <mergeCell ref="MCJ16:MCK16"/>
    <mergeCell ref="MCL16:MCN16"/>
    <mergeCell ref="MCO16:MCP16"/>
    <mergeCell ref="MCQ16:MCS16"/>
    <mergeCell ref="MBA16:MBB16"/>
    <mergeCell ref="MBC16:MBE16"/>
    <mergeCell ref="MBF16:MBG16"/>
    <mergeCell ref="MBH16:MBJ16"/>
    <mergeCell ref="MBK16:MBL16"/>
    <mergeCell ref="MBM16:MBO16"/>
    <mergeCell ref="MBP16:MBQ16"/>
    <mergeCell ref="MBR16:MBT16"/>
    <mergeCell ref="MBU16:MBV16"/>
    <mergeCell ref="MDP16:MDR16"/>
    <mergeCell ref="MDS16:MDT16"/>
    <mergeCell ref="MDU16:MDW16"/>
    <mergeCell ref="MDX16:MDY16"/>
    <mergeCell ref="MDZ16:MEB16"/>
    <mergeCell ref="MEC16:MED16"/>
    <mergeCell ref="MEE16:MEG16"/>
    <mergeCell ref="MEH16:MEI16"/>
    <mergeCell ref="MEJ16:MEL16"/>
    <mergeCell ref="MCT16:MCU16"/>
    <mergeCell ref="MCV16:MCX16"/>
    <mergeCell ref="MCY16:MCZ16"/>
    <mergeCell ref="MDA16:MDC16"/>
    <mergeCell ref="MDD16:MDE16"/>
    <mergeCell ref="MDF16:MDH16"/>
    <mergeCell ref="MDI16:MDJ16"/>
    <mergeCell ref="MDK16:MDM16"/>
    <mergeCell ref="MDN16:MDO16"/>
    <mergeCell ref="MFI16:MFK16"/>
    <mergeCell ref="MFL16:MFM16"/>
    <mergeCell ref="MFN16:MFP16"/>
    <mergeCell ref="MFQ16:MFR16"/>
    <mergeCell ref="MFS16:MFU16"/>
    <mergeCell ref="MFV16:MFW16"/>
    <mergeCell ref="MFX16:MFZ16"/>
    <mergeCell ref="MGA16:MGB16"/>
    <mergeCell ref="MGC16:MGE16"/>
    <mergeCell ref="MEM16:MEN16"/>
    <mergeCell ref="MEO16:MEQ16"/>
    <mergeCell ref="MER16:MES16"/>
    <mergeCell ref="MET16:MEV16"/>
    <mergeCell ref="MEW16:MEX16"/>
    <mergeCell ref="MEY16:MFA16"/>
    <mergeCell ref="MFB16:MFC16"/>
    <mergeCell ref="MFD16:MFF16"/>
    <mergeCell ref="MFG16:MFH16"/>
    <mergeCell ref="MHB16:MHD16"/>
    <mergeCell ref="MHE16:MHF16"/>
    <mergeCell ref="MHG16:MHI16"/>
    <mergeCell ref="MHJ16:MHK16"/>
    <mergeCell ref="MHL16:MHN16"/>
    <mergeCell ref="MHO16:MHP16"/>
    <mergeCell ref="MHQ16:MHS16"/>
    <mergeCell ref="MHT16:MHU16"/>
    <mergeCell ref="MHV16:MHX16"/>
    <mergeCell ref="MGF16:MGG16"/>
    <mergeCell ref="MGH16:MGJ16"/>
    <mergeCell ref="MGK16:MGL16"/>
    <mergeCell ref="MGM16:MGO16"/>
    <mergeCell ref="MGP16:MGQ16"/>
    <mergeCell ref="MGR16:MGT16"/>
    <mergeCell ref="MGU16:MGV16"/>
    <mergeCell ref="MGW16:MGY16"/>
    <mergeCell ref="MGZ16:MHA16"/>
    <mergeCell ref="MIU16:MIW16"/>
    <mergeCell ref="MIX16:MIY16"/>
    <mergeCell ref="MIZ16:MJB16"/>
    <mergeCell ref="MJC16:MJD16"/>
    <mergeCell ref="MJE16:MJG16"/>
    <mergeCell ref="MJH16:MJI16"/>
    <mergeCell ref="MJJ16:MJL16"/>
    <mergeCell ref="MJM16:MJN16"/>
    <mergeCell ref="MJO16:MJQ16"/>
    <mergeCell ref="MHY16:MHZ16"/>
    <mergeCell ref="MIA16:MIC16"/>
    <mergeCell ref="MID16:MIE16"/>
    <mergeCell ref="MIF16:MIH16"/>
    <mergeCell ref="MII16:MIJ16"/>
    <mergeCell ref="MIK16:MIM16"/>
    <mergeCell ref="MIN16:MIO16"/>
    <mergeCell ref="MIP16:MIR16"/>
    <mergeCell ref="MIS16:MIT16"/>
    <mergeCell ref="MKN16:MKP16"/>
    <mergeCell ref="MKQ16:MKR16"/>
    <mergeCell ref="MKS16:MKU16"/>
    <mergeCell ref="MKV16:MKW16"/>
    <mergeCell ref="MKX16:MKZ16"/>
    <mergeCell ref="MLA16:MLB16"/>
    <mergeCell ref="MLC16:MLE16"/>
    <mergeCell ref="MLF16:MLG16"/>
    <mergeCell ref="MLH16:MLJ16"/>
    <mergeCell ref="MJR16:MJS16"/>
    <mergeCell ref="MJT16:MJV16"/>
    <mergeCell ref="MJW16:MJX16"/>
    <mergeCell ref="MJY16:MKA16"/>
    <mergeCell ref="MKB16:MKC16"/>
    <mergeCell ref="MKD16:MKF16"/>
    <mergeCell ref="MKG16:MKH16"/>
    <mergeCell ref="MKI16:MKK16"/>
    <mergeCell ref="MKL16:MKM16"/>
    <mergeCell ref="MMG16:MMI16"/>
    <mergeCell ref="MMJ16:MMK16"/>
    <mergeCell ref="MML16:MMN16"/>
    <mergeCell ref="MMO16:MMP16"/>
    <mergeCell ref="MMQ16:MMS16"/>
    <mergeCell ref="MMT16:MMU16"/>
    <mergeCell ref="MMV16:MMX16"/>
    <mergeCell ref="MMY16:MMZ16"/>
    <mergeCell ref="MNA16:MNC16"/>
    <mergeCell ref="MLK16:MLL16"/>
    <mergeCell ref="MLM16:MLO16"/>
    <mergeCell ref="MLP16:MLQ16"/>
    <mergeCell ref="MLR16:MLT16"/>
    <mergeCell ref="MLU16:MLV16"/>
    <mergeCell ref="MLW16:MLY16"/>
    <mergeCell ref="MLZ16:MMA16"/>
    <mergeCell ref="MMB16:MMD16"/>
    <mergeCell ref="MME16:MMF16"/>
    <mergeCell ref="MNZ16:MOB16"/>
    <mergeCell ref="MOC16:MOD16"/>
    <mergeCell ref="MOE16:MOG16"/>
    <mergeCell ref="MOH16:MOI16"/>
    <mergeCell ref="MOJ16:MOL16"/>
    <mergeCell ref="MOM16:MON16"/>
    <mergeCell ref="MOO16:MOQ16"/>
    <mergeCell ref="MOR16:MOS16"/>
    <mergeCell ref="MOT16:MOV16"/>
    <mergeCell ref="MND16:MNE16"/>
    <mergeCell ref="MNF16:MNH16"/>
    <mergeCell ref="MNI16:MNJ16"/>
    <mergeCell ref="MNK16:MNM16"/>
    <mergeCell ref="MNN16:MNO16"/>
    <mergeCell ref="MNP16:MNR16"/>
    <mergeCell ref="MNS16:MNT16"/>
    <mergeCell ref="MNU16:MNW16"/>
    <mergeCell ref="MNX16:MNY16"/>
    <mergeCell ref="MPS16:MPU16"/>
    <mergeCell ref="MPV16:MPW16"/>
    <mergeCell ref="MPX16:MPZ16"/>
    <mergeCell ref="MQA16:MQB16"/>
    <mergeCell ref="MQC16:MQE16"/>
    <mergeCell ref="MQF16:MQG16"/>
    <mergeCell ref="MQH16:MQJ16"/>
    <mergeCell ref="MQK16:MQL16"/>
    <mergeCell ref="MQM16:MQO16"/>
    <mergeCell ref="MOW16:MOX16"/>
    <mergeCell ref="MOY16:MPA16"/>
    <mergeCell ref="MPB16:MPC16"/>
    <mergeCell ref="MPD16:MPF16"/>
    <mergeCell ref="MPG16:MPH16"/>
    <mergeCell ref="MPI16:MPK16"/>
    <mergeCell ref="MPL16:MPM16"/>
    <mergeCell ref="MPN16:MPP16"/>
    <mergeCell ref="MPQ16:MPR16"/>
    <mergeCell ref="MRL16:MRN16"/>
    <mergeCell ref="MRO16:MRP16"/>
    <mergeCell ref="MRQ16:MRS16"/>
    <mergeCell ref="MRT16:MRU16"/>
    <mergeCell ref="MRV16:MRX16"/>
    <mergeCell ref="MRY16:MRZ16"/>
    <mergeCell ref="MSA16:MSC16"/>
    <mergeCell ref="MSD16:MSE16"/>
    <mergeCell ref="MSF16:MSH16"/>
    <mergeCell ref="MQP16:MQQ16"/>
    <mergeCell ref="MQR16:MQT16"/>
    <mergeCell ref="MQU16:MQV16"/>
    <mergeCell ref="MQW16:MQY16"/>
    <mergeCell ref="MQZ16:MRA16"/>
    <mergeCell ref="MRB16:MRD16"/>
    <mergeCell ref="MRE16:MRF16"/>
    <mergeCell ref="MRG16:MRI16"/>
    <mergeCell ref="MRJ16:MRK16"/>
    <mergeCell ref="MTE16:MTG16"/>
    <mergeCell ref="MTH16:MTI16"/>
    <mergeCell ref="MTJ16:MTL16"/>
    <mergeCell ref="MTM16:MTN16"/>
    <mergeCell ref="MTO16:MTQ16"/>
    <mergeCell ref="MTR16:MTS16"/>
    <mergeCell ref="MTT16:MTV16"/>
    <mergeCell ref="MTW16:MTX16"/>
    <mergeCell ref="MTY16:MUA16"/>
    <mergeCell ref="MSI16:MSJ16"/>
    <mergeCell ref="MSK16:MSM16"/>
    <mergeCell ref="MSN16:MSO16"/>
    <mergeCell ref="MSP16:MSR16"/>
    <mergeCell ref="MSS16:MST16"/>
    <mergeCell ref="MSU16:MSW16"/>
    <mergeCell ref="MSX16:MSY16"/>
    <mergeCell ref="MSZ16:MTB16"/>
    <mergeCell ref="MTC16:MTD16"/>
    <mergeCell ref="MUX16:MUZ16"/>
    <mergeCell ref="MVA16:MVB16"/>
    <mergeCell ref="MVC16:MVE16"/>
    <mergeCell ref="MVF16:MVG16"/>
    <mergeCell ref="MVH16:MVJ16"/>
    <mergeCell ref="MVK16:MVL16"/>
    <mergeCell ref="MVM16:MVO16"/>
    <mergeCell ref="MVP16:MVQ16"/>
    <mergeCell ref="MVR16:MVT16"/>
    <mergeCell ref="MUB16:MUC16"/>
    <mergeCell ref="MUD16:MUF16"/>
    <mergeCell ref="MUG16:MUH16"/>
    <mergeCell ref="MUI16:MUK16"/>
    <mergeCell ref="MUL16:MUM16"/>
    <mergeCell ref="MUN16:MUP16"/>
    <mergeCell ref="MUQ16:MUR16"/>
    <mergeCell ref="MUS16:MUU16"/>
    <mergeCell ref="MUV16:MUW16"/>
    <mergeCell ref="MWQ16:MWS16"/>
    <mergeCell ref="MWT16:MWU16"/>
    <mergeCell ref="MWV16:MWX16"/>
    <mergeCell ref="MWY16:MWZ16"/>
    <mergeCell ref="MXA16:MXC16"/>
    <mergeCell ref="MXD16:MXE16"/>
    <mergeCell ref="MXF16:MXH16"/>
    <mergeCell ref="MXI16:MXJ16"/>
    <mergeCell ref="MXK16:MXM16"/>
    <mergeCell ref="MVU16:MVV16"/>
    <mergeCell ref="MVW16:MVY16"/>
    <mergeCell ref="MVZ16:MWA16"/>
    <mergeCell ref="MWB16:MWD16"/>
    <mergeCell ref="MWE16:MWF16"/>
    <mergeCell ref="MWG16:MWI16"/>
    <mergeCell ref="MWJ16:MWK16"/>
    <mergeCell ref="MWL16:MWN16"/>
    <mergeCell ref="MWO16:MWP16"/>
    <mergeCell ref="MYJ16:MYL16"/>
    <mergeCell ref="MYM16:MYN16"/>
    <mergeCell ref="MYO16:MYQ16"/>
    <mergeCell ref="MYR16:MYS16"/>
    <mergeCell ref="MYT16:MYV16"/>
    <mergeCell ref="MYW16:MYX16"/>
    <mergeCell ref="MYY16:MZA16"/>
    <mergeCell ref="MZB16:MZC16"/>
    <mergeCell ref="MZD16:MZF16"/>
    <mergeCell ref="MXN16:MXO16"/>
    <mergeCell ref="MXP16:MXR16"/>
    <mergeCell ref="MXS16:MXT16"/>
    <mergeCell ref="MXU16:MXW16"/>
    <mergeCell ref="MXX16:MXY16"/>
    <mergeCell ref="MXZ16:MYB16"/>
    <mergeCell ref="MYC16:MYD16"/>
    <mergeCell ref="MYE16:MYG16"/>
    <mergeCell ref="MYH16:MYI16"/>
    <mergeCell ref="NAC16:NAE16"/>
    <mergeCell ref="NAF16:NAG16"/>
    <mergeCell ref="NAH16:NAJ16"/>
    <mergeCell ref="NAK16:NAL16"/>
    <mergeCell ref="NAM16:NAO16"/>
    <mergeCell ref="NAP16:NAQ16"/>
    <mergeCell ref="NAR16:NAT16"/>
    <mergeCell ref="NAU16:NAV16"/>
    <mergeCell ref="NAW16:NAY16"/>
    <mergeCell ref="MZG16:MZH16"/>
    <mergeCell ref="MZI16:MZK16"/>
    <mergeCell ref="MZL16:MZM16"/>
    <mergeCell ref="MZN16:MZP16"/>
    <mergeCell ref="MZQ16:MZR16"/>
    <mergeCell ref="MZS16:MZU16"/>
    <mergeCell ref="MZV16:MZW16"/>
    <mergeCell ref="MZX16:MZZ16"/>
    <mergeCell ref="NAA16:NAB16"/>
    <mergeCell ref="NBV16:NBX16"/>
    <mergeCell ref="NBY16:NBZ16"/>
    <mergeCell ref="NCA16:NCC16"/>
    <mergeCell ref="NCD16:NCE16"/>
    <mergeCell ref="NCF16:NCH16"/>
    <mergeCell ref="NCI16:NCJ16"/>
    <mergeCell ref="NCK16:NCM16"/>
    <mergeCell ref="NCN16:NCO16"/>
    <mergeCell ref="NCP16:NCR16"/>
    <mergeCell ref="NAZ16:NBA16"/>
    <mergeCell ref="NBB16:NBD16"/>
    <mergeCell ref="NBE16:NBF16"/>
    <mergeCell ref="NBG16:NBI16"/>
    <mergeCell ref="NBJ16:NBK16"/>
    <mergeCell ref="NBL16:NBN16"/>
    <mergeCell ref="NBO16:NBP16"/>
    <mergeCell ref="NBQ16:NBS16"/>
    <mergeCell ref="NBT16:NBU16"/>
    <mergeCell ref="NDO16:NDQ16"/>
    <mergeCell ref="NDR16:NDS16"/>
    <mergeCell ref="NDT16:NDV16"/>
    <mergeCell ref="NDW16:NDX16"/>
    <mergeCell ref="NDY16:NEA16"/>
    <mergeCell ref="NEB16:NEC16"/>
    <mergeCell ref="NED16:NEF16"/>
    <mergeCell ref="NEG16:NEH16"/>
    <mergeCell ref="NEI16:NEK16"/>
    <mergeCell ref="NCS16:NCT16"/>
    <mergeCell ref="NCU16:NCW16"/>
    <mergeCell ref="NCX16:NCY16"/>
    <mergeCell ref="NCZ16:NDB16"/>
    <mergeCell ref="NDC16:NDD16"/>
    <mergeCell ref="NDE16:NDG16"/>
    <mergeCell ref="NDH16:NDI16"/>
    <mergeCell ref="NDJ16:NDL16"/>
    <mergeCell ref="NDM16:NDN16"/>
    <mergeCell ref="NFH16:NFJ16"/>
    <mergeCell ref="NFK16:NFL16"/>
    <mergeCell ref="NFM16:NFO16"/>
    <mergeCell ref="NFP16:NFQ16"/>
    <mergeCell ref="NFR16:NFT16"/>
    <mergeCell ref="NFU16:NFV16"/>
    <mergeCell ref="NFW16:NFY16"/>
    <mergeCell ref="NFZ16:NGA16"/>
    <mergeCell ref="NGB16:NGD16"/>
    <mergeCell ref="NEL16:NEM16"/>
    <mergeCell ref="NEN16:NEP16"/>
    <mergeCell ref="NEQ16:NER16"/>
    <mergeCell ref="NES16:NEU16"/>
    <mergeCell ref="NEV16:NEW16"/>
    <mergeCell ref="NEX16:NEZ16"/>
    <mergeCell ref="NFA16:NFB16"/>
    <mergeCell ref="NFC16:NFE16"/>
    <mergeCell ref="NFF16:NFG16"/>
    <mergeCell ref="NHA16:NHC16"/>
    <mergeCell ref="NHD16:NHE16"/>
    <mergeCell ref="NHF16:NHH16"/>
    <mergeCell ref="NHI16:NHJ16"/>
    <mergeCell ref="NHK16:NHM16"/>
    <mergeCell ref="NHN16:NHO16"/>
    <mergeCell ref="NHP16:NHR16"/>
    <mergeCell ref="NHS16:NHT16"/>
    <mergeCell ref="NHU16:NHW16"/>
    <mergeCell ref="NGE16:NGF16"/>
    <mergeCell ref="NGG16:NGI16"/>
    <mergeCell ref="NGJ16:NGK16"/>
    <mergeCell ref="NGL16:NGN16"/>
    <mergeCell ref="NGO16:NGP16"/>
    <mergeCell ref="NGQ16:NGS16"/>
    <mergeCell ref="NGT16:NGU16"/>
    <mergeCell ref="NGV16:NGX16"/>
    <mergeCell ref="NGY16:NGZ16"/>
    <mergeCell ref="NIT16:NIV16"/>
    <mergeCell ref="NIW16:NIX16"/>
    <mergeCell ref="NIY16:NJA16"/>
    <mergeCell ref="NJB16:NJC16"/>
    <mergeCell ref="NJD16:NJF16"/>
    <mergeCell ref="NJG16:NJH16"/>
    <mergeCell ref="NJI16:NJK16"/>
    <mergeCell ref="NJL16:NJM16"/>
    <mergeCell ref="NJN16:NJP16"/>
    <mergeCell ref="NHX16:NHY16"/>
    <mergeCell ref="NHZ16:NIB16"/>
    <mergeCell ref="NIC16:NID16"/>
    <mergeCell ref="NIE16:NIG16"/>
    <mergeCell ref="NIH16:NII16"/>
    <mergeCell ref="NIJ16:NIL16"/>
    <mergeCell ref="NIM16:NIN16"/>
    <mergeCell ref="NIO16:NIQ16"/>
    <mergeCell ref="NIR16:NIS16"/>
    <mergeCell ref="NKM16:NKO16"/>
    <mergeCell ref="NKP16:NKQ16"/>
    <mergeCell ref="NKR16:NKT16"/>
    <mergeCell ref="NKU16:NKV16"/>
    <mergeCell ref="NKW16:NKY16"/>
    <mergeCell ref="NKZ16:NLA16"/>
    <mergeCell ref="NLB16:NLD16"/>
    <mergeCell ref="NLE16:NLF16"/>
    <mergeCell ref="NLG16:NLI16"/>
    <mergeCell ref="NJQ16:NJR16"/>
    <mergeCell ref="NJS16:NJU16"/>
    <mergeCell ref="NJV16:NJW16"/>
    <mergeCell ref="NJX16:NJZ16"/>
    <mergeCell ref="NKA16:NKB16"/>
    <mergeCell ref="NKC16:NKE16"/>
    <mergeCell ref="NKF16:NKG16"/>
    <mergeCell ref="NKH16:NKJ16"/>
    <mergeCell ref="NKK16:NKL16"/>
    <mergeCell ref="NMF16:NMH16"/>
    <mergeCell ref="NMI16:NMJ16"/>
    <mergeCell ref="NMK16:NMM16"/>
    <mergeCell ref="NMN16:NMO16"/>
    <mergeCell ref="NMP16:NMR16"/>
    <mergeCell ref="NMS16:NMT16"/>
    <mergeCell ref="NMU16:NMW16"/>
    <mergeCell ref="NMX16:NMY16"/>
    <mergeCell ref="NMZ16:NNB16"/>
    <mergeCell ref="NLJ16:NLK16"/>
    <mergeCell ref="NLL16:NLN16"/>
    <mergeCell ref="NLO16:NLP16"/>
    <mergeCell ref="NLQ16:NLS16"/>
    <mergeCell ref="NLT16:NLU16"/>
    <mergeCell ref="NLV16:NLX16"/>
    <mergeCell ref="NLY16:NLZ16"/>
    <mergeCell ref="NMA16:NMC16"/>
    <mergeCell ref="NMD16:NME16"/>
    <mergeCell ref="NNY16:NOA16"/>
    <mergeCell ref="NOB16:NOC16"/>
    <mergeCell ref="NOD16:NOF16"/>
    <mergeCell ref="NOG16:NOH16"/>
    <mergeCell ref="NOI16:NOK16"/>
    <mergeCell ref="NOL16:NOM16"/>
    <mergeCell ref="NON16:NOP16"/>
    <mergeCell ref="NOQ16:NOR16"/>
    <mergeCell ref="NOS16:NOU16"/>
    <mergeCell ref="NNC16:NND16"/>
    <mergeCell ref="NNE16:NNG16"/>
    <mergeCell ref="NNH16:NNI16"/>
    <mergeCell ref="NNJ16:NNL16"/>
    <mergeCell ref="NNM16:NNN16"/>
    <mergeCell ref="NNO16:NNQ16"/>
    <mergeCell ref="NNR16:NNS16"/>
    <mergeCell ref="NNT16:NNV16"/>
    <mergeCell ref="NNW16:NNX16"/>
    <mergeCell ref="NPR16:NPT16"/>
    <mergeCell ref="NPU16:NPV16"/>
    <mergeCell ref="NPW16:NPY16"/>
    <mergeCell ref="NPZ16:NQA16"/>
    <mergeCell ref="NQB16:NQD16"/>
    <mergeCell ref="NQE16:NQF16"/>
    <mergeCell ref="NQG16:NQI16"/>
    <mergeCell ref="NQJ16:NQK16"/>
    <mergeCell ref="NQL16:NQN16"/>
    <mergeCell ref="NOV16:NOW16"/>
    <mergeCell ref="NOX16:NOZ16"/>
    <mergeCell ref="NPA16:NPB16"/>
    <mergeCell ref="NPC16:NPE16"/>
    <mergeCell ref="NPF16:NPG16"/>
    <mergeCell ref="NPH16:NPJ16"/>
    <mergeCell ref="NPK16:NPL16"/>
    <mergeCell ref="NPM16:NPO16"/>
    <mergeCell ref="NPP16:NPQ16"/>
    <mergeCell ref="NRK16:NRM16"/>
    <mergeCell ref="NRN16:NRO16"/>
    <mergeCell ref="NRP16:NRR16"/>
    <mergeCell ref="NRS16:NRT16"/>
    <mergeCell ref="NRU16:NRW16"/>
    <mergeCell ref="NRX16:NRY16"/>
    <mergeCell ref="NRZ16:NSB16"/>
    <mergeCell ref="NSC16:NSD16"/>
    <mergeCell ref="NSE16:NSG16"/>
    <mergeCell ref="NQO16:NQP16"/>
    <mergeCell ref="NQQ16:NQS16"/>
    <mergeCell ref="NQT16:NQU16"/>
    <mergeCell ref="NQV16:NQX16"/>
    <mergeCell ref="NQY16:NQZ16"/>
    <mergeCell ref="NRA16:NRC16"/>
    <mergeCell ref="NRD16:NRE16"/>
    <mergeCell ref="NRF16:NRH16"/>
    <mergeCell ref="NRI16:NRJ16"/>
    <mergeCell ref="NTD16:NTF16"/>
    <mergeCell ref="NTG16:NTH16"/>
    <mergeCell ref="NTI16:NTK16"/>
    <mergeCell ref="NTL16:NTM16"/>
    <mergeCell ref="NTN16:NTP16"/>
    <mergeCell ref="NTQ16:NTR16"/>
    <mergeCell ref="NTS16:NTU16"/>
    <mergeCell ref="NTV16:NTW16"/>
    <mergeCell ref="NTX16:NTZ16"/>
    <mergeCell ref="NSH16:NSI16"/>
    <mergeCell ref="NSJ16:NSL16"/>
    <mergeCell ref="NSM16:NSN16"/>
    <mergeCell ref="NSO16:NSQ16"/>
    <mergeCell ref="NSR16:NSS16"/>
    <mergeCell ref="NST16:NSV16"/>
    <mergeCell ref="NSW16:NSX16"/>
    <mergeCell ref="NSY16:NTA16"/>
    <mergeCell ref="NTB16:NTC16"/>
    <mergeCell ref="NUW16:NUY16"/>
    <mergeCell ref="NUZ16:NVA16"/>
    <mergeCell ref="NVB16:NVD16"/>
    <mergeCell ref="NVE16:NVF16"/>
    <mergeCell ref="NVG16:NVI16"/>
    <mergeCell ref="NVJ16:NVK16"/>
    <mergeCell ref="NVL16:NVN16"/>
    <mergeCell ref="NVO16:NVP16"/>
    <mergeCell ref="NVQ16:NVS16"/>
    <mergeCell ref="NUA16:NUB16"/>
    <mergeCell ref="NUC16:NUE16"/>
    <mergeCell ref="NUF16:NUG16"/>
    <mergeCell ref="NUH16:NUJ16"/>
    <mergeCell ref="NUK16:NUL16"/>
    <mergeCell ref="NUM16:NUO16"/>
    <mergeCell ref="NUP16:NUQ16"/>
    <mergeCell ref="NUR16:NUT16"/>
    <mergeCell ref="NUU16:NUV16"/>
    <mergeCell ref="NWP16:NWR16"/>
    <mergeCell ref="NWS16:NWT16"/>
    <mergeCell ref="NWU16:NWW16"/>
    <mergeCell ref="NWX16:NWY16"/>
    <mergeCell ref="NWZ16:NXB16"/>
    <mergeCell ref="NXC16:NXD16"/>
    <mergeCell ref="NXE16:NXG16"/>
    <mergeCell ref="NXH16:NXI16"/>
    <mergeCell ref="NXJ16:NXL16"/>
    <mergeCell ref="NVT16:NVU16"/>
    <mergeCell ref="NVV16:NVX16"/>
    <mergeCell ref="NVY16:NVZ16"/>
    <mergeCell ref="NWA16:NWC16"/>
    <mergeCell ref="NWD16:NWE16"/>
    <mergeCell ref="NWF16:NWH16"/>
    <mergeCell ref="NWI16:NWJ16"/>
    <mergeCell ref="NWK16:NWM16"/>
    <mergeCell ref="NWN16:NWO16"/>
    <mergeCell ref="NYI16:NYK16"/>
    <mergeCell ref="NYL16:NYM16"/>
    <mergeCell ref="NYN16:NYP16"/>
    <mergeCell ref="NYQ16:NYR16"/>
    <mergeCell ref="NYS16:NYU16"/>
    <mergeCell ref="NYV16:NYW16"/>
    <mergeCell ref="NYX16:NYZ16"/>
    <mergeCell ref="NZA16:NZB16"/>
    <mergeCell ref="NZC16:NZE16"/>
    <mergeCell ref="NXM16:NXN16"/>
    <mergeCell ref="NXO16:NXQ16"/>
    <mergeCell ref="NXR16:NXS16"/>
    <mergeCell ref="NXT16:NXV16"/>
    <mergeCell ref="NXW16:NXX16"/>
    <mergeCell ref="NXY16:NYA16"/>
    <mergeCell ref="NYB16:NYC16"/>
    <mergeCell ref="NYD16:NYF16"/>
    <mergeCell ref="NYG16:NYH16"/>
    <mergeCell ref="OAB16:OAD16"/>
    <mergeCell ref="OAE16:OAF16"/>
    <mergeCell ref="OAG16:OAI16"/>
    <mergeCell ref="OAJ16:OAK16"/>
    <mergeCell ref="OAL16:OAN16"/>
    <mergeCell ref="OAO16:OAP16"/>
    <mergeCell ref="OAQ16:OAS16"/>
    <mergeCell ref="OAT16:OAU16"/>
    <mergeCell ref="OAV16:OAX16"/>
    <mergeCell ref="NZF16:NZG16"/>
    <mergeCell ref="NZH16:NZJ16"/>
    <mergeCell ref="NZK16:NZL16"/>
    <mergeCell ref="NZM16:NZO16"/>
    <mergeCell ref="NZP16:NZQ16"/>
    <mergeCell ref="NZR16:NZT16"/>
    <mergeCell ref="NZU16:NZV16"/>
    <mergeCell ref="NZW16:NZY16"/>
    <mergeCell ref="NZZ16:OAA16"/>
    <mergeCell ref="OBU16:OBW16"/>
    <mergeCell ref="OBX16:OBY16"/>
    <mergeCell ref="OBZ16:OCB16"/>
    <mergeCell ref="OCC16:OCD16"/>
    <mergeCell ref="OCE16:OCG16"/>
    <mergeCell ref="OCH16:OCI16"/>
    <mergeCell ref="OCJ16:OCL16"/>
    <mergeCell ref="OCM16:OCN16"/>
    <mergeCell ref="OCO16:OCQ16"/>
    <mergeCell ref="OAY16:OAZ16"/>
    <mergeCell ref="OBA16:OBC16"/>
    <mergeCell ref="OBD16:OBE16"/>
    <mergeCell ref="OBF16:OBH16"/>
    <mergeCell ref="OBI16:OBJ16"/>
    <mergeCell ref="OBK16:OBM16"/>
    <mergeCell ref="OBN16:OBO16"/>
    <mergeCell ref="OBP16:OBR16"/>
    <mergeCell ref="OBS16:OBT16"/>
    <mergeCell ref="ODN16:ODP16"/>
    <mergeCell ref="ODQ16:ODR16"/>
    <mergeCell ref="ODS16:ODU16"/>
    <mergeCell ref="ODV16:ODW16"/>
    <mergeCell ref="ODX16:ODZ16"/>
    <mergeCell ref="OEA16:OEB16"/>
    <mergeCell ref="OEC16:OEE16"/>
    <mergeCell ref="OEF16:OEG16"/>
    <mergeCell ref="OEH16:OEJ16"/>
    <mergeCell ref="OCR16:OCS16"/>
    <mergeCell ref="OCT16:OCV16"/>
    <mergeCell ref="OCW16:OCX16"/>
    <mergeCell ref="OCY16:ODA16"/>
    <mergeCell ref="ODB16:ODC16"/>
    <mergeCell ref="ODD16:ODF16"/>
    <mergeCell ref="ODG16:ODH16"/>
    <mergeCell ref="ODI16:ODK16"/>
    <mergeCell ref="ODL16:ODM16"/>
    <mergeCell ref="OFG16:OFI16"/>
    <mergeCell ref="OFJ16:OFK16"/>
    <mergeCell ref="OFL16:OFN16"/>
    <mergeCell ref="OFO16:OFP16"/>
    <mergeCell ref="OFQ16:OFS16"/>
    <mergeCell ref="OFT16:OFU16"/>
    <mergeCell ref="OFV16:OFX16"/>
    <mergeCell ref="OFY16:OFZ16"/>
    <mergeCell ref="OGA16:OGC16"/>
    <mergeCell ref="OEK16:OEL16"/>
    <mergeCell ref="OEM16:OEO16"/>
    <mergeCell ref="OEP16:OEQ16"/>
    <mergeCell ref="OER16:OET16"/>
    <mergeCell ref="OEU16:OEV16"/>
    <mergeCell ref="OEW16:OEY16"/>
    <mergeCell ref="OEZ16:OFA16"/>
    <mergeCell ref="OFB16:OFD16"/>
    <mergeCell ref="OFE16:OFF16"/>
    <mergeCell ref="OGZ16:OHB16"/>
    <mergeCell ref="OHC16:OHD16"/>
    <mergeCell ref="OHE16:OHG16"/>
    <mergeCell ref="OHH16:OHI16"/>
    <mergeCell ref="OHJ16:OHL16"/>
    <mergeCell ref="OHM16:OHN16"/>
    <mergeCell ref="OHO16:OHQ16"/>
    <mergeCell ref="OHR16:OHS16"/>
    <mergeCell ref="OHT16:OHV16"/>
    <mergeCell ref="OGD16:OGE16"/>
    <mergeCell ref="OGF16:OGH16"/>
    <mergeCell ref="OGI16:OGJ16"/>
    <mergeCell ref="OGK16:OGM16"/>
    <mergeCell ref="OGN16:OGO16"/>
    <mergeCell ref="OGP16:OGR16"/>
    <mergeCell ref="OGS16:OGT16"/>
    <mergeCell ref="OGU16:OGW16"/>
    <mergeCell ref="OGX16:OGY16"/>
    <mergeCell ref="OIS16:OIU16"/>
    <mergeCell ref="OIV16:OIW16"/>
    <mergeCell ref="OIX16:OIZ16"/>
    <mergeCell ref="OJA16:OJB16"/>
    <mergeCell ref="OJC16:OJE16"/>
    <mergeCell ref="OJF16:OJG16"/>
    <mergeCell ref="OJH16:OJJ16"/>
    <mergeCell ref="OJK16:OJL16"/>
    <mergeCell ref="OJM16:OJO16"/>
    <mergeCell ref="OHW16:OHX16"/>
    <mergeCell ref="OHY16:OIA16"/>
    <mergeCell ref="OIB16:OIC16"/>
    <mergeCell ref="OID16:OIF16"/>
    <mergeCell ref="OIG16:OIH16"/>
    <mergeCell ref="OII16:OIK16"/>
    <mergeCell ref="OIL16:OIM16"/>
    <mergeCell ref="OIN16:OIP16"/>
    <mergeCell ref="OIQ16:OIR16"/>
    <mergeCell ref="OKL16:OKN16"/>
    <mergeCell ref="OKO16:OKP16"/>
    <mergeCell ref="OKQ16:OKS16"/>
    <mergeCell ref="OKT16:OKU16"/>
    <mergeCell ref="OKV16:OKX16"/>
    <mergeCell ref="OKY16:OKZ16"/>
    <mergeCell ref="OLA16:OLC16"/>
    <mergeCell ref="OLD16:OLE16"/>
    <mergeCell ref="OLF16:OLH16"/>
    <mergeCell ref="OJP16:OJQ16"/>
    <mergeCell ref="OJR16:OJT16"/>
    <mergeCell ref="OJU16:OJV16"/>
    <mergeCell ref="OJW16:OJY16"/>
    <mergeCell ref="OJZ16:OKA16"/>
    <mergeCell ref="OKB16:OKD16"/>
    <mergeCell ref="OKE16:OKF16"/>
    <mergeCell ref="OKG16:OKI16"/>
    <mergeCell ref="OKJ16:OKK16"/>
    <mergeCell ref="OME16:OMG16"/>
    <mergeCell ref="OMH16:OMI16"/>
    <mergeCell ref="OMJ16:OML16"/>
    <mergeCell ref="OMM16:OMN16"/>
    <mergeCell ref="OMO16:OMQ16"/>
    <mergeCell ref="OMR16:OMS16"/>
    <mergeCell ref="OMT16:OMV16"/>
    <mergeCell ref="OMW16:OMX16"/>
    <mergeCell ref="OMY16:ONA16"/>
    <mergeCell ref="OLI16:OLJ16"/>
    <mergeCell ref="OLK16:OLM16"/>
    <mergeCell ref="OLN16:OLO16"/>
    <mergeCell ref="OLP16:OLR16"/>
    <mergeCell ref="OLS16:OLT16"/>
    <mergeCell ref="OLU16:OLW16"/>
    <mergeCell ref="OLX16:OLY16"/>
    <mergeCell ref="OLZ16:OMB16"/>
    <mergeCell ref="OMC16:OMD16"/>
    <mergeCell ref="ONX16:ONZ16"/>
    <mergeCell ref="OOA16:OOB16"/>
    <mergeCell ref="OOC16:OOE16"/>
    <mergeCell ref="OOF16:OOG16"/>
    <mergeCell ref="OOH16:OOJ16"/>
    <mergeCell ref="OOK16:OOL16"/>
    <mergeCell ref="OOM16:OOO16"/>
    <mergeCell ref="OOP16:OOQ16"/>
    <mergeCell ref="OOR16:OOT16"/>
    <mergeCell ref="ONB16:ONC16"/>
    <mergeCell ref="OND16:ONF16"/>
    <mergeCell ref="ONG16:ONH16"/>
    <mergeCell ref="ONI16:ONK16"/>
    <mergeCell ref="ONL16:ONM16"/>
    <mergeCell ref="ONN16:ONP16"/>
    <mergeCell ref="ONQ16:ONR16"/>
    <mergeCell ref="ONS16:ONU16"/>
    <mergeCell ref="ONV16:ONW16"/>
    <mergeCell ref="OPQ16:OPS16"/>
    <mergeCell ref="OPT16:OPU16"/>
    <mergeCell ref="OPV16:OPX16"/>
    <mergeCell ref="OPY16:OPZ16"/>
    <mergeCell ref="OQA16:OQC16"/>
    <mergeCell ref="OQD16:OQE16"/>
    <mergeCell ref="OQF16:OQH16"/>
    <mergeCell ref="OQI16:OQJ16"/>
    <mergeCell ref="OQK16:OQM16"/>
    <mergeCell ref="OOU16:OOV16"/>
    <mergeCell ref="OOW16:OOY16"/>
    <mergeCell ref="OOZ16:OPA16"/>
    <mergeCell ref="OPB16:OPD16"/>
    <mergeCell ref="OPE16:OPF16"/>
    <mergeCell ref="OPG16:OPI16"/>
    <mergeCell ref="OPJ16:OPK16"/>
    <mergeCell ref="OPL16:OPN16"/>
    <mergeCell ref="OPO16:OPP16"/>
    <mergeCell ref="ORJ16:ORL16"/>
    <mergeCell ref="ORM16:ORN16"/>
    <mergeCell ref="ORO16:ORQ16"/>
    <mergeCell ref="ORR16:ORS16"/>
    <mergeCell ref="ORT16:ORV16"/>
    <mergeCell ref="ORW16:ORX16"/>
    <mergeCell ref="ORY16:OSA16"/>
    <mergeCell ref="OSB16:OSC16"/>
    <mergeCell ref="OSD16:OSF16"/>
    <mergeCell ref="OQN16:OQO16"/>
    <mergeCell ref="OQP16:OQR16"/>
    <mergeCell ref="OQS16:OQT16"/>
    <mergeCell ref="OQU16:OQW16"/>
    <mergeCell ref="OQX16:OQY16"/>
    <mergeCell ref="OQZ16:ORB16"/>
    <mergeCell ref="ORC16:ORD16"/>
    <mergeCell ref="ORE16:ORG16"/>
    <mergeCell ref="ORH16:ORI16"/>
    <mergeCell ref="OTC16:OTE16"/>
    <mergeCell ref="OTF16:OTG16"/>
    <mergeCell ref="OTH16:OTJ16"/>
    <mergeCell ref="OTK16:OTL16"/>
    <mergeCell ref="OTM16:OTO16"/>
    <mergeCell ref="OTP16:OTQ16"/>
    <mergeCell ref="OTR16:OTT16"/>
    <mergeCell ref="OTU16:OTV16"/>
    <mergeCell ref="OTW16:OTY16"/>
    <mergeCell ref="OSG16:OSH16"/>
    <mergeCell ref="OSI16:OSK16"/>
    <mergeCell ref="OSL16:OSM16"/>
    <mergeCell ref="OSN16:OSP16"/>
    <mergeCell ref="OSQ16:OSR16"/>
    <mergeCell ref="OSS16:OSU16"/>
    <mergeCell ref="OSV16:OSW16"/>
    <mergeCell ref="OSX16:OSZ16"/>
    <mergeCell ref="OTA16:OTB16"/>
    <mergeCell ref="OUV16:OUX16"/>
    <mergeCell ref="OUY16:OUZ16"/>
    <mergeCell ref="OVA16:OVC16"/>
    <mergeCell ref="OVD16:OVE16"/>
    <mergeCell ref="OVF16:OVH16"/>
    <mergeCell ref="OVI16:OVJ16"/>
    <mergeCell ref="OVK16:OVM16"/>
    <mergeCell ref="OVN16:OVO16"/>
    <mergeCell ref="OVP16:OVR16"/>
    <mergeCell ref="OTZ16:OUA16"/>
    <mergeCell ref="OUB16:OUD16"/>
    <mergeCell ref="OUE16:OUF16"/>
    <mergeCell ref="OUG16:OUI16"/>
    <mergeCell ref="OUJ16:OUK16"/>
    <mergeCell ref="OUL16:OUN16"/>
    <mergeCell ref="OUO16:OUP16"/>
    <mergeCell ref="OUQ16:OUS16"/>
    <mergeCell ref="OUT16:OUU16"/>
    <mergeCell ref="OWO16:OWQ16"/>
    <mergeCell ref="OWR16:OWS16"/>
    <mergeCell ref="OWT16:OWV16"/>
    <mergeCell ref="OWW16:OWX16"/>
    <mergeCell ref="OWY16:OXA16"/>
    <mergeCell ref="OXB16:OXC16"/>
    <mergeCell ref="OXD16:OXF16"/>
    <mergeCell ref="OXG16:OXH16"/>
    <mergeCell ref="OXI16:OXK16"/>
    <mergeCell ref="OVS16:OVT16"/>
    <mergeCell ref="OVU16:OVW16"/>
    <mergeCell ref="OVX16:OVY16"/>
    <mergeCell ref="OVZ16:OWB16"/>
    <mergeCell ref="OWC16:OWD16"/>
    <mergeCell ref="OWE16:OWG16"/>
    <mergeCell ref="OWH16:OWI16"/>
    <mergeCell ref="OWJ16:OWL16"/>
    <mergeCell ref="OWM16:OWN16"/>
    <mergeCell ref="OYH16:OYJ16"/>
    <mergeCell ref="OYK16:OYL16"/>
    <mergeCell ref="OYM16:OYO16"/>
    <mergeCell ref="OYP16:OYQ16"/>
    <mergeCell ref="OYR16:OYT16"/>
    <mergeCell ref="OYU16:OYV16"/>
    <mergeCell ref="OYW16:OYY16"/>
    <mergeCell ref="OYZ16:OZA16"/>
    <mergeCell ref="OZB16:OZD16"/>
    <mergeCell ref="OXL16:OXM16"/>
    <mergeCell ref="OXN16:OXP16"/>
    <mergeCell ref="OXQ16:OXR16"/>
    <mergeCell ref="OXS16:OXU16"/>
    <mergeCell ref="OXV16:OXW16"/>
    <mergeCell ref="OXX16:OXZ16"/>
    <mergeCell ref="OYA16:OYB16"/>
    <mergeCell ref="OYC16:OYE16"/>
    <mergeCell ref="OYF16:OYG16"/>
    <mergeCell ref="PAA16:PAC16"/>
    <mergeCell ref="PAD16:PAE16"/>
    <mergeCell ref="PAF16:PAH16"/>
    <mergeCell ref="PAI16:PAJ16"/>
    <mergeCell ref="PAK16:PAM16"/>
    <mergeCell ref="PAN16:PAO16"/>
    <mergeCell ref="PAP16:PAR16"/>
    <mergeCell ref="PAS16:PAT16"/>
    <mergeCell ref="PAU16:PAW16"/>
    <mergeCell ref="OZE16:OZF16"/>
    <mergeCell ref="OZG16:OZI16"/>
    <mergeCell ref="OZJ16:OZK16"/>
    <mergeCell ref="OZL16:OZN16"/>
    <mergeCell ref="OZO16:OZP16"/>
    <mergeCell ref="OZQ16:OZS16"/>
    <mergeCell ref="OZT16:OZU16"/>
    <mergeCell ref="OZV16:OZX16"/>
    <mergeCell ref="OZY16:OZZ16"/>
    <mergeCell ref="PBT16:PBV16"/>
    <mergeCell ref="PBW16:PBX16"/>
    <mergeCell ref="PBY16:PCA16"/>
    <mergeCell ref="PCB16:PCC16"/>
    <mergeCell ref="PCD16:PCF16"/>
    <mergeCell ref="PCG16:PCH16"/>
    <mergeCell ref="PCI16:PCK16"/>
    <mergeCell ref="PCL16:PCM16"/>
    <mergeCell ref="PCN16:PCP16"/>
    <mergeCell ref="PAX16:PAY16"/>
    <mergeCell ref="PAZ16:PBB16"/>
    <mergeCell ref="PBC16:PBD16"/>
    <mergeCell ref="PBE16:PBG16"/>
    <mergeCell ref="PBH16:PBI16"/>
    <mergeCell ref="PBJ16:PBL16"/>
    <mergeCell ref="PBM16:PBN16"/>
    <mergeCell ref="PBO16:PBQ16"/>
    <mergeCell ref="PBR16:PBS16"/>
    <mergeCell ref="PDM16:PDO16"/>
    <mergeCell ref="PDP16:PDQ16"/>
    <mergeCell ref="PDR16:PDT16"/>
    <mergeCell ref="PDU16:PDV16"/>
    <mergeCell ref="PDW16:PDY16"/>
    <mergeCell ref="PDZ16:PEA16"/>
    <mergeCell ref="PEB16:PED16"/>
    <mergeCell ref="PEE16:PEF16"/>
    <mergeCell ref="PEG16:PEI16"/>
    <mergeCell ref="PCQ16:PCR16"/>
    <mergeCell ref="PCS16:PCU16"/>
    <mergeCell ref="PCV16:PCW16"/>
    <mergeCell ref="PCX16:PCZ16"/>
    <mergeCell ref="PDA16:PDB16"/>
    <mergeCell ref="PDC16:PDE16"/>
    <mergeCell ref="PDF16:PDG16"/>
    <mergeCell ref="PDH16:PDJ16"/>
    <mergeCell ref="PDK16:PDL16"/>
    <mergeCell ref="PFF16:PFH16"/>
    <mergeCell ref="PFI16:PFJ16"/>
    <mergeCell ref="PFK16:PFM16"/>
    <mergeCell ref="PFN16:PFO16"/>
    <mergeCell ref="PFP16:PFR16"/>
    <mergeCell ref="PFS16:PFT16"/>
    <mergeCell ref="PFU16:PFW16"/>
    <mergeCell ref="PFX16:PFY16"/>
    <mergeCell ref="PFZ16:PGB16"/>
    <mergeCell ref="PEJ16:PEK16"/>
    <mergeCell ref="PEL16:PEN16"/>
    <mergeCell ref="PEO16:PEP16"/>
    <mergeCell ref="PEQ16:PES16"/>
    <mergeCell ref="PET16:PEU16"/>
    <mergeCell ref="PEV16:PEX16"/>
    <mergeCell ref="PEY16:PEZ16"/>
    <mergeCell ref="PFA16:PFC16"/>
    <mergeCell ref="PFD16:PFE16"/>
    <mergeCell ref="PGY16:PHA16"/>
    <mergeCell ref="PHB16:PHC16"/>
    <mergeCell ref="PHD16:PHF16"/>
    <mergeCell ref="PHG16:PHH16"/>
    <mergeCell ref="PHI16:PHK16"/>
    <mergeCell ref="PHL16:PHM16"/>
    <mergeCell ref="PHN16:PHP16"/>
    <mergeCell ref="PHQ16:PHR16"/>
    <mergeCell ref="PHS16:PHU16"/>
    <mergeCell ref="PGC16:PGD16"/>
    <mergeCell ref="PGE16:PGG16"/>
    <mergeCell ref="PGH16:PGI16"/>
    <mergeCell ref="PGJ16:PGL16"/>
    <mergeCell ref="PGM16:PGN16"/>
    <mergeCell ref="PGO16:PGQ16"/>
    <mergeCell ref="PGR16:PGS16"/>
    <mergeCell ref="PGT16:PGV16"/>
    <mergeCell ref="PGW16:PGX16"/>
    <mergeCell ref="PIR16:PIT16"/>
    <mergeCell ref="PIU16:PIV16"/>
    <mergeCell ref="PIW16:PIY16"/>
    <mergeCell ref="PIZ16:PJA16"/>
    <mergeCell ref="PJB16:PJD16"/>
    <mergeCell ref="PJE16:PJF16"/>
    <mergeCell ref="PJG16:PJI16"/>
    <mergeCell ref="PJJ16:PJK16"/>
    <mergeCell ref="PJL16:PJN16"/>
    <mergeCell ref="PHV16:PHW16"/>
    <mergeCell ref="PHX16:PHZ16"/>
    <mergeCell ref="PIA16:PIB16"/>
    <mergeCell ref="PIC16:PIE16"/>
    <mergeCell ref="PIF16:PIG16"/>
    <mergeCell ref="PIH16:PIJ16"/>
    <mergeCell ref="PIK16:PIL16"/>
    <mergeCell ref="PIM16:PIO16"/>
    <mergeCell ref="PIP16:PIQ16"/>
    <mergeCell ref="PKK16:PKM16"/>
    <mergeCell ref="PKN16:PKO16"/>
    <mergeCell ref="PKP16:PKR16"/>
    <mergeCell ref="PKS16:PKT16"/>
    <mergeCell ref="PKU16:PKW16"/>
    <mergeCell ref="PKX16:PKY16"/>
    <mergeCell ref="PKZ16:PLB16"/>
    <mergeCell ref="PLC16:PLD16"/>
    <mergeCell ref="PLE16:PLG16"/>
    <mergeCell ref="PJO16:PJP16"/>
    <mergeCell ref="PJQ16:PJS16"/>
    <mergeCell ref="PJT16:PJU16"/>
    <mergeCell ref="PJV16:PJX16"/>
    <mergeCell ref="PJY16:PJZ16"/>
    <mergeCell ref="PKA16:PKC16"/>
    <mergeCell ref="PKD16:PKE16"/>
    <mergeCell ref="PKF16:PKH16"/>
    <mergeCell ref="PKI16:PKJ16"/>
    <mergeCell ref="PMD16:PMF16"/>
    <mergeCell ref="PMG16:PMH16"/>
    <mergeCell ref="PMI16:PMK16"/>
    <mergeCell ref="PML16:PMM16"/>
    <mergeCell ref="PMN16:PMP16"/>
    <mergeCell ref="PMQ16:PMR16"/>
    <mergeCell ref="PMS16:PMU16"/>
    <mergeCell ref="PMV16:PMW16"/>
    <mergeCell ref="PMX16:PMZ16"/>
    <mergeCell ref="PLH16:PLI16"/>
    <mergeCell ref="PLJ16:PLL16"/>
    <mergeCell ref="PLM16:PLN16"/>
    <mergeCell ref="PLO16:PLQ16"/>
    <mergeCell ref="PLR16:PLS16"/>
    <mergeCell ref="PLT16:PLV16"/>
    <mergeCell ref="PLW16:PLX16"/>
    <mergeCell ref="PLY16:PMA16"/>
    <mergeCell ref="PMB16:PMC16"/>
    <mergeCell ref="PNW16:PNY16"/>
    <mergeCell ref="PNZ16:POA16"/>
    <mergeCell ref="POB16:POD16"/>
    <mergeCell ref="POE16:POF16"/>
    <mergeCell ref="POG16:POI16"/>
    <mergeCell ref="POJ16:POK16"/>
    <mergeCell ref="POL16:PON16"/>
    <mergeCell ref="POO16:POP16"/>
    <mergeCell ref="POQ16:POS16"/>
    <mergeCell ref="PNA16:PNB16"/>
    <mergeCell ref="PNC16:PNE16"/>
    <mergeCell ref="PNF16:PNG16"/>
    <mergeCell ref="PNH16:PNJ16"/>
    <mergeCell ref="PNK16:PNL16"/>
    <mergeCell ref="PNM16:PNO16"/>
    <mergeCell ref="PNP16:PNQ16"/>
    <mergeCell ref="PNR16:PNT16"/>
    <mergeCell ref="PNU16:PNV16"/>
    <mergeCell ref="PPP16:PPR16"/>
    <mergeCell ref="PPS16:PPT16"/>
    <mergeCell ref="PPU16:PPW16"/>
    <mergeCell ref="PPX16:PPY16"/>
    <mergeCell ref="PPZ16:PQB16"/>
    <mergeCell ref="PQC16:PQD16"/>
    <mergeCell ref="PQE16:PQG16"/>
    <mergeCell ref="PQH16:PQI16"/>
    <mergeCell ref="PQJ16:PQL16"/>
    <mergeCell ref="POT16:POU16"/>
    <mergeCell ref="POV16:POX16"/>
    <mergeCell ref="POY16:POZ16"/>
    <mergeCell ref="PPA16:PPC16"/>
    <mergeCell ref="PPD16:PPE16"/>
    <mergeCell ref="PPF16:PPH16"/>
    <mergeCell ref="PPI16:PPJ16"/>
    <mergeCell ref="PPK16:PPM16"/>
    <mergeCell ref="PPN16:PPO16"/>
    <mergeCell ref="PRI16:PRK16"/>
    <mergeCell ref="PRL16:PRM16"/>
    <mergeCell ref="PRN16:PRP16"/>
    <mergeCell ref="PRQ16:PRR16"/>
    <mergeCell ref="PRS16:PRU16"/>
    <mergeCell ref="PRV16:PRW16"/>
    <mergeCell ref="PRX16:PRZ16"/>
    <mergeCell ref="PSA16:PSB16"/>
    <mergeCell ref="PSC16:PSE16"/>
    <mergeCell ref="PQM16:PQN16"/>
    <mergeCell ref="PQO16:PQQ16"/>
    <mergeCell ref="PQR16:PQS16"/>
    <mergeCell ref="PQT16:PQV16"/>
    <mergeCell ref="PQW16:PQX16"/>
    <mergeCell ref="PQY16:PRA16"/>
    <mergeCell ref="PRB16:PRC16"/>
    <mergeCell ref="PRD16:PRF16"/>
    <mergeCell ref="PRG16:PRH16"/>
    <mergeCell ref="PTB16:PTD16"/>
    <mergeCell ref="PTE16:PTF16"/>
    <mergeCell ref="PTG16:PTI16"/>
    <mergeCell ref="PTJ16:PTK16"/>
    <mergeCell ref="PTL16:PTN16"/>
    <mergeCell ref="PTO16:PTP16"/>
    <mergeCell ref="PTQ16:PTS16"/>
    <mergeCell ref="PTT16:PTU16"/>
    <mergeCell ref="PTV16:PTX16"/>
    <mergeCell ref="PSF16:PSG16"/>
    <mergeCell ref="PSH16:PSJ16"/>
    <mergeCell ref="PSK16:PSL16"/>
    <mergeCell ref="PSM16:PSO16"/>
    <mergeCell ref="PSP16:PSQ16"/>
    <mergeCell ref="PSR16:PST16"/>
    <mergeCell ref="PSU16:PSV16"/>
    <mergeCell ref="PSW16:PSY16"/>
    <mergeCell ref="PSZ16:PTA16"/>
    <mergeCell ref="PUU16:PUW16"/>
    <mergeCell ref="PUX16:PUY16"/>
    <mergeCell ref="PUZ16:PVB16"/>
    <mergeCell ref="PVC16:PVD16"/>
    <mergeCell ref="PVE16:PVG16"/>
    <mergeCell ref="PVH16:PVI16"/>
    <mergeCell ref="PVJ16:PVL16"/>
    <mergeCell ref="PVM16:PVN16"/>
    <mergeCell ref="PVO16:PVQ16"/>
    <mergeCell ref="PTY16:PTZ16"/>
    <mergeCell ref="PUA16:PUC16"/>
    <mergeCell ref="PUD16:PUE16"/>
    <mergeCell ref="PUF16:PUH16"/>
    <mergeCell ref="PUI16:PUJ16"/>
    <mergeCell ref="PUK16:PUM16"/>
    <mergeCell ref="PUN16:PUO16"/>
    <mergeCell ref="PUP16:PUR16"/>
    <mergeCell ref="PUS16:PUT16"/>
    <mergeCell ref="PWN16:PWP16"/>
    <mergeCell ref="PWQ16:PWR16"/>
    <mergeCell ref="PWS16:PWU16"/>
    <mergeCell ref="PWV16:PWW16"/>
    <mergeCell ref="PWX16:PWZ16"/>
    <mergeCell ref="PXA16:PXB16"/>
    <mergeCell ref="PXC16:PXE16"/>
    <mergeCell ref="PXF16:PXG16"/>
    <mergeCell ref="PXH16:PXJ16"/>
    <mergeCell ref="PVR16:PVS16"/>
    <mergeCell ref="PVT16:PVV16"/>
    <mergeCell ref="PVW16:PVX16"/>
    <mergeCell ref="PVY16:PWA16"/>
    <mergeCell ref="PWB16:PWC16"/>
    <mergeCell ref="PWD16:PWF16"/>
    <mergeCell ref="PWG16:PWH16"/>
    <mergeCell ref="PWI16:PWK16"/>
    <mergeCell ref="PWL16:PWM16"/>
    <mergeCell ref="PYG16:PYI16"/>
    <mergeCell ref="PYJ16:PYK16"/>
    <mergeCell ref="PYL16:PYN16"/>
    <mergeCell ref="PYO16:PYP16"/>
    <mergeCell ref="PYQ16:PYS16"/>
    <mergeCell ref="PYT16:PYU16"/>
    <mergeCell ref="PYV16:PYX16"/>
    <mergeCell ref="PYY16:PYZ16"/>
    <mergeCell ref="PZA16:PZC16"/>
    <mergeCell ref="PXK16:PXL16"/>
    <mergeCell ref="PXM16:PXO16"/>
    <mergeCell ref="PXP16:PXQ16"/>
    <mergeCell ref="PXR16:PXT16"/>
    <mergeCell ref="PXU16:PXV16"/>
    <mergeCell ref="PXW16:PXY16"/>
    <mergeCell ref="PXZ16:PYA16"/>
    <mergeCell ref="PYB16:PYD16"/>
    <mergeCell ref="PYE16:PYF16"/>
    <mergeCell ref="PZZ16:QAB16"/>
    <mergeCell ref="QAC16:QAD16"/>
    <mergeCell ref="QAE16:QAG16"/>
    <mergeCell ref="QAH16:QAI16"/>
    <mergeCell ref="QAJ16:QAL16"/>
    <mergeCell ref="QAM16:QAN16"/>
    <mergeCell ref="QAO16:QAQ16"/>
    <mergeCell ref="QAR16:QAS16"/>
    <mergeCell ref="QAT16:QAV16"/>
    <mergeCell ref="PZD16:PZE16"/>
    <mergeCell ref="PZF16:PZH16"/>
    <mergeCell ref="PZI16:PZJ16"/>
    <mergeCell ref="PZK16:PZM16"/>
    <mergeCell ref="PZN16:PZO16"/>
    <mergeCell ref="PZP16:PZR16"/>
    <mergeCell ref="PZS16:PZT16"/>
    <mergeCell ref="PZU16:PZW16"/>
    <mergeCell ref="PZX16:PZY16"/>
    <mergeCell ref="QBS16:QBU16"/>
    <mergeCell ref="QBV16:QBW16"/>
    <mergeCell ref="QBX16:QBZ16"/>
    <mergeCell ref="QCA16:QCB16"/>
    <mergeCell ref="QCC16:QCE16"/>
    <mergeCell ref="QCF16:QCG16"/>
    <mergeCell ref="QCH16:QCJ16"/>
    <mergeCell ref="QCK16:QCL16"/>
    <mergeCell ref="QCM16:QCO16"/>
    <mergeCell ref="QAW16:QAX16"/>
    <mergeCell ref="QAY16:QBA16"/>
    <mergeCell ref="QBB16:QBC16"/>
    <mergeCell ref="QBD16:QBF16"/>
    <mergeCell ref="QBG16:QBH16"/>
    <mergeCell ref="QBI16:QBK16"/>
    <mergeCell ref="QBL16:QBM16"/>
    <mergeCell ref="QBN16:QBP16"/>
    <mergeCell ref="QBQ16:QBR16"/>
    <mergeCell ref="QDL16:QDN16"/>
    <mergeCell ref="QDO16:QDP16"/>
    <mergeCell ref="QDQ16:QDS16"/>
    <mergeCell ref="QDT16:QDU16"/>
    <mergeCell ref="QDV16:QDX16"/>
    <mergeCell ref="QDY16:QDZ16"/>
    <mergeCell ref="QEA16:QEC16"/>
    <mergeCell ref="QED16:QEE16"/>
    <mergeCell ref="QEF16:QEH16"/>
    <mergeCell ref="QCP16:QCQ16"/>
    <mergeCell ref="QCR16:QCT16"/>
    <mergeCell ref="QCU16:QCV16"/>
    <mergeCell ref="QCW16:QCY16"/>
    <mergeCell ref="QCZ16:QDA16"/>
    <mergeCell ref="QDB16:QDD16"/>
    <mergeCell ref="QDE16:QDF16"/>
    <mergeCell ref="QDG16:QDI16"/>
    <mergeCell ref="QDJ16:QDK16"/>
    <mergeCell ref="QFE16:QFG16"/>
    <mergeCell ref="QFH16:QFI16"/>
    <mergeCell ref="QFJ16:QFL16"/>
    <mergeCell ref="QFM16:QFN16"/>
    <mergeCell ref="QFO16:QFQ16"/>
    <mergeCell ref="QFR16:QFS16"/>
    <mergeCell ref="QFT16:QFV16"/>
    <mergeCell ref="QFW16:QFX16"/>
    <mergeCell ref="QFY16:QGA16"/>
    <mergeCell ref="QEI16:QEJ16"/>
    <mergeCell ref="QEK16:QEM16"/>
    <mergeCell ref="QEN16:QEO16"/>
    <mergeCell ref="QEP16:QER16"/>
    <mergeCell ref="QES16:QET16"/>
    <mergeCell ref="QEU16:QEW16"/>
    <mergeCell ref="QEX16:QEY16"/>
    <mergeCell ref="QEZ16:QFB16"/>
    <mergeCell ref="QFC16:QFD16"/>
    <mergeCell ref="QGX16:QGZ16"/>
    <mergeCell ref="QHA16:QHB16"/>
    <mergeCell ref="QHC16:QHE16"/>
    <mergeCell ref="QHF16:QHG16"/>
    <mergeCell ref="QHH16:QHJ16"/>
    <mergeCell ref="QHK16:QHL16"/>
    <mergeCell ref="QHM16:QHO16"/>
    <mergeCell ref="QHP16:QHQ16"/>
    <mergeCell ref="QHR16:QHT16"/>
    <mergeCell ref="QGB16:QGC16"/>
    <mergeCell ref="QGD16:QGF16"/>
    <mergeCell ref="QGG16:QGH16"/>
    <mergeCell ref="QGI16:QGK16"/>
    <mergeCell ref="QGL16:QGM16"/>
    <mergeCell ref="QGN16:QGP16"/>
    <mergeCell ref="QGQ16:QGR16"/>
    <mergeCell ref="QGS16:QGU16"/>
    <mergeCell ref="QGV16:QGW16"/>
    <mergeCell ref="QIQ16:QIS16"/>
    <mergeCell ref="QIT16:QIU16"/>
    <mergeCell ref="QIV16:QIX16"/>
    <mergeCell ref="QIY16:QIZ16"/>
    <mergeCell ref="QJA16:QJC16"/>
    <mergeCell ref="QJD16:QJE16"/>
    <mergeCell ref="QJF16:QJH16"/>
    <mergeCell ref="QJI16:QJJ16"/>
    <mergeCell ref="QJK16:QJM16"/>
    <mergeCell ref="QHU16:QHV16"/>
    <mergeCell ref="QHW16:QHY16"/>
    <mergeCell ref="QHZ16:QIA16"/>
    <mergeCell ref="QIB16:QID16"/>
    <mergeCell ref="QIE16:QIF16"/>
    <mergeCell ref="QIG16:QII16"/>
    <mergeCell ref="QIJ16:QIK16"/>
    <mergeCell ref="QIL16:QIN16"/>
    <mergeCell ref="QIO16:QIP16"/>
    <mergeCell ref="QKJ16:QKL16"/>
    <mergeCell ref="QKM16:QKN16"/>
    <mergeCell ref="QKO16:QKQ16"/>
    <mergeCell ref="QKR16:QKS16"/>
    <mergeCell ref="QKT16:QKV16"/>
    <mergeCell ref="QKW16:QKX16"/>
    <mergeCell ref="QKY16:QLA16"/>
    <mergeCell ref="QLB16:QLC16"/>
    <mergeCell ref="QLD16:QLF16"/>
    <mergeCell ref="QJN16:QJO16"/>
    <mergeCell ref="QJP16:QJR16"/>
    <mergeCell ref="QJS16:QJT16"/>
    <mergeCell ref="QJU16:QJW16"/>
    <mergeCell ref="QJX16:QJY16"/>
    <mergeCell ref="QJZ16:QKB16"/>
    <mergeCell ref="QKC16:QKD16"/>
    <mergeCell ref="QKE16:QKG16"/>
    <mergeCell ref="QKH16:QKI16"/>
    <mergeCell ref="QMC16:QME16"/>
    <mergeCell ref="QMF16:QMG16"/>
    <mergeCell ref="QMH16:QMJ16"/>
    <mergeCell ref="QMK16:QML16"/>
    <mergeCell ref="QMM16:QMO16"/>
    <mergeCell ref="QMP16:QMQ16"/>
    <mergeCell ref="QMR16:QMT16"/>
    <mergeCell ref="QMU16:QMV16"/>
    <mergeCell ref="QMW16:QMY16"/>
    <mergeCell ref="QLG16:QLH16"/>
    <mergeCell ref="QLI16:QLK16"/>
    <mergeCell ref="QLL16:QLM16"/>
    <mergeCell ref="QLN16:QLP16"/>
    <mergeCell ref="QLQ16:QLR16"/>
    <mergeCell ref="QLS16:QLU16"/>
    <mergeCell ref="QLV16:QLW16"/>
    <mergeCell ref="QLX16:QLZ16"/>
    <mergeCell ref="QMA16:QMB16"/>
    <mergeCell ref="QNV16:QNX16"/>
    <mergeCell ref="QNY16:QNZ16"/>
    <mergeCell ref="QOA16:QOC16"/>
    <mergeCell ref="QOD16:QOE16"/>
    <mergeCell ref="QOF16:QOH16"/>
    <mergeCell ref="QOI16:QOJ16"/>
    <mergeCell ref="QOK16:QOM16"/>
    <mergeCell ref="QON16:QOO16"/>
    <mergeCell ref="QOP16:QOR16"/>
    <mergeCell ref="QMZ16:QNA16"/>
    <mergeCell ref="QNB16:QND16"/>
    <mergeCell ref="QNE16:QNF16"/>
    <mergeCell ref="QNG16:QNI16"/>
    <mergeCell ref="QNJ16:QNK16"/>
    <mergeCell ref="QNL16:QNN16"/>
    <mergeCell ref="QNO16:QNP16"/>
    <mergeCell ref="QNQ16:QNS16"/>
    <mergeCell ref="QNT16:QNU16"/>
    <mergeCell ref="QPO16:QPQ16"/>
    <mergeCell ref="QPR16:QPS16"/>
    <mergeCell ref="QPT16:QPV16"/>
    <mergeCell ref="QPW16:QPX16"/>
    <mergeCell ref="QPY16:QQA16"/>
    <mergeCell ref="QQB16:QQC16"/>
    <mergeCell ref="QQD16:QQF16"/>
    <mergeCell ref="QQG16:QQH16"/>
    <mergeCell ref="QQI16:QQK16"/>
    <mergeCell ref="QOS16:QOT16"/>
    <mergeCell ref="QOU16:QOW16"/>
    <mergeCell ref="QOX16:QOY16"/>
    <mergeCell ref="QOZ16:QPB16"/>
    <mergeCell ref="QPC16:QPD16"/>
    <mergeCell ref="QPE16:QPG16"/>
    <mergeCell ref="QPH16:QPI16"/>
    <mergeCell ref="QPJ16:QPL16"/>
    <mergeCell ref="QPM16:QPN16"/>
    <mergeCell ref="QRH16:QRJ16"/>
    <mergeCell ref="QRK16:QRL16"/>
    <mergeCell ref="QRM16:QRO16"/>
    <mergeCell ref="QRP16:QRQ16"/>
    <mergeCell ref="QRR16:QRT16"/>
    <mergeCell ref="QRU16:QRV16"/>
    <mergeCell ref="QRW16:QRY16"/>
    <mergeCell ref="QRZ16:QSA16"/>
    <mergeCell ref="QSB16:QSD16"/>
    <mergeCell ref="QQL16:QQM16"/>
    <mergeCell ref="QQN16:QQP16"/>
    <mergeCell ref="QQQ16:QQR16"/>
    <mergeCell ref="QQS16:QQU16"/>
    <mergeCell ref="QQV16:QQW16"/>
    <mergeCell ref="QQX16:QQZ16"/>
    <mergeCell ref="QRA16:QRB16"/>
    <mergeCell ref="QRC16:QRE16"/>
    <mergeCell ref="QRF16:QRG16"/>
    <mergeCell ref="QTA16:QTC16"/>
    <mergeCell ref="QTD16:QTE16"/>
    <mergeCell ref="QTF16:QTH16"/>
    <mergeCell ref="QTI16:QTJ16"/>
    <mergeCell ref="QTK16:QTM16"/>
    <mergeCell ref="QTN16:QTO16"/>
    <mergeCell ref="QTP16:QTR16"/>
    <mergeCell ref="QTS16:QTT16"/>
    <mergeCell ref="QTU16:QTW16"/>
    <mergeCell ref="QSE16:QSF16"/>
    <mergeCell ref="QSG16:QSI16"/>
    <mergeCell ref="QSJ16:QSK16"/>
    <mergeCell ref="QSL16:QSN16"/>
    <mergeCell ref="QSO16:QSP16"/>
    <mergeCell ref="QSQ16:QSS16"/>
    <mergeCell ref="QST16:QSU16"/>
    <mergeCell ref="QSV16:QSX16"/>
    <mergeCell ref="QSY16:QSZ16"/>
    <mergeCell ref="QUT16:QUV16"/>
    <mergeCell ref="QUW16:QUX16"/>
    <mergeCell ref="QUY16:QVA16"/>
    <mergeCell ref="QVB16:QVC16"/>
    <mergeCell ref="QVD16:QVF16"/>
    <mergeCell ref="QVG16:QVH16"/>
    <mergeCell ref="QVI16:QVK16"/>
    <mergeCell ref="QVL16:QVM16"/>
    <mergeCell ref="QVN16:QVP16"/>
    <mergeCell ref="QTX16:QTY16"/>
    <mergeCell ref="QTZ16:QUB16"/>
    <mergeCell ref="QUC16:QUD16"/>
    <mergeCell ref="QUE16:QUG16"/>
    <mergeCell ref="QUH16:QUI16"/>
    <mergeCell ref="QUJ16:QUL16"/>
    <mergeCell ref="QUM16:QUN16"/>
    <mergeCell ref="QUO16:QUQ16"/>
    <mergeCell ref="QUR16:QUS16"/>
    <mergeCell ref="QWM16:QWO16"/>
    <mergeCell ref="QWP16:QWQ16"/>
    <mergeCell ref="QWR16:QWT16"/>
    <mergeCell ref="QWU16:QWV16"/>
    <mergeCell ref="QWW16:QWY16"/>
    <mergeCell ref="QWZ16:QXA16"/>
    <mergeCell ref="QXB16:QXD16"/>
    <mergeCell ref="QXE16:QXF16"/>
    <mergeCell ref="QXG16:QXI16"/>
    <mergeCell ref="QVQ16:QVR16"/>
    <mergeCell ref="QVS16:QVU16"/>
    <mergeCell ref="QVV16:QVW16"/>
    <mergeCell ref="QVX16:QVZ16"/>
    <mergeCell ref="QWA16:QWB16"/>
    <mergeCell ref="QWC16:QWE16"/>
    <mergeCell ref="QWF16:QWG16"/>
    <mergeCell ref="QWH16:QWJ16"/>
    <mergeCell ref="QWK16:QWL16"/>
    <mergeCell ref="QYF16:QYH16"/>
    <mergeCell ref="QYI16:QYJ16"/>
    <mergeCell ref="QYK16:QYM16"/>
    <mergeCell ref="QYN16:QYO16"/>
    <mergeCell ref="QYP16:QYR16"/>
    <mergeCell ref="QYS16:QYT16"/>
    <mergeCell ref="QYU16:QYW16"/>
    <mergeCell ref="QYX16:QYY16"/>
    <mergeCell ref="QYZ16:QZB16"/>
    <mergeCell ref="QXJ16:QXK16"/>
    <mergeCell ref="QXL16:QXN16"/>
    <mergeCell ref="QXO16:QXP16"/>
    <mergeCell ref="QXQ16:QXS16"/>
    <mergeCell ref="QXT16:QXU16"/>
    <mergeCell ref="QXV16:QXX16"/>
    <mergeCell ref="QXY16:QXZ16"/>
    <mergeCell ref="QYA16:QYC16"/>
    <mergeCell ref="QYD16:QYE16"/>
    <mergeCell ref="QZY16:RAA16"/>
    <mergeCell ref="RAB16:RAC16"/>
    <mergeCell ref="RAD16:RAF16"/>
    <mergeCell ref="RAG16:RAH16"/>
    <mergeCell ref="RAI16:RAK16"/>
    <mergeCell ref="RAL16:RAM16"/>
    <mergeCell ref="RAN16:RAP16"/>
    <mergeCell ref="RAQ16:RAR16"/>
    <mergeCell ref="RAS16:RAU16"/>
    <mergeCell ref="QZC16:QZD16"/>
    <mergeCell ref="QZE16:QZG16"/>
    <mergeCell ref="QZH16:QZI16"/>
    <mergeCell ref="QZJ16:QZL16"/>
    <mergeCell ref="QZM16:QZN16"/>
    <mergeCell ref="QZO16:QZQ16"/>
    <mergeCell ref="QZR16:QZS16"/>
    <mergeCell ref="QZT16:QZV16"/>
    <mergeCell ref="QZW16:QZX16"/>
    <mergeCell ref="RBR16:RBT16"/>
    <mergeCell ref="RBU16:RBV16"/>
    <mergeCell ref="RBW16:RBY16"/>
    <mergeCell ref="RBZ16:RCA16"/>
    <mergeCell ref="RCB16:RCD16"/>
    <mergeCell ref="RCE16:RCF16"/>
    <mergeCell ref="RCG16:RCI16"/>
    <mergeCell ref="RCJ16:RCK16"/>
    <mergeCell ref="RCL16:RCN16"/>
    <mergeCell ref="RAV16:RAW16"/>
    <mergeCell ref="RAX16:RAZ16"/>
    <mergeCell ref="RBA16:RBB16"/>
    <mergeCell ref="RBC16:RBE16"/>
    <mergeCell ref="RBF16:RBG16"/>
    <mergeCell ref="RBH16:RBJ16"/>
    <mergeCell ref="RBK16:RBL16"/>
    <mergeCell ref="RBM16:RBO16"/>
    <mergeCell ref="RBP16:RBQ16"/>
    <mergeCell ref="RDK16:RDM16"/>
    <mergeCell ref="RDN16:RDO16"/>
    <mergeCell ref="RDP16:RDR16"/>
    <mergeCell ref="RDS16:RDT16"/>
    <mergeCell ref="RDU16:RDW16"/>
    <mergeCell ref="RDX16:RDY16"/>
    <mergeCell ref="RDZ16:REB16"/>
    <mergeCell ref="REC16:RED16"/>
    <mergeCell ref="REE16:REG16"/>
    <mergeCell ref="RCO16:RCP16"/>
    <mergeCell ref="RCQ16:RCS16"/>
    <mergeCell ref="RCT16:RCU16"/>
    <mergeCell ref="RCV16:RCX16"/>
    <mergeCell ref="RCY16:RCZ16"/>
    <mergeCell ref="RDA16:RDC16"/>
    <mergeCell ref="RDD16:RDE16"/>
    <mergeCell ref="RDF16:RDH16"/>
    <mergeCell ref="RDI16:RDJ16"/>
    <mergeCell ref="RFD16:RFF16"/>
    <mergeCell ref="RFG16:RFH16"/>
    <mergeCell ref="RFI16:RFK16"/>
    <mergeCell ref="RFL16:RFM16"/>
    <mergeCell ref="RFN16:RFP16"/>
    <mergeCell ref="RFQ16:RFR16"/>
    <mergeCell ref="RFS16:RFU16"/>
    <mergeCell ref="RFV16:RFW16"/>
    <mergeCell ref="RFX16:RFZ16"/>
    <mergeCell ref="REH16:REI16"/>
    <mergeCell ref="REJ16:REL16"/>
    <mergeCell ref="REM16:REN16"/>
    <mergeCell ref="REO16:REQ16"/>
    <mergeCell ref="RER16:RES16"/>
    <mergeCell ref="RET16:REV16"/>
    <mergeCell ref="REW16:REX16"/>
    <mergeCell ref="REY16:RFA16"/>
    <mergeCell ref="RFB16:RFC16"/>
    <mergeCell ref="RGW16:RGY16"/>
    <mergeCell ref="RGZ16:RHA16"/>
    <mergeCell ref="RHB16:RHD16"/>
    <mergeCell ref="RHE16:RHF16"/>
    <mergeCell ref="RHG16:RHI16"/>
    <mergeCell ref="RHJ16:RHK16"/>
    <mergeCell ref="RHL16:RHN16"/>
    <mergeCell ref="RHO16:RHP16"/>
    <mergeCell ref="RHQ16:RHS16"/>
    <mergeCell ref="RGA16:RGB16"/>
    <mergeCell ref="RGC16:RGE16"/>
    <mergeCell ref="RGF16:RGG16"/>
    <mergeCell ref="RGH16:RGJ16"/>
    <mergeCell ref="RGK16:RGL16"/>
    <mergeCell ref="RGM16:RGO16"/>
    <mergeCell ref="RGP16:RGQ16"/>
    <mergeCell ref="RGR16:RGT16"/>
    <mergeCell ref="RGU16:RGV16"/>
    <mergeCell ref="RIP16:RIR16"/>
    <mergeCell ref="RIS16:RIT16"/>
    <mergeCell ref="RIU16:RIW16"/>
    <mergeCell ref="RIX16:RIY16"/>
    <mergeCell ref="RIZ16:RJB16"/>
    <mergeCell ref="RJC16:RJD16"/>
    <mergeCell ref="RJE16:RJG16"/>
    <mergeCell ref="RJH16:RJI16"/>
    <mergeCell ref="RJJ16:RJL16"/>
    <mergeCell ref="RHT16:RHU16"/>
    <mergeCell ref="RHV16:RHX16"/>
    <mergeCell ref="RHY16:RHZ16"/>
    <mergeCell ref="RIA16:RIC16"/>
    <mergeCell ref="RID16:RIE16"/>
    <mergeCell ref="RIF16:RIH16"/>
    <mergeCell ref="RII16:RIJ16"/>
    <mergeCell ref="RIK16:RIM16"/>
    <mergeCell ref="RIN16:RIO16"/>
    <mergeCell ref="RKI16:RKK16"/>
    <mergeCell ref="RKL16:RKM16"/>
    <mergeCell ref="RKN16:RKP16"/>
    <mergeCell ref="RKQ16:RKR16"/>
    <mergeCell ref="RKS16:RKU16"/>
    <mergeCell ref="RKV16:RKW16"/>
    <mergeCell ref="RKX16:RKZ16"/>
    <mergeCell ref="RLA16:RLB16"/>
    <mergeCell ref="RLC16:RLE16"/>
    <mergeCell ref="RJM16:RJN16"/>
    <mergeCell ref="RJO16:RJQ16"/>
    <mergeCell ref="RJR16:RJS16"/>
    <mergeCell ref="RJT16:RJV16"/>
    <mergeCell ref="RJW16:RJX16"/>
    <mergeCell ref="RJY16:RKA16"/>
    <mergeCell ref="RKB16:RKC16"/>
    <mergeCell ref="RKD16:RKF16"/>
    <mergeCell ref="RKG16:RKH16"/>
    <mergeCell ref="RMB16:RMD16"/>
    <mergeCell ref="RME16:RMF16"/>
    <mergeCell ref="RMG16:RMI16"/>
    <mergeCell ref="RMJ16:RMK16"/>
    <mergeCell ref="RML16:RMN16"/>
    <mergeCell ref="RMO16:RMP16"/>
    <mergeCell ref="RMQ16:RMS16"/>
    <mergeCell ref="RMT16:RMU16"/>
    <mergeCell ref="RMV16:RMX16"/>
    <mergeCell ref="RLF16:RLG16"/>
    <mergeCell ref="RLH16:RLJ16"/>
    <mergeCell ref="RLK16:RLL16"/>
    <mergeCell ref="RLM16:RLO16"/>
    <mergeCell ref="RLP16:RLQ16"/>
    <mergeCell ref="RLR16:RLT16"/>
    <mergeCell ref="RLU16:RLV16"/>
    <mergeCell ref="RLW16:RLY16"/>
    <mergeCell ref="RLZ16:RMA16"/>
    <mergeCell ref="RNU16:RNW16"/>
    <mergeCell ref="RNX16:RNY16"/>
    <mergeCell ref="RNZ16:ROB16"/>
    <mergeCell ref="ROC16:ROD16"/>
    <mergeCell ref="ROE16:ROG16"/>
    <mergeCell ref="ROH16:ROI16"/>
    <mergeCell ref="ROJ16:ROL16"/>
    <mergeCell ref="ROM16:RON16"/>
    <mergeCell ref="ROO16:ROQ16"/>
    <mergeCell ref="RMY16:RMZ16"/>
    <mergeCell ref="RNA16:RNC16"/>
    <mergeCell ref="RND16:RNE16"/>
    <mergeCell ref="RNF16:RNH16"/>
    <mergeCell ref="RNI16:RNJ16"/>
    <mergeCell ref="RNK16:RNM16"/>
    <mergeCell ref="RNN16:RNO16"/>
    <mergeCell ref="RNP16:RNR16"/>
    <mergeCell ref="RNS16:RNT16"/>
    <mergeCell ref="RPN16:RPP16"/>
    <mergeCell ref="RPQ16:RPR16"/>
    <mergeCell ref="RPS16:RPU16"/>
    <mergeCell ref="RPV16:RPW16"/>
    <mergeCell ref="RPX16:RPZ16"/>
    <mergeCell ref="RQA16:RQB16"/>
    <mergeCell ref="RQC16:RQE16"/>
    <mergeCell ref="RQF16:RQG16"/>
    <mergeCell ref="RQH16:RQJ16"/>
    <mergeCell ref="ROR16:ROS16"/>
    <mergeCell ref="ROT16:ROV16"/>
    <mergeCell ref="ROW16:ROX16"/>
    <mergeCell ref="ROY16:RPA16"/>
    <mergeCell ref="RPB16:RPC16"/>
    <mergeCell ref="RPD16:RPF16"/>
    <mergeCell ref="RPG16:RPH16"/>
    <mergeCell ref="RPI16:RPK16"/>
    <mergeCell ref="RPL16:RPM16"/>
    <mergeCell ref="RRG16:RRI16"/>
    <mergeCell ref="RRJ16:RRK16"/>
    <mergeCell ref="RRL16:RRN16"/>
    <mergeCell ref="RRO16:RRP16"/>
    <mergeCell ref="RRQ16:RRS16"/>
    <mergeCell ref="RRT16:RRU16"/>
    <mergeCell ref="RRV16:RRX16"/>
    <mergeCell ref="RRY16:RRZ16"/>
    <mergeCell ref="RSA16:RSC16"/>
    <mergeCell ref="RQK16:RQL16"/>
    <mergeCell ref="RQM16:RQO16"/>
    <mergeCell ref="RQP16:RQQ16"/>
    <mergeCell ref="RQR16:RQT16"/>
    <mergeCell ref="RQU16:RQV16"/>
    <mergeCell ref="RQW16:RQY16"/>
    <mergeCell ref="RQZ16:RRA16"/>
    <mergeCell ref="RRB16:RRD16"/>
    <mergeCell ref="RRE16:RRF16"/>
    <mergeCell ref="RSZ16:RTB16"/>
    <mergeCell ref="RTC16:RTD16"/>
    <mergeCell ref="RTE16:RTG16"/>
    <mergeCell ref="RTH16:RTI16"/>
    <mergeCell ref="RTJ16:RTL16"/>
    <mergeCell ref="RTM16:RTN16"/>
    <mergeCell ref="RTO16:RTQ16"/>
    <mergeCell ref="RTR16:RTS16"/>
    <mergeCell ref="RTT16:RTV16"/>
    <mergeCell ref="RSD16:RSE16"/>
    <mergeCell ref="RSF16:RSH16"/>
    <mergeCell ref="RSI16:RSJ16"/>
    <mergeCell ref="RSK16:RSM16"/>
    <mergeCell ref="RSN16:RSO16"/>
    <mergeCell ref="RSP16:RSR16"/>
    <mergeCell ref="RSS16:RST16"/>
    <mergeCell ref="RSU16:RSW16"/>
    <mergeCell ref="RSX16:RSY16"/>
    <mergeCell ref="RUS16:RUU16"/>
    <mergeCell ref="RUV16:RUW16"/>
    <mergeCell ref="RUX16:RUZ16"/>
    <mergeCell ref="RVA16:RVB16"/>
    <mergeCell ref="RVC16:RVE16"/>
    <mergeCell ref="RVF16:RVG16"/>
    <mergeCell ref="RVH16:RVJ16"/>
    <mergeCell ref="RVK16:RVL16"/>
    <mergeCell ref="RVM16:RVO16"/>
    <mergeCell ref="RTW16:RTX16"/>
    <mergeCell ref="RTY16:RUA16"/>
    <mergeCell ref="RUB16:RUC16"/>
    <mergeCell ref="RUD16:RUF16"/>
    <mergeCell ref="RUG16:RUH16"/>
    <mergeCell ref="RUI16:RUK16"/>
    <mergeCell ref="RUL16:RUM16"/>
    <mergeCell ref="RUN16:RUP16"/>
    <mergeCell ref="RUQ16:RUR16"/>
    <mergeCell ref="RWL16:RWN16"/>
    <mergeCell ref="RWO16:RWP16"/>
    <mergeCell ref="RWQ16:RWS16"/>
    <mergeCell ref="RWT16:RWU16"/>
    <mergeCell ref="RWV16:RWX16"/>
    <mergeCell ref="RWY16:RWZ16"/>
    <mergeCell ref="RXA16:RXC16"/>
    <mergeCell ref="RXD16:RXE16"/>
    <mergeCell ref="RXF16:RXH16"/>
    <mergeCell ref="RVP16:RVQ16"/>
    <mergeCell ref="RVR16:RVT16"/>
    <mergeCell ref="RVU16:RVV16"/>
    <mergeCell ref="RVW16:RVY16"/>
    <mergeCell ref="RVZ16:RWA16"/>
    <mergeCell ref="RWB16:RWD16"/>
    <mergeCell ref="RWE16:RWF16"/>
    <mergeCell ref="RWG16:RWI16"/>
    <mergeCell ref="RWJ16:RWK16"/>
    <mergeCell ref="RYE16:RYG16"/>
    <mergeCell ref="RYH16:RYI16"/>
    <mergeCell ref="RYJ16:RYL16"/>
    <mergeCell ref="RYM16:RYN16"/>
    <mergeCell ref="RYO16:RYQ16"/>
    <mergeCell ref="RYR16:RYS16"/>
    <mergeCell ref="RYT16:RYV16"/>
    <mergeCell ref="RYW16:RYX16"/>
    <mergeCell ref="RYY16:RZA16"/>
    <mergeCell ref="RXI16:RXJ16"/>
    <mergeCell ref="RXK16:RXM16"/>
    <mergeCell ref="RXN16:RXO16"/>
    <mergeCell ref="RXP16:RXR16"/>
    <mergeCell ref="RXS16:RXT16"/>
    <mergeCell ref="RXU16:RXW16"/>
    <mergeCell ref="RXX16:RXY16"/>
    <mergeCell ref="RXZ16:RYB16"/>
    <mergeCell ref="RYC16:RYD16"/>
    <mergeCell ref="RZX16:RZZ16"/>
    <mergeCell ref="SAA16:SAB16"/>
    <mergeCell ref="SAC16:SAE16"/>
    <mergeCell ref="SAF16:SAG16"/>
    <mergeCell ref="SAH16:SAJ16"/>
    <mergeCell ref="SAK16:SAL16"/>
    <mergeCell ref="SAM16:SAO16"/>
    <mergeCell ref="SAP16:SAQ16"/>
    <mergeCell ref="SAR16:SAT16"/>
    <mergeCell ref="RZB16:RZC16"/>
    <mergeCell ref="RZD16:RZF16"/>
    <mergeCell ref="RZG16:RZH16"/>
    <mergeCell ref="RZI16:RZK16"/>
    <mergeCell ref="RZL16:RZM16"/>
    <mergeCell ref="RZN16:RZP16"/>
    <mergeCell ref="RZQ16:RZR16"/>
    <mergeCell ref="RZS16:RZU16"/>
    <mergeCell ref="RZV16:RZW16"/>
    <mergeCell ref="SBQ16:SBS16"/>
    <mergeCell ref="SBT16:SBU16"/>
    <mergeCell ref="SBV16:SBX16"/>
    <mergeCell ref="SBY16:SBZ16"/>
    <mergeCell ref="SCA16:SCC16"/>
    <mergeCell ref="SCD16:SCE16"/>
    <mergeCell ref="SCF16:SCH16"/>
    <mergeCell ref="SCI16:SCJ16"/>
    <mergeCell ref="SCK16:SCM16"/>
    <mergeCell ref="SAU16:SAV16"/>
    <mergeCell ref="SAW16:SAY16"/>
    <mergeCell ref="SAZ16:SBA16"/>
    <mergeCell ref="SBB16:SBD16"/>
    <mergeCell ref="SBE16:SBF16"/>
    <mergeCell ref="SBG16:SBI16"/>
    <mergeCell ref="SBJ16:SBK16"/>
    <mergeCell ref="SBL16:SBN16"/>
    <mergeCell ref="SBO16:SBP16"/>
    <mergeCell ref="SDJ16:SDL16"/>
    <mergeCell ref="SDM16:SDN16"/>
    <mergeCell ref="SDO16:SDQ16"/>
    <mergeCell ref="SDR16:SDS16"/>
    <mergeCell ref="SDT16:SDV16"/>
    <mergeCell ref="SDW16:SDX16"/>
    <mergeCell ref="SDY16:SEA16"/>
    <mergeCell ref="SEB16:SEC16"/>
    <mergeCell ref="SED16:SEF16"/>
    <mergeCell ref="SCN16:SCO16"/>
    <mergeCell ref="SCP16:SCR16"/>
    <mergeCell ref="SCS16:SCT16"/>
    <mergeCell ref="SCU16:SCW16"/>
    <mergeCell ref="SCX16:SCY16"/>
    <mergeCell ref="SCZ16:SDB16"/>
    <mergeCell ref="SDC16:SDD16"/>
    <mergeCell ref="SDE16:SDG16"/>
    <mergeCell ref="SDH16:SDI16"/>
    <mergeCell ref="SFC16:SFE16"/>
    <mergeCell ref="SFF16:SFG16"/>
    <mergeCell ref="SFH16:SFJ16"/>
    <mergeCell ref="SFK16:SFL16"/>
    <mergeCell ref="SFM16:SFO16"/>
    <mergeCell ref="SFP16:SFQ16"/>
    <mergeCell ref="SFR16:SFT16"/>
    <mergeCell ref="SFU16:SFV16"/>
    <mergeCell ref="SFW16:SFY16"/>
    <mergeCell ref="SEG16:SEH16"/>
    <mergeCell ref="SEI16:SEK16"/>
    <mergeCell ref="SEL16:SEM16"/>
    <mergeCell ref="SEN16:SEP16"/>
    <mergeCell ref="SEQ16:SER16"/>
    <mergeCell ref="SES16:SEU16"/>
    <mergeCell ref="SEV16:SEW16"/>
    <mergeCell ref="SEX16:SEZ16"/>
    <mergeCell ref="SFA16:SFB16"/>
    <mergeCell ref="SGV16:SGX16"/>
    <mergeCell ref="SGY16:SGZ16"/>
    <mergeCell ref="SHA16:SHC16"/>
    <mergeCell ref="SHD16:SHE16"/>
    <mergeCell ref="SHF16:SHH16"/>
    <mergeCell ref="SHI16:SHJ16"/>
    <mergeCell ref="SHK16:SHM16"/>
    <mergeCell ref="SHN16:SHO16"/>
    <mergeCell ref="SHP16:SHR16"/>
    <mergeCell ref="SFZ16:SGA16"/>
    <mergeCell ref="SGB16:SGD16"/>
    <mergeCell ref="SGE16:SGF16"/>
    <mergeCell ref="SGG16:SGI16"/>
    <mergeCell ref="SGJ16:SGK16"/>
    <mergeCell ref="SGL16:SGN16"/>
    <mergeCell ref="SGO16:SGP16"/>
    <mergeCell ref="SGQ16:SGS16"/>
    <mergeCell ref="SGT16:SGU16"/>
    <mergeCell ref="SIO16:SIQ16"/>
    <mergeCell ref="SIR16:SIS16"/>
    <mergeCell ref="SIT16:SIV16"/>
    <mergeCell ref="SIW16:SIX16"/>
    <mergeCell ref="SIY16:SJA16"/>
    <mergeCell ref="SJB16:SJC16"/>
    <mergeCell ref="SJD16:SJF16"/>
    <mergeCell ref="SJG16:SJH16"/>
    <mergeCell ref="SJI16:SJK16"/>
    <mergeCell ref="SHS16:SHT16"/>
    <mergeCell ref="SHU16:SHW16"/>
    <mergeCell ref="SHX16:SHY16"/>
    <mergeCell ref="SHZ16:SIB16"/>
    <mergeCell ref="SIC16:SID16"/>
    <mergeCell ref="SIE16:SIG16"/>
    <mergeCell ref="SIH16:SII16"/>
    <mergeCell ref="SIJ16:SIL16"/>
    <mergeCell ref="SIM16:SIN16"/>
    <mergeCell ref="SKH16:SKJ16"/>
    <mergeCell ref="SKK16:SKL16"/>
    <mergeCell ref="SKM16:SKO16"/>
    <mergeCell ref="SKP16:SKQ16"/>
    <mergeCell ref="SKR16:SKT16"/>
    <mergeCell ref="SKU16:SKV16"/>
    <mergeCell ref="SKW16:SKY16"/>
    <mergeCell ref="SKZ16:SLA16"/>
    <mergeCell ref="SLB16:SLD16"/>
    <mergeCell ref="SJL16:SJM16"/>
    <mergeCell ref="SJN16:SJP16"/>
    <mergeCell ref="SJQ16:SJR16"/>
    <mergeCell ref="SJS16:SJU16"/>
    <mergeCell ref="SJV16:SJW16"/>
    <mergeCell ref="SJX16:SJZ16"/>
    <mergeCell ref="SKA16:SKB16"/>
    <mergeCell ref="SKC16:SKE16"/>
    <mergeCell ref="SKF16:SKG16"/>
    <mergeCell ref="SMA16:SMC16"/>
    <mergeCell ref="SMD16:SME16"/>
    <mergeCell ref="SMF16:SMH16"/>
    <mergeCell ref="SMI16:SMJ16"/>
    <mergeCell ref="SMK16:SMM16"/>
    <mergeCell ref="SMN16:SMO16"/>
    <mergeCell ref="SMP16:SMR16"/>
    <mergeCell ref="SMS16:SMT16"/>
    <mergeCell ref="SMU16:SMW16"/>
    <mergeCell ref="SLE16:SLF16"/>
    <mergeCell ref="SLG16:SLI16"/>
    <mergeCell ref="SLJ16:SLK16"/>
    <mergeCell ref="SLL16:SLN16"/>
    <mergeCell ref="SLO16:SLP16"/>
    <mergeCell ref="SLQ16:SLS16"/>
    <mergeCell ref="SLT16:SLU16"/>
    <mergeCell ref="SLV16:SLX16"/>
    <mergeCell ref="SLY16:SLZ16"/>
    <mergeCell ref="SNT16:SNV16"/>
    <mergeCell ref="SNW16:SNX16"/>
    <mergeCell ref="SNY16:SOA16"/>
    <mergeCell ref="SOB16:SOC16"/>
    <mergeCell ref="SOD16:SOF16"/>
    <mergeCell ref="SOG16:SOH16"/>
    <mergeCell ref="SOI16:SOK16"/>
    <mergeCell ref="SOL16:SOM16"/>
    <mergeCell ref="SON16:SOP16"/>
    <mergeCell ref="SMX16:SMY16"/>
    <mergeCell ref="SMZ16:SNB16"/>
    <mergeCell ref="SNC16:SND16"/>
    <mergeCell ref="SNE16:SNG16"/>
    <mergeCell ref="SNH16:SNI16"/>
    <mergeCell ref="SNJ16:SNL16"/>
    <mergeCell ref="SNM16:SNN16"/>
    <mergeCell ref="SNO16:SNQ16"/>
    <mergeCell ref="SNR16:SNS16"/>
    <mergeCell ref="SPM16:SPO16"/>
    <mergeCell ref="SPP16:SPQ16"/>
    <mergeCell ref="SPR16:SPT16"/>
    <mergeCell ref="SPU16:SPV16"/>
    <mergeCell ref="SPW16:SPY16"/>
    <mergeCell ref="SPZ16:SQA16"/>
    <mergeCell ref="SQB16:SQD16"/>
    <mergeCell ref="SQE16:SQF16"/>
    <mergeCell ref="SQG16:SQI16"/>
    <mergeCell ref="SOQ16:SOR16"/>
    <mergeCell ref="SOS16:SOU16"/>
    <mergeCell ref="SOV16:SOW16"/>
    <mergeCell ref="SOX16:SOZ16"/>
    <mergeCell ref="SPA16:SPB16"/>
    <mergeCell ref="SPC16:SPE16"/>
    <mergeCell ref="SPF16:SPG16"/>
    <mergeCell ref="SPH16:SPJ16"/>
    <mergeCell ref="SPK16:SPL16"/>
    <mergeCell ref="SRF16:SRH16"/>
    <mergeCell ref="SRI16:SRJ16"/>
    <mergeCell ref="SRK16:SRM16"/>
    <mergeCell ref="SRN16:SRO16"/>
    <mergeCell ref="SRP16:SRR16"/>
    <mergeCell ref="SRS16:SRT16"/>
    <mergeCell ref="SRU16:SRW16"/>
    <mergeCell ref="SRX16:SRY16"/>
    <mergeCell ref="SRZ16:SSB16"/>
    <mergeCell ref="SQJ16:SQK16"/>
    <mergeCell ref="SQL16:SQN16"/>
    <mergeCell ref="SQO16:SQP16"/>
    <mergeCell ref="SQQ16:SQS16"/>
    <mergeCell ref="SQT16:SQU16"/>
    <mergeCell ref="SQV16:SQX16"/>
    <mergeCell ref="SQY16:SQZ16"/>
    <mergeCell ref="SRA16:SRC16"/>
    <mergeCell ref="SRD16:SRE16"/>
    <mergeCell ref="SSY16:STA16"/>
    <mergeCell ref="STB16:STC16"/>
    <mergeCell ref="STD16:STF16"/>
    <mergeCell ref="STG16:STH16"/>
    <mergeCell ref="STI16:STK16"/>
    <mergeCell ref="STL16:STM16"/>
    <mergeCell ref="STN16:STP16"/>
    <mergeCell ref="STQ16:STR16"/>
    <mergeCell ref="STS16:STU16"/>
    <mergeCell ref="SSC16:SSD16"/>
    <mergeCell ref="SSE16:SSG16"/>
    <mergeCell ref="SSH16:SSI16"/>
    <mergeCell ref="SSJ16:SSL16"/>
    <mergeCell ref="SSM16:SSN16"/>
    <mergeCell ref="SSO16:SSQ16"/>
    <mergeCell ref="SSR16:SSS16"/>
    <mergeCell ref="SST16:SSV16"/>
    <mergeCell ref="SSW16:SSX16"/>
    <mergeCell ref="SUR16:SUT16"/>
    <mergeCell ref="SUU16:SUV16"/>
    <mergeCell ref="SUW16:SUY16"/>
    <mergeCell ref="SUZ16:SVA16"/>
    <mergeCell ref="SVB16:SVD16"/>
    <mergeCell ref="SVE16:SVF16"/>
    <mergeCell ref="SVG16:SVI16"/>
    <mergeCell ref="SVJ16:SVK16"/>
    <mergeCell ref="SVL16:SVN16"/>
    <mergeCell ref="STV16:STW16"/>
    <mergeCell ref="STX16:STZ16"/>
    <mergeCell ref="SUA16:SUB16"/>
    <mergeCell ref="SUC16:SUE16"/>
    <mergeCell ref="SUF16:SUG16"/>
    <mergeCell ref="SUH16:SUJ16"/>
    <mergeCell ref="SUK16:SUL16"/>
    <mergeCell ref="SUM16:SUO16"/>
    <mergeCell ref="SUP16:SUQ16"/>
    <mergeCell ref="SWK16:SWM16"/>
    <mergeCell ref="SWN16:SWO16"/>
    <mergeCell ref="SWP16:SWR16"/>
    <mergeCell ref="SWS16:SWT16"/>
    <mergeCell ref="SWU16:SWW16"/>
    <mergeCell ref="SWX16:SWY16"/>
    <mergeCell ref="SWZ16:SXB16"/>
    <mergeCell ref="SXC16:SXD16"/>
    <mergeCell ref="SXE16:SXG16"/>
    <mergeCell ref="SVO16:SVP16"/>
    <mergeCell ref="SVQ16:SVS16"/>
    <mergeCell ref="SVT16:SVU16"/>
    <mergeCell ref="SVV16:SVX16"/>
    <mergeCell ref="SVY16:SVZ16"/>
    <mergeCell ref="SWA16:SWC16"/>
    <mergeCell ref="SWD16:SWE16"/>
    <mergeCell ref="SWF16:SWH16"/>
    <mergeCell ref="SWI16:SWJ16"/>
    <mergeCell ref="SYD16:SYF16"/>
    <mergeCell ref="SYG16:SYH16"/>
    <mergeCell ref="SYI16:SYK16"/>
    <mergeCell ref="SYL16:SYM16"/>
    <mergeCell ref="SYN16:SYP16"/>
    <mergeCell ref="SYQ16:SYR16"/>
    <mergeCell ref="SYS16:SYU16"/>
    <mergeCell ref="SYV16:SYW16"/>
    <mergeCell ref="SYX16:SYZ16"/>
    <mergeCell ref="SXH16:SXI16"/>
    <mergeCell ref="SXJ16:SXL16"/>
    <mergeCell ref="SXM16:SXN16"/>
    <mergeCell ref="SXO16:SXQ16"/>
    <mergeCell ref="SXR16:SXS16"/>
    <mergeCell ref="SXT16:SXV16"/>
    <mergeCell ref="SXW16:SXX16"/>
    <mergeCell ref="SXY16:SYA16"/>
    <mergeCell ref="SYB16:SYC16"/>
    <mergeCell ref="SZW16:SZY16"/>
    <mergeCell ref="SZZ16:TAA16"/>
    <mergeCell ref="TAB16:TAD16"/>
    <mergeCell ref="TAE16:TAF16"/>
    <mergeCell ref="TAG16:TAI16"/>
    <mergeCell ref="TAJ16:TAK16"/>
    <mergeCell ref="TAL16:TAN16"/>
    <mergeCell ref="TAO16:TAP16"/>
    <mergeCell ref="TAQ16:TAS16"/>
    <mergeCell ref="SZA16:SZB16"/>
    <mergeCell ref="SZC16:SZE16"/>
    <mergeCell ref="SZF16:SZG16"/>
    <mergeCell ref="SZH16:SZJ16"/>
    <mergeCell ref="SZK16:SZL16"/>
    <mergeCell ref="SZM16:SZO16"/>
    <mergeCell ref="SZP16:SZQ16"/>
    <mergeCell ref="SZR16:SZT16"/>
    <mergeCell ref="SZU16:SZV16"/>
    <mergeCell ref="TBP16:TBR16"/>
    <mergeCell ref="TBS16:TBT16"/>
    <mergeCell ref="TBU16:TBW16"/>
    <mergeCell ref="TBX16:TBY16"/>
    <mergeCell ref="TBZ16:TCB16"/>
    <mergeCell ref="TCC16:TCD16"/>
    <mergeCell ref="TCE16:TCG16"/>
    <mergeCell ref="TCH16:TCI16"/>
    <mergeCell ref="TCJ16:TCL16"/>
    <mergeCell ref="TAT16:TAU16"/>
    <mergeCell ref="TAV16:TAX16"/>
    <mergeCell ref="TAY16:TAZ16"/>
    <mergeCell ref="TBA16:TBC16"/>
    <mergeCell ref="TBD16:TBE16"/>
    <mergeCell ref="TBF16:TBH16"/>
    <mergeCell ref="TBI16:TBJ16"/>
    <mergeCell ref="TBK16:TBM16"/>
    <mergeCell ref="TBN16:TBO16"/>
    <mergeCell ref="TDI16:TDK16"/>
    <mergeCell ref="TDL16:TDM16"/>
    <mergeCell ref="TDN16:TDP16"/>
    <mergeCell ref="TDQ16:TDR16"/>
    <mergeCell ref="TDS16:TDU16"/>
    <mergeCell ref="TDV16:TDW16"/>
    <mergeCell ref="TDX16:TDZ16"/>
    <mergeCell ref="TEA16:TEB16"/>
    <mergeCell ref="TEC16:TEE16"/>
    <mergeCell ref="TCM16:TCN16"/>
    <mergeCell ref="TCO16:TCQ16"/>
    <mergeCell ref="TCR16:TCS16"/>
    <mergeCell ref="TCT16:TCV16"/>
    <mergeCell ref="TCW16:TCX16"/>
    <mergeCell ref="TCY16:TDA16"/>
    <mergeCell ref="TDB16:TDC16"/>
    <mergeCell ref="TDD16:TDF16"/>
    <mergeCell ref="TDG16:TDH16"/>
    <mergeCell ref="TFB16:TFD16"/>
    <mergeCell ref="TFE16:TFF16"/>
    <mergeCell ref="TFG16:TFI16"/>
    <mergeCell ref="TFJ16:TFK16"/>
    <mergeCell ref="TFL16:TFN16"/>
    <mergeCell ref="TFO16:TFP16"/>
    <mergeCell ref="TFQ16:TFS16"/>
    <mergeCell ref="TFT16:TFU16"/>
    <mergeCell ref="TFV16:TFX16"/>
    <mergeCell ref="TEF16:TEG16"/>
    <mergeCell ref="TEH16:TEJ16"/>
    <mergeCell ref="TEK16:TEL16"/>
    <mergeCell ref="TEM16:TEO16"/>
    <mergeCell ref="TEP16:TEQ16"/>
    <mergeCell ref="TER16:TET16"/>
    <mergeCell ref="TEU16:TEV16"/>
    <mergeCell ref="TEW16:TEY16"/>
    <mergeCell ref="TEZ16:TFA16"/>
    <mergeCell ref="TGU16:TGW16"/>
    <mergeCell ref="TGX16:TGY16"/>
    <mergeCell ref="TGZ16:THB16"/>
    <mergeCell ref="THC16:THD16"/>
    <mergeCell ref="THE16:THG16"/>
    <mergeCell ref="THH16:THI16"/>
    <mergeCell ref="THJ16:THL16"/>
    <mergeCell ref="THM16:THN16"/>
    <mergeCell ref="THO16:THQ16"/>
    <mergeCell ref="TFY16:TFZ16"/>
    <mergeCell ref="TGA16:TGC16"/>
    <mergeCell ref="TGD16:TGE16"/>
    <mergeCell ref="TGF16:TGH16"/>
    <mergeCell ref="TGI16:TGJ16"/>
    <mergeCell ref="TGK16:TGM16"/>
    <mergeCell ref="TGN16:TGO16"/>
    <mergeCell ref="TGP16:TGR16"/>
    <mergeCell ref="TGS16:TGT16"/>
    <mergeCell ref="TIN16:TIP16"/>
    <mergeCell ref="TIQ16:TIR16"/>
    <mergeCell ref="TIS16:TIU16"/>
    <mergeCell ref="TIV16:TIW16"/>
    <mergeCell ref="TIX16:TIZ16"/>
    <mergeCell ref="TJA16:TJB16"/>
    <mergeCell ref="TJC16:TJE16"/>
    <mergeCell ref="TJF16:TJG16"/>
    <mergeCell ref="TJH16:TJJ16"/>
    <mergeCell ref="THR16:THS16"/>
    <mergeCell ref="THT16:THV16"/>
    <mergeCell ref="THW16:THX16"/>
    <mergeCell ref="THY16:TIA16"/>
    <mergeCell ref="TIB16:TIC16"/>
    <mergeCell ref="TID16:TIF16"/>
    <mergeCell ref="TIG16:TIH16"/>
    <mergeCell ref="TII16:TIK16"/>
    <mergeCell ref="TIL16:TIM16"/>
    <mergeCell ref="TKG16:TKI16"/>
    <mergeCell ref="TKJ16:TKK16"/>
    <mergeCell ref="TKL16:TKN16"/>
    <mergeCell ref="TKO16:TKP16"/>
    <mergeCell ref="TKQ16:TKS16"/>
    <mergeCell ref="TKT16:TKU16"/>
    <mergeCell ref="TKV16:TKX16"/>
    <mergeCell ref="TKY16:TKZ16"/>
    <mergeCell ref="TLA16:TLC16"/>
    <mergeCell ref="TJK16:TJL16"/>
    <mergeCell ref="TJM16:TJO16"/>
    <mergeCell ref="TJP16:TJQ16"/>
    <mergeCell ref="TJR16:TJT16"/>
    <mergeCell ref="TJU16:TJV16"/>
    <mergeCell ref="TJW16:TJY16"/>
    <mergeCell ref="TJZ16:TKA16"/>
    <mergeCell ref="TKB16:TKD16"/>
    <mergeCell ref="TKE16:TKF16"/>
    <mergeCell ref="TLZ16:TMB16"/>
    <mergeCell ref="TMC16:TMD16"/>
    <mergeCell ref="TME16:TMG16"/>
    <mergeCell ref="TMH16:TMI16"/>
    <mergeCell ref="TMJ16:TML16"/>
    <mergeCell ref="TMM16:TMN16"/>
    <mergeCell ref="TMO16:TMQ16"/>
    <mergeCell ref="TMR16:TMS16"/>
    <mergeCell ref="TMT16:TMV16"/>
    <mergeCell ref="TLD16:TLE16"/>
    <mergeCell ref="TLF16:TLH16"/>
    <mergeCell ref="TLI16:TLJ16"/>
    <mergeCell ref="TLK16:TLM16"/>
    <mergeCell ref="TLN16:TLO16"/>
    <mergeCell ref="TLP16:TLR16"/>
    <mergeCell ref="TLS16:TLT16"/>
    <mergeCell ref="TLU16:TLW16"/>
    <mergeCell ref="TLX16:TLY16"/>
    <mergeCell ref="TNS16:TNU16"/>
    <mergeCell ref="TNV16:TNW16"/>
    <mergeCell ref="TNX16:TNZ16"/>
    <mergeCell ref="TOA16:TOB16"/>
    <mergeCell ref="TOC16:TOE16"/>
    <mergeCell ref="TOF16:TOG16"/>
    <mergeCell ref="TOH16:TOJ16"/>
    <mergeCell ref="TOK16:TOL16"/>
    <mergeCell ref="TOM16:TOO16"/>
    <mergeCell ref="TMW16:TMX16"/>
    <mergeCell ref="TMY16:TNA16"/>
    <mergeCell ref="TNB16:TNC16"/>
    <mergeCell ref="TND16:TNF16"/>
    <mergeCell ref="TNG16:TNH16"/>
    <mergeCell ref="TNI16:TNK16"/>
    <mergeCell ref="TNL16:TNM16"/>
    <mergeCell ref="TNN16:TNP16"/>
    <mergeCell ref="TNQ16:TNR16"/>
    <mergeCell ref="TPL16:TPN16"/>
    <mergeCell ref="TPO16:TPP16"/>
    <mergeCell ref="TPQ16:TPS16"/>
    <mergeCell ref="TPT16:TPU16"/>
    <mergeCell ref="TPV16:TPX16"/>
    <mergeCell ref="TPY16:TPZ16"/>
    <mergeCell ref="TQA16:TQC16"/>
    <mergeCell ref="TQD16:TQE16"/>
    <mergeCell ref="TQF16:TQH16"/>
    <mergeCell ref="TOP16:TOQ16"/>
    <mergeCell ref="TOR16:TOT16"/>
    <mergeCell ref="TOU16:TOV16"/>
    <mergeCell ref="TOW16:TOY16"/>
    <mergeCell ref="TOZ16:TPA16"/>
    <mergeCell ref="TPB16:TPD16"/>
    <mergeCell ref="TPE16:TPF16"/>
    <mergeCell ref="TPG16:TPI16"/>
    <mergeCell ref="TPJ16:TPK16"/>
    <mergeCell ref="TRE16:TRG16"/>
    <mergeCell ref="TRH16:TRI16"/>
    <mergeCell ref="TRJ16:TRL16"/>
    <mergeCell ref="TRM16:TRN16"/>
    <mergeCell ref="TRO16:TRQ16"/>
    <mergeCell ref="TRR16:TRS16"/>
    <mergeCell ref="TRT16:TRV16"/>
    <mergeCell ref="TRW16:TRX16"/>
    <mergeCell ref="TRY16:TSA16"/>
    <mergeCell ref="TQI16:TQJ16"/>
    <mergeCell ref="TQK16:TQM16"/>
    <mergeCell ref="TQN16:TQO16"/>
    <mergeCell ref="TQP16:TQR16"/>
    <mergeCell ref="TQS16:TQT16"/>
    <mergeCell ref="TQU16:TQW16"/>
    <mergeCell ref="TQX16:TQY16"/>
    <mergeCell ref="TQZ16:TRB16"/>
    <mergeCell ref="TRC16:TRD16"/>
    <mergeCell ref="TSX16:TSZ16"/>
    <mergeCell ref="TTA16:TTB16"/>
    <mergeCell ref="TTC16:TTE16"/>
    <mergeCell ref="TTF16:TTG16"/>
    <mergeCell ref="TTH16:TTJ16"/>
    <mergeCell ref="TTK16:TTL16"/>
    <mergeCell ref="TTM16:TTO16"/>
    <mergeCell ref="TTP16:TTQ16"/>
    <mergeCell ref="TTR16:TTT16"/>
    <mergeCell ref="TSB16:TSC16"/>
    <mergeCell ref="TSD16:TSF16"/>
    <mergeCell ref="TSG16:TSH16"/>
    <mergeCell ref="TSI16:TSK16"/>
    <mergeCell ref="TSL16:TSM16"/>
    <mergeCell ref="TSN16:TSP16"/>
    <mergeCell ref="TSQ16:TSR16"/>
    <mergeCell ref="TSS16:TSU16"/>
    <mergeCell ref="TSV16:TSW16"/>
    <mergeCell ref="TUQ16:TUS16"/>
    <mergeCell ref="TUT16:TUU16"/>
    <mergeCell ref="TUV16:TUX16"/>
    <mergeCell ref="TUY16:TUZ16"/>
    <mergeCell ref="TVA16:TVC16"/>
    <mergeCell ref="TVD16:TVE16"/>
    <mergeCell ref="TVF16:TVH16"/>
    <mergeCell ref="TVI16:TVJ16"/>
    <mergeCell ref="TVK16:TVM16"/>
    <mergeCell ref="TTU16:TTV16"/>
    <mergeCell ref="TTW16:TTY16"/>
    <mergeCell ref="TTZ16:TUA16"/>
    <mergeCell ref="TUB16:TUD16"/>
    <mergeCell ref="TUE16:TUF16"/>
    <mergeCell ref="TUG16:TUI16"/>
    <mergeCell ref="TUJ16:TUK16"/>
    <mergeCell ref="TUL16:TUN16"/>
    <mergeCell ref="TUO16:TUP16"/>
    <mergeCell ref="TWJ16:TWL16"/>
    <mergeCell ref="TWM16:TWN16"/>
    <mergeCell ref="TWO16:TWQ16"/>
    <mergeCell ref="TWR16:TWS16"/>
    <mergeCell ref="TWT16:TWV16"/>
    <mergeCell ref="TWW16:TWX16"/>
    <mergeCell ref="TWY16:TXA16"/>
    <mergeCell ref="TXB16:TXC16"/>
    <mergeCell ref="TXD16:TXF16"/>
    <mergeCell ref="TVN16:TVO16"/>
    <mergeCell ref="TVP16:TVR16"/>
    <mergeCell ref="TVS16:TVT16"/>
    <mergeCell ref="TVU16:TVW16"/>
    <mergeCell ref="TVX16:TVY16"/>
    <mergeCell ref="TVZ16:TWB16"/>
    <mergeCell ref="TWC16:TWD16"/>
    <mergeCell ref="TWE16:TWG16"/>
    <mergeCell ref="TWH16:TWI16"/>
    <mergeCell ref="TYC16:TYE16"/>
    <mergeCell ref="TYF16:TYG16"/>
    <mergeCell ref="TYH16:TYJ16"/>
    <mergeCell ref="TYK16:TYL16"/>
    <mergeCell ref="TYM16:TYO16"/>
    <mergeCell ref="TYP16:TYQ16"/>
    <mergeCell ref="TYR16:TYT16"/>
    <mergeCell ref="TYU16:TYV16"/>
    <mergeCell ref="TYW16:TYY16"/>
    <mergeCell ref="TXG16:TXH16"/>
    <mergeCell ref="TXI16:TXK16"/>
    <mergeCell ref="TXL16:TXM16"/>
    <mergeCell ref="TXN16:TXP16"/>
    <mergeCell ref="TXQ16:TXR16"/>
    <mergeCell ref="TXS16:TXU16"/>
    <mergeCell ref="TXV16:TXW16"/>
    <mergeCell ref="TXX16:TXZ16"/>
    <mergeCell ref="TYA16:TYB16"/>
    <mergeCell ref="TZV16:TZX16"/>
    <mergeCell ref="TZY16:TZZ16"/>
    <mergeCell ref="UAA16:UAC16"/>
    <mergeCell ref="UAD16:UAE16"/>
    <mergeCell ref="UAF16:UAH16"/>
    <mergeCell ref="UAI16:UAJ16"/>
    <mergeCell ref="UAK16:UAM16"/>
    <mergeCell ref="UAN16:UAO16"/>
    <mergeCell ref="UAP16:UAR16"/>
    <mergeCell ref="TYZ16:TZA16"/>
    <mergeCell ref="TZB16:TZD16"/>
    <mergeCell ref="TZE16:TZF16"/>
    <mergeCell ref="TZG16:TZI16"/>
    <mergeCell ref="TZJ16:TZK16"/>
    <mergeCell ref="TZL16:TZN16"/>
    <mergeCell ref="TZO16:TZP16"/>
    <mergeCell ref="TZQ16:TZS16"/>
    <mergeCell ref="TZT16:TZU16"/>
    <mergeCell ref="UBO16:UBQ16"/>
    <mergeCell ref="UBR16:UBS16"/>
    <mergeCell ref="UBT16:UBV16"/>
    <mergeCell ref="UBW16:UBX16"/>
    <mergeCell ref="UBY16:UCA16"/>
    <mergeCell ref="UCB16:UCC16"/>
    <mergeCell ref="UCD16:UCF16"/>
    <mergeCell ref="UCG16:UCH16"/>
    <mergeCell ref="UCI16:UCK16"/>
    <mergeCell ref="UAS16:UAT16"/>
    <mergeCell ref="UAU16:UAW16"/>
    <mergeCell ref="UAX16:UAY16"/>
    <mergeCell ref="UAZ16:UBB16"/>
    <mergeCell ref="UBC16:UBD16"/>
    <mergeCell ref="UBE16:UBG16"/>
    <mergeCell ref="UBH16:UBI16"/>
    <mergeCell ref="UBJ16:UBL16"/>
    <mergeCell ref="UBM16:UBN16"/>
    <mergeCell ref="UDH16:UDJ16"/>
    <mergeCell ref="UDK16:UDL16"/>
    <mergeCell ref="UDM16:UDO16"/>
    <mergeCell ref="UDP16:UDQ16"/>
    <mergeCell ref="UDR16:UDT16"/>
    <mergeCell ref="UDU16:UDV16"/>
    <mergeCell ref="UDW16:UDY16"/>
    <mergeCell ref="UDZ16:UEA16"/>
    <mergeCell ref="UEB16:UED16"/>
    <mergeCell ref="UCL16:UCM16"/>
    <mergeCell ref="UCN16:UCP16"/>
    <mergeCell ref="UCQ16:UCR16"/>
    <mergeCell ref="UCS16:UCU16"/>
    <mergeCell ref="UCV16:UCW16"/>
    <mergeCell ref="UCX16:UCZ16"/>
    <mergeCell ref="UDA16:UDB16"/>
    <mergeCell ref="UDC16:UDE16"/>
    <mergeCell ref="UDF16:UDG16"/>
    <mergeCell ref="UFA16:UFC16"/>
    <mergeCell ref="UFD16:UFE16"/>
    <mergeCell ref="UFF16:UFH16"/>
    <mergeCell ref="UFI16:UFJ16"/>
    <mergeCell ref="UFK16:UFM16"/>
    <mergeCell ref="UFN16:UFO16"/>
    <mergeCell ref="UFP16:UFR16"/>
    <mergeCell ref="UFS16:UFT16"/>
    <mergeCell ref="UFU16:UFW16"/>
    <mergeCell ref="UEE16:UEF16"/>
    <mergeCell ref="UEG16:UEI16"/>
    <mergeCell ref="UEJ16:UEK16"/>
    <mergeCell ref="UEL16:UEN16"/>
    <mergeCell ref="UEO16:UEP16"/>
    <mergeCell ref="UEQ16:UES16"/>
    <mergeCell ref="UET16:UEU16"/>
    <mergeCell ref="UEV16:UEX16"/>
    <mergeCell ref="UEY16:UEZ16"/>
    <mergeCell ref="UGT16:UGV16"/>
    <mergeCell ref="UGW16:UGX16"/>
    <mergeCell ref="UGY16:UHA16"/>
    <mergeCell ref="UHB16:UHC16"/>
    <mergeCell ref="UHD16:UHF16"/>
    <mergeCell ref="UHG16:UHH16"/>
    <mergeCell ref="UHI16:UHK16"/>
    <mergeCell ref="UHL16:UHM16"/>
    <mergeCell ref="UHN16:UHP16"/>
    <mergeCell ref="UFX16:UFY16"/>
    <mergeCell ref="UFZ16:UGB16"/>
    <mergeCell ref="UGC16:UGD16"/>
    <mergeCell ref="UGE16:UGG16"/>
    <mergeCell ref="UGH16:UGI16"/>
    <mergeCell ref="UGJ16:UGL16"/>
    <mergeCell ref="UGM16:UGN16"/>
    <mergeCell ref="UGO16:UGQ16"/>
    <mergeCell ref="UGR16:UGS16"/>
    <mergeCell ref="UIM16:UIO16"/>
    <mergeCell ref="UIP16:UIQ16"/>
    <mergeCell ref="UIR16:UIT16"/>
    <mergeCell ref="UIU16:UIV16"/>
    <mergeCell ref="UIW16:UIY16"/>
    <mergeCell ref="UIZ16:UJA16"/>
    <mergeCell ref="UJB16:UJD16"/>
    <mergeCell ref="UJE16:UJF16"/>
    <mergeCell ref="UJG16:UJI16"/>
    <mergeCell ref="UHQ16:UHR16"/>
    <mergeCell ref="UHS16:UHU16"/>
    <mergeCell ref="UHV16:UHW16"/>
    <mergeCell ref="UHX16:UHZ16"/>
    <mergeCell ref="UIA16:UIB16"/>
    <mergeCell ref="UIC16:UIE16"/>
    <mergeCell ref="UIF16:UIG16"/>
    <mergeCell ref="UIH16:UIJ16"/>
    <mergeCell ref="UIK16:UIL16"/>
    <mergeCell ref="UKF16:UKH16"/>
    <mergeCell ref="UKI16:UKJ16"/>
    <mergeCell ref="UKK16:UKM16"/>
    <mergeCell ref="UKN16:UKO16"/>
    <mergeCell ref="UKP16:UKR16"/>
    <mergeCell ref="UKS16:UKT16"/>
    <mergeCell ref="UKU16:UKW16"/>
    <mergeCell ref="UKX16:UKY16"/>
    <mergeCell ref="UKZ16:ULB16"/>
    <mergeCell ref="UJJ16:UJK16"/>
    <mergeCell ref="UJL16:UJN16"/>
    <mergeCell ref="UJO16:UJP16"/>
    <mergeCell ref="UJQ16:UJS16"/>
    <mergeCell ref="UJT16:UJU16"/>
    <mergeCell ref="UJV16:UJX16"/>
    <mergeCell ref="UJY16:UJZ16"/>
    <mergeCell ref="UKA16:UKC16"/>
    <mergeCell ref="UKD16:UKE16"/>
    <mergeCell ref="ULY16:UMA16"/>
    <mergeCell ref="UMB16:UMC16"/>
    <mergeCell ref="UMD16:UMF16"/>
    <mergeCell ref="UMG16:UMH16"/>
    <mergeCell ref="UMI16:UMK16"/>
    <mergeCell ref="UML16:UMM16"/>
    <mergeCell ref="UMN16:UMP16"/>
    <mergeCell ref="UMQ16:UMR16"/>
    <mergeCell ref="UMS16:UMU16"/>
    <mergeCell ref="ULC16:ULD16"/>
    <mergeCell ref="ULE16:ULG16"/>
    <mergeCell ref="ULH16:ULI16"/>
    <mergeCell ref="ULJ16:ULL16"/>
    <mergeCell ref="ULM16:ULN16"/>
    <mergeCell ref="ULO16:ULQ16"/>
    <mergeCell ref="ULR16:ULS16"/>
    <mergeCell ref="ULT16:ULV16"/>
    <mergeCell ref="ULW16:ULX16"/>
    <mergeCell ref="UNR16:UNT16"/>
    <mergeCell ref="UNU16:UNV16"/>
    <mergeCell ref="UNW16:UNY16"/>
    <mergeCell ref="UNZ16:UOA16"/>
    <mergeCell ref="UOB16:UOD16"/>
    <mergeCell ref="UOE16:UOF16"/>
    <mergeCell ref="UOG16:UOI16"/>
    <mergeCell ref="UOJ16:UOK16"/>
    <mergeCell ref="UOL16:UON16"/>
    <mergeCell ref="UMV16:UMW16"/>
    <mergeCell ref="UMX16:UMZ16"/>
    <mergeCell ref="UNA16:UNB16"/>
    <mergeCell ref="UNC16:UNE16"/>
    <mergeCell ref="UNF16:UNG16"/>
    <mergeCell ref="UNH16:UNJ16"/>
    <mergeCell ref="UNK16:UNL16"/>
    <mergeCell ref="UNM16:UNO16"/>
    <mergeCell ref="UNP16:UNQ16"/>
    <mergeCell ref="UPK16:UPM16"/>
    <mergeCell ref="UPN16:UPO16"/>
    <mergeCell ref="UPP16:UPR16"/>
    <mergeCell ref="UPS16:UPT16"/>
    <mergeCell ref="UPU16:UPW16"/>
    <mergeCell ref="UPX16:UPY16"/>
    <mergeCell ref="UPZ16:UQB16"/>
    <mergeCell ref="UQC16:UQD16"/>
    <mergeCell ref="UQE16:UQG16"/>
    <mergeCell ref="UOO16:UOP16"/>
    <mergeCell ref="UOQ16:UOS16"/>
    <mergeCell ref="UOT16:UOU16"/>
    <mergeCell ref="UOV16:UOX16"/>
    <mergeCell ref="UOY16:UOZ16"/>
    <mergeCell ref="UPA16:UPC16"/>
    <mergeCell ref="UPD16:UPE16"/>
    <mergeCell ref="UPF16:UPH16"/>
    <mergeCell ref="UPI16:UPJ16"/>
    <mergeCell ref="URD16:URF16"/>
    <mergeCell ref="URG16:URH16"/>
    <mergeCell ref="URI16:URK16"/>
    <mergeCell ref="URL16:URM16"/>
    <mergeCell ref="URN16:URP16"/>
    <mergeCell ref="URQ16:URR16"/>
    <mergeCell ref="URS16:URU16"/>
    <mergeCell ref="URV16:URW16"/>
    <mergeCell ref="URX16:URZ16"/>
    <mergeCell ref="UQH16:UQI16"/>
    <mergeCell ref="UQJ16:UQL16"/>
    <mergeCell ref="UQM16:UQN16"/>
    <mergeCell ref="UQO16:UQQ16"/>
    <mergeCell ref="UQR16:UQS16"/>
    <mergeCell ref="UQT16:UQV16"/>
    <mergeCell ref="UQW16:UQX16"/>
    <mergeCell ref="UQY16:URA16"/>
    <mergeCell ref="URB16:URC16"/>
    <mergeCell ref="USW16:USY16"/>
    <mergeCell ref="USZ16:UTA16"/>
    <mergeCell ref="UTB16:UTD16"/>
    <mergeCell ref="UTE16:UTF16"/>
    <mergeCell ref="UTG16:UTI16"/>
    <mergeCell ref="UTJ16:UTK16"/>
    <mergeCell ref="UTL16:UTN16"/>
    <mergeCell ref="UTO16:UTP16"/>
    <mergeCell ref="UTQ16:UTS16"/>
    <mergeCell ref="USA16:USB16"/>
    <mergeCell ref="USC16:USE16"/>
    <mergeCell ref="USF16:USG16"/>
    <mergeCell ref="USH16:USJ16"/>
    <mergeCell ref="USK16:USL16"/>
    <mergeCell ref="USM16:USO16"/>
    <mergeCell ref="USP16:USQ16"/>
    <mergeCell ref="USR16:UST16"/>
    <mergeCell ref="USU16:USV16"/>
    <mergeCell ref="UUP16:UUR16"/>
    <mergeCell ref="UUS16:UUT16"/>
    <mergeCell ref="UUU16:UUW16"/>
    <mergeCell ref="UUX16:UUY16"/>
    <mergeCell ref="UUZ16:UVB16"/>
    <mergeCell ref="UVC16:UVD16"/>
    <mergeCell ref="UVE16:UVG16"/>
    <mergeCell ref="UVH16:UVI16"/>
    <mergeCell ref="UVJ16:UVL16"/>
    <mergeCell ref="UTT16:UTU16"/>
    <mergeCell ref="UTV16:UTX16"/>
    <mergeCell ref="UTY16:UTZ16"/>
    <mergeCell ref="UUA16:UUC16"/>
    <mergeCell ref="UUD16:UUE16"/>
    <mergeCell ref="UUF16:UUH16"/>
    <mergeCell ref="UUI16:UUJ16"/>
    <mergeCell ref="UUK16:UUM16"/>
    <mergeCell ref="UUN16:UUO16"/>
    <mergeCell ref="UWI16:UWK16"/>
    <mergeCell ref="UWL16:UWM16"/>
    <mergeCell ref="UWN16:UWP16"/>
    <mergeCell ref="UWQ16:UWR16"/>
    <mergeCell ref="UWS16:UWU16"/>
    <mergeCell ref="UWV16:UWW16"/>
    <mergeCell ref="UWX16:UWZ16"/>
    <mergeCell ref="UXA16:UXB16"/>
    <mergeCell ref="UXC16:UXE16"/>
    <mergeCell ref="UVM16:UVN16"/>
    <mergeCell ref="UVO16:UVQ16"/>
    <mergeCell ref="UVR16:UVS16"/>
    <mergeCell ref="UVT16:UVV16"/>
    <mergeCell ref="UVW16:UVX16"/>
    <mergeCell ref="UVY16:UWA16"/>
    <mergeCell ref="UWB16:UWC16"/>
    <mergeCell ref="UWD16:UWF16"/>
    <mergeCell ref="UWG16:UWH16"/>
    <mergeCell ref="UYB16:UYD16"/>
    <mergeCell ref="UYE16:UYF16"/>
    <mergeCell ref="UYG16:UYI16"/>
    <mergeCell ref="UYJ16:UYK16"/>
    <mergeCell ref="UYL16:UYN16"/>
    <mergeCell ref="UYO16:UYP16"/>
    <mergeCell ref="UYQ16:UYS16"/>
    <mergeCell ref="UYT16:UYU16"/>
    <mergeCell ref="UYV16:UYX16"/>
    <mergeCell ref="UXF16:UXG16"/>
    <mergeCell ref="UXH16:UXJ16"/>
    <mergeCell ref="UXK16:UXL16"/>
    <mergeCell ref="UXM16:UXO16"/>
    <mergeCell ref="UXP16:UXQ16"/>
    <mergeCell ref="UXR16:UXT16"/>
    <mergeCell ref="UXU16:UXV16"/>
    <mergeCell ref="UXW16:UXY16"/>
    <mergeCell ref="UXZ16:UYA16"/>
    <mergeCell ref="UZU16:UZW16"/>
    <mergeCell ref="UZX16:UZY16"/>
    <mergeCell ref="UZZ16:VAB16"/>
    <mergeCell ref="VAC16:VAD16"/>
    <mergeCell ref="VAE16:VAG16"/>
    <mergeCell ref="VAH16:VAI16"/>
    <mergeCell ref="VAJ16:VAL16"/>
    <mergeCell ref="VAM16:VAN16"/>
    <mergeCell ref="VAO16:VAQ16"/>
    <mergeCell ref="UYY16:UYZ16"/>
    <mergeCell ref="UZA16:UZC16"/>
    <mergeCell ref="UZD16:UZE16"/>
    <mergeCell ref="UZF16:UZH16"/>
    <mergeCell ref="UZI16:UZJ16"/>
    <mergeCell ref="UZK16:UZM16"/>
    <mergeCell ref="UZN16:UZO16"/>
    <mergeCell ref="UZP16:UZR16"/>
    <mergeCell ref="UZS16:UZT16"/>
    <mergeCell ref="VBN16:VBP16"/>
    <mergeCell ref="VBQ16:VBR16"/>
    <mergeCell ref="VBS16:VBU16"/>
    <mergeCell ref="VBV16:VBW16"/>
    <mergeCell ref="VBX16:VBZ16"/>
    <mergeCell ref="VCA16:VCB16"/>
    <mergeCell ref="VCC16:VCE16"/>
    <mergeCell ref="VCF16:VCG16"/>
    <mergeCell ref="VCH16:VCJ16"/>
    <mergeCell ref="VAR16:VAS16"/>
    <mergeCell ref="VAT16:VAV16"/>
    <mergeCell ref="VAW16:VAX16"/>
    <mergeCell ref="VAY16:VBA16"/>
    <mergeCell ref="VBB16:VBC16"/>
    <mergeCell ref="VBD16:VBF16"/>
    <mergeCell ref="VBG16:VBH16"/>
    <mergeCell ref="VBI16:VBK16"/>
    <mergeCell ref="VBL16:VBM16"/>
    <mergeCell ref="VDG16:VDI16"/>
    <mergeCell ref="VDJ16:VDK16"/>
    <mergeCell ref="VDL16:VDN16"/>
    <mergeCell ref="VDO16:VDP16"/>
    <mergeCell ref="VDQ16:VDS16"/>
    <mergeCell ref="VDT16:VDU16"/>
    <mergeCell ref="VDV16:VDX16"/>
    <mergeCell ref="VDY16:VDZ16"/>
    <mergeCell ref="VEA16:VEC16"/>
    <mergeCell ref="VCK16:VCL16"/>
    <mergeCell ref="VCM16:VCO16"/>
    <mergeCell ref="VCP16:VCQ16"/>
    <mergeCell ref="VCR16:VCT16"/>
    <mergeCell ref="VCU16:VCV16"/>
    <mergeCell ref="VCW16:VCY16"/>
    <mergeCell ref="VCZ16:VDA16"/>
    <mergeCell ref="VDB16:VDD16"/>
    <mergeCell ref="VDE16:VDF16"/>
    <mergeCell ref="VEZ16:VFB16"/>
    <mergeCell ref="VFC16:VFD16"/>
    <mergeCell ref="VFE16:VFG16"/>
    <mergeCell ref="VFH16:VFI16"/>
    <mergeCell ref="VFJ16:VFL16"/>
    <mergeCell ref="VFM16:VFN16"/>
    <mergeCell ref="VFO16:VFQ16"/>
    <mergeCell ref="VFR16:VFS16"/>
    <mergeCell ref="VFT16:VFV16"/>
    <mergeCell ref="VED16:VEE16"/>
    <mergeCell ref="VEF16:VEH16"/>
    <mergeCell ref="VEI16:VEJ16"/>
    <mergeCell ref="VEK16:VEM16"/>
    <mergeCell ref="VEN16:VEO16"/>
    <mergeCell ref="VEP16:VER16"/>
    <mergeCell ref="VES16:VET16"/>
    <mergeCell ref="VEU16:VEW16"/>
    <mergeCell ref="VEX16:VEY16"/>
    <mergeCell ref="VGS16:VGU16"/>
    <mergeCell ref="VGV16:VGW16"/>
    <mergeCell ref="VGX16:VGZ16"/>
    <mergeCell ref="VHA16:VHB16"/>
    <mergeCell ref="VHC16:VHE16"/>
    <mergeCell ref="VHF16:VHG16"/>
    <mergeCell ref="VHH16:VHJ16"/>
    <mergeCell ref="VHK16:VHL16"/>
    <mergeCell ref="VHM16:VHO16"/>
    <mergeCell ref="VFW16:VFX16"/>
    <mergeCell ref="VFY16:VGA16"/>
    <mergeCell ref="VGB16:VGC16"/>
    <mergeCell ref="VGD16:VGF16"/>
    <mergeCell ref="VGG16:VGH16"/>
    <mergeCell ref="VGI16:VGK16"/>
    <mergeCell ref="VGL16:VGM16"/>
    <mergeCell ref="VGN16:VGP16"/>
    <mergeCell ref="VGQ16:VGR16"/>
    <mergeCell ref="VIL16:VIN16"/>
    <mergeCell ref="VIO16:VIP16"/>
    <mergeCell ref="VIQ16:VIS16"/>
    <mergeCell ref="VIT16:VIU16"/>
    <mergeCell ref="VIV16:VIX16"/>
    <mergeCell ref="VIY16:VIZ16"/>
    <mergeCell ref="VJA16:VJC16"/>
    <mergeCell ref="VJD16:VJE16"/>
    <mergeCell ref="VJF16:VJH16"/>
    <mergeCell ref="VHP16:VHQ16"/>
    <mergeCell ref="VHR16:VHT16"/>
    <mergeCell ref="VHU16:VHV16"/>
    <mergeCell ref="VHW16:VHY16"/>
    <mergeCell ref="VHZ16:VIA16"/>
    <mergeCell ref="VIB16:VID16"/>
    <mergeCell ref="VIE16:VIF16"/>
    <mergeCell ref="VIG16:VII16"/>
    <mergeCell ref="VIJ16:VIK16"/>
    <mergeCell ref="VKE16:VKG16"/>
    <mergeCell ref="VKH16:VKI16"/>
    <mergeCell ref="VKJ16:VKL16"/>
    <mergeCell ref="VKM16:VKN16"/>
    <mergeCell ref="VKO16:VKQ16"/>
    <mergeCell ref="VKR16:VKS16"/>
    <mergeCell ref="VKT16:VKV16"/>
    <mergeCell ref="VKW16:VKX16"/>
    <mergeCell ref="VKY16:VLA16"/>
    <mergeCell ref="VJI16:VJJ16"/>
    <mergeCell ref="VJK16:VJM16"/>
    <mergeCell ref="VJN16:VJO16"/>
    <mergeCell ref="VJP16:VJR16"/>
    <mergeCell ref="VJS16:VJT16"/>
    <mergeCell ref="VJU16:VJW16"/>
    <mergeCell ref="VJX16:VJY16"/>
    <mergeCell ref="VJZ16:VKB16"/>
    <mergeCell ref="VKC16:VKD16"/>
    <mergeCell ref="VLX16:VLZ16"/>
    <mergeCell ref="VMA16:VMB16"/>
    <mergeCell ref="VMC16:VME16"/>
    <mergeCell ref="VMF16:VMG16"/>
    <mergeCell ref="VMH16:VMJ16"/>
    <mergeCell ref="VMK16:VML16"/>
    <mergeCell ref="VMM16:VMO16"/>
    <mergeCell ref="VMP16:VMQ16"/>
    <mergeCell ref="VMR16:VMT16"/>
    <mergeCell ref="VLB16:VLC16"/>
    <mergeCell ref="VLD16:VLF16"/>
    <mergeCell ref="VLG16:VLH16"/>
    <mergeCell ref="VLI16:VLK16"/>
    <mergeCell ref="VLL16:VLM16"/>
    <mergeCell ref="VLN16:VLP16"/>
    <mergeCell ref="VLQ16:VLR16"/>
    <mergeCell ref="VLS16:VLU16"/>
    <mergeCell ref="VLV16:VLW16"/>
    <mergeCell ref="VNQ16:VNS16"/>
    <mergeCell ref="VNT16:VNU16"/>
    <mergeCell ref="VNV16:VNX16"/>
    <mergeCell ref="VNY16:VNZ16"/>
    <mergeCell ref="VOA16:VOC16"/>
    <mergeCell ref="VOD16:VOE16"/>
    <mergeCell ref="VOF16:VOH16"/>
    <mergeCell ref="VOI16:VOJ16"/>
    <mergeCell ref="VOK16:VOM16"/>
    <mergeCell ref="VMU16:VMV16"/>
    <mergeCell ref="VMW16:VMY16"/>
    <mergeCell ref="VMZ16:VNA16"/>
    <mergeCell ref="VNB16:VND16"/>
    <mergeCell ref="VNE16:VNF16"/>
    <mergeCell ref="VNG16:VNI16"/>
    <mergeCell ref="VNJ16:VNK16"/>
    <mergeCell ref="VNL16:VNN16"/>
    <mergeCell ref="VNO16:VNP16"/>
    <mergeCell ref="VPJ16:VPL16"/>
    <mergeCell ref="VPM16:VPN16"/>
    <mergeCell ref="VPO16:VPQ16"/>
    <mergeCell ref="VPR16:VPS16"/>
    <mergeCell ref="VPT16:VPV16"/>
    <mergeCell ref="VPW16:VPX16"/>
    <mergeCell ref="VPY16:VQA16"/>
    <mergeCell ref="VQB16:VQC16"/>
    <mergeCell ref="VQD16:VQF16"/>
    <mergeCell ref="VON16:VOO16"/>
    <mergeCell ref="VOP16:VOR16"/>
    <mergeCell ref="VOS16:VOT16"/>
    <mergeCell ref="VOU16:VOW16"/>
    <mergeCell ref="VOX16:VOY16"/>
    <mergeCell ref="VOZ16:VPB16"/>
    <mergeCell ref="VPC16:VPD16"/>
    <mergeCell ref="VPE16:VPG16"/>
    <mergeCell ref="VPH16:VPI16"/>
    <mergeCell ref="VRC16:VRE16"/>
    <mergeCell ref="VRF16:VRG16"/>
    <mergeCell ref="VRH16:VRJ16"/>
    <mergeCell ref="VRK16:VRL16"/>
    <mergeCell ref="VRM16:VRO16"/>
    <mergeCell ref="VRP16:VRQ16"/>
    <mergeCell ref="VRR16:VRT16"/>
    <mergeCell ref="VRU16:VRV16"/>
    <mergeCell ref="VRW16:VRY16"/>
    <mergeCell ref="VQG16:VQH16"/>
    <mergeCell ref="VQI16:VQK16"/>
    <mergeCell ref="VQL16:VQM16"/>
    <mergeCell ref="VQN16:VQP16"/>
    <mergeCell ref="VQQ16:VQR16"/>
    <mergeCell ref="VQS16:VQU16"/>
    <mergeCell ref="VQV16:VQW16"/>
    <mergeCell ref="VQX16:VQZ16"/>
    <mergeCell ref="VRA16:VRB16"/>
    <mergeCell ref="VSV16:VSX16"/>
    <mergeCell ref="VSY16:VSZ16"/>
    <mergeCell ref="VTA16:VTC16"/>
    <mergeCell ref="VTD16:VTE16"/>
    <mergeCell ref="VTF16:VTH16"/>
    <mergeCell ref="VTI16:VTJ16"/>
    <mergeCell ref="VTK16:VTM16"/>
    <mergeCell ref="VTN16:VTO16"/>
    <mergeCell ref="VTP16:VTR16"/>
    <mergeCell ref="VRZ16:VSA16"/>
    <mergeCell ref="VSB16:VSD16"/>
    <mergeCell ref="VSE16:VSF16"/>
    <mergeCell ref="VSG16:VSI16"/>
    <mergeCell ref="VSJ16:VSK16"/>
    <mergeCell ref="VSL16:VSN16"/>
    <mergeCell ref="VSO16:VSP16"/>
    <mergeCell ref="VSQ16:VSS16"/>
    <mergeCell ref="VST16:VSU16"/>
    <mergeCell ref="VUO16:VUQ16"/>
    <mergeCell ref="VUR16:VUS16"/>
    <mergeCell ref="VUT16:VUV16"/>
    <mergeCell ref="VUW16:VUX16"/>
    <mergeCell ref="VUY16:VVA16"/>
    <mergeCell ref="VVB16:VVC16"/>
    <mergeCell ref="VVD16:VVF16"/>
    <mergeCell ref="VVG16:VVH16"/>
    <mergeCell ref="VVI16:VVK16"/>
    <mergeCell ref="VTS16:VTT16"/>
    <mergeCell ref="VTU16:VTW16"/>
    <mergeCell ref="VTX16:VTY16"/>
    <mergeCell ref="VTZ16:VUB16"/>
    <mergeCell ref="VUC16:VUD16"/>
    <mergeCell ref="VUE16:VUG16"/>
    <mergeCell ref="VUH16:VUI16"/>
    <mergeCell ref="VUJ16:VUL16"/>
    <mergeCell ref="VUM16:VUN16"/>
    <mergeCell ref="VWH16:VWJ16"/>
    <mergeCell ref="VWK16:VWL16"/>
    <mergeCell ref="VWM16:VWO16"/>
    <mergeCell ref="VWP16:VWQ16"/>
    <mergeCell ref="VWR16:VWT16"/>
    <mergeCell ref="VWU16:VWV16"/>
    <mergeCell ref="VWW16:VWY16"/>
    <mergeCell ref="VWZ16:VXA16"/>
    <mergeCell ref="VXB16:VXD16"/>
    <mergeCell ref="VVL16:VVM16"/>
    <mergeCell ref="VVN16:VVP16"/>
    <mergeCell ref="VVQ16:VVR16"/>
    <mergeCell ref="VVS16:VVU16"/>
    <mergeCell ref="VVV16:VVW16"/>
    <mergeCell ref="VVX16:VVZ16"/>
    <mergeCell ref="VWA16:VWB16"/>
    <mergeCell ref="VWC16:VWE16"/>
    <mergeCell ref="VWF16:VWG16"/>
    <mergeCell ref="VYA16:VYC16"/>
    <mergeCell ref="VYD16:VYE16"/>
    <mergeCell ref="VYF16:VYH16"/>
    <mergeCell ref="VYI16:VYJ16"/>
    <mergeCell ref="VYK16:VYM16"/>
    <mergeCell ref="VYN16:VYO16"/>
    <mergeCell ref="VYP16:VYR16"/>
    <mergeCell ref="VYS16:VYT16"/>
    <mergeCell ref="VYU16:VYW16"/>
    <mergeCell ref="VXE16:VXF16"/>
    <mergeCell ref="VXG16:VXI16"/>
    <mergeCell ref="VXJ16:VXK16"/>
    <mergeCell ref="VXL16:VXN16"/>
    <mergeCell ref="VXO16:VXP16"/>
    <mergeCell ref="VXQ16:VXS16"/>
    <mergeCell ref="VXT16:VXU16"/>
    <mergeCell ref="VXV16:VXX16"/>
    <mergeCell ref="VXY16:VXZ16"/>
    <mergeCell ref="VZT16:VZV16"/>
    <mergeCell ref="VZW16:VZX16"/>
    <mergeCell ref="VZY16:WAA16"/>
    <mergeCell ref="WAB16:WAC16"/>
    <mergeCell ref="WAD16:WAF16"/>
    <mergeCell ref="WAG16:WAH16"/>
    <mergeCell ref="WAI16:WAK16"/>
    <mergeCell ref="WAL16:WAM16"/>
    <mergeCell ref="WAN16:WAP16"/>
    <mergeCell ref="VYX16:VYY16"/>
    <mergeCell ref="VYZ16:VZB16"/>
    <mergeCell ref="VZC16:VZD16"/>
    <mergeCell ref="VZE16:VZG16"/>
    <mergeCell ref="VZH16:VZI16"/>
    <mergeCell ref="VZJ16:VZL16"/>
    <mergeCell ref="VZM16:VZN16"/>
    <mergeCell ref="VZO16:VZQ16"/>
    <mergeCell ref="VZR16:VZS16"/>
    <mergeCell ref="WBM16:WBO16"/>
    <mergeCell ref="WBP16:WBQ16"/>
    <mergeCell ref="WBR16:WBT16"/>
    <mergeCell ref="WBU16:WBV16"/>
    <mergeCell ref="WBW16:WBY16"/>
    <mergeCell ref="WBZ16:WCA16"/>
    <mergeCell ref="WCB16:WCD16"/>
    <mergeCell ref="WCE16:WCF16"/>
    <mergeCell ref="WCG16:WCI16"/>
    <mergeCell ref="WAQ16:WAR16"/>
    <mergeCell ref="WAS16:WAU16"/>
    <mergeCell ref="WAV16:WAW16"/>
    <mergeCell ref="WAX16:WAZ16"/>
    <mergeCell ref="WBA16:WBB16"/>
    <mergeCell ref="WBC16:WBE16"/>
    <mergeCell ref="WBF16:WBG16"/>
    <mergeCell ref="WBH16:WBJ16"/>
    <mergeCell ref="WBK16:WBL16"/>
    <mergeCell ref="WDF16:WDH16"/>
    <mergeCell ref="WDI16:WDJ16"/>
    <mergeCell ref="WDK16:WDM16"/>
    <mergeCell ref="WDN16:WDO16"/>
    <mergeCell ref="WDP16:WDR16"/>
    <mergeCell ref="WDS16:WDT16"/>
    <mergeCell ref="WDU16:WDW16"/>
    <mergeCell ref="WDX16:WDY16"/>
    <mergeCell ref="WDZ16:WEB16"/>
    <mergeCell ref="WCJ16:WCK16"/>
    <mergeCell ref="WCL16:WCN16"/>
    <mergeCell ref="WCO16:WCP16"/>
    <mergeCell ref="WCQ16:WCS16"/>
    <mergeCell ref="WCT16:WCU16"/>
    <mergeCell ref="WCV16:WCX16"/>
    <mergeCell ref="WCY16:WCZ16"/>
    <mergeCell ref="WDA16:WDC16"/>
    <mergeCell ref="WDD16:WDE16"/>
    <mergeCell ref="WEY16:WFA16"/>
    <mergeCell ref="WFB16:WFC16"/>
    <mergeCell ref="WFD16:WFF16"/>
    <mergeCell ref="WFG16:WFH16"/>
    <mergeCell ref="WFI16:WFK16"/>
    <mergeCell ref="WFL16:WFM16"/>
    <mergeCell ref="WFN16:WFP16"/>
    <mergeCell ref="WFQ16:WFR16"/>
    <mergeCell ref="WFS16:WFU16"/>
    <mergeCell ref="WEC16:WED16"/>
    <mergeCell ref="WEE16:WEG16"/>
    <mergeCell ref="WEH16:WEI16"/>
    <mergeCell ref="WEJ16:WEL16"/>
    <mergeCell ref="WEM16:WEN16"/>
    <mergeCell ref="WEO16:WEQ16"/>
    <mergeCell ref="WER16:WES16"/>
    <mergeCell ref="WET16:WEV16"/>
    <mergeCell ref="WEW16:WEX16"/>
    <mergeCell ref="WGR16:WGT16"/>
    <mergeCell ref="WGU16:WGV16"/>
    <mergeCell ref="WGW16:WGY16"/>
    <mergeCell ref="WGZ16:WHA16"/>
    <mergeCell ref="WHB16:WHD16"/>
    <mergeCell ref="WHE16:WHF16"/>
    <mergeCell ref="WHG16:WHI16"/>
    <mergeCell ref="WHJ16:WHK16"/>
    <mergeCell ref="WHL16:WHN16"/>
    <mergeCell ref="WFV16:WFW16"/>
    <mergeCell ref="WFX16:WFZ16"/>
    <mergeCell ref="WGA16:WGB16"/>
    <mergeCell ref="WGC16:WGE16"/>
    <mergeCell ref="WGF16:WGG16"/>
    <mergeCell ref="WGH16:WGJ16"/>
    <mergeCell ref="WGK16:WGL16"/>
    <mergeCell ref="WGM16:WGO16"/>
    <mergeCell ref="WGP16:WGQ16"/>
    <mergeCell ref="WIK16:WIM16"/>
    <mergeCell ref="WIN16:WIO16"/>
    <mergeCell ref="WIP16:WIR16"/>
    <mergeCell ref="WIS16:WIT16"/>
    <mergeCell ref="WIU16:WIW16"/>
    <mergeCell ref="WIX16:WIY16"/>
    <mergeCell ref="WIZ16:WJB16"/>
    <mergeCell ref="WJC16:WJD16"/>
    <mergeCell ref="WJE16:WJG16"/>
    <mergeCell ref="WHO16:WHP16"/>
    <mergeCell ref="WHQ16:WHS16"/>
    <mergeCell ref="WHT16:WHU16"/>
    <mergeCell ref="WHV16:WHX16"/>
    <mergeCell ref="WHY16:WHZ16"/>
    <mergeCell ref="WIA16:WIC16"/>
    <mergeCell ref="WID16:WIE16"/>
    <mergeCell ref="WIF16:WIH16"/>
    <mergeCell ref="WII16:WIJ16"/>
    <mergeCell ref="WKD16:WKF16"/>
    <mergeCell ref="WKG16:WKH16"/>
    <mergeCell ref="WKI16:WKK16"/>
    <mergeCell ref="WKL16:WKM16"/>
    <mergeCell ref="WKN16:WKP16"/>
    <mergeCell ref="WKQ16:WKR16"/>
    <mergeCell ref="WKS16:WKU16"/>
    <mergeCell ref="WKV16:WKW16"/>
    <mergeCell ref="WKX16:WKZ16"/>
    <mergeCell ref="WJH16:WJI16"/>
    <mergeCell ref="WJJ16:WJL16"/>
    <mergeCell ref="WJM16:WJN16"/>
    <mergeCell ref="WJO16:WJQ16"/>
    <mergeCell ref="WJR16:WJS16"/>
    <mergeCell ref="WJT16:WJV16"/>
    <mergeCell ref="WJW16:WJX16"/>
    <mergeCell ref="WJY16:WKA16"/>
    <mergeCell ref="WKB16:WKC16"/>
    <mergeCell ref="WLW16:WLY16"/>
    <mergeCell ref="WLZ16:WMA16"/>
    <mergeCell ref="WMB16:WMD16"/>
    <mergeCell ref="WME16:WMF16"/>
    <mergeCell ref="WMG16:WMI16"/>
    <mergeCell ref="WMJ16:WMK16"/>
    <mergeCell ref="WML16:WMN16"/>
    <mergeCell ref="WMO16:WMP16"/>
    <mergeCell ref="WMQ16:WMS16"/>
    <mergeCell ref="WLA16:WLB16"/>
    <mergeCell ref="WLC16:WLE16"/>
    <mergeCell ref="WLF16:WLG16"/>
    <mergeCell ref="WLH16:WLJ16"/>
    <mergeCell ref="WLK16:WLL16"/>
    <mergeCell ref="WLM16:WLO16"/>
    <mergeCell ref="WLP16:WLQ16"/>
    <mergeCell ref="WLR16:WLT16"/>
    <mergeCell ref="WLU16:WLV16"/>
    <mergeCell ref="WNP16:WNR16"/>
    <mergeCell ref="WNS16:WNT16"/>
    <mergeCell ref="WNU16:WNW16"/>
    <mergeCell ref="WNX16:WNY16"/>
    <mergeCell ref="WNZ16:WOB16"/>
    <mergeCell ref="WOC16:WOD16"/>
    <mergeCell ref="WOE16:WOG16"/>
    <mergeCell ref="WOH16:WOI16"/>
    <mergeCell ref="WOJ16:WOL16"/>
    <mergeCell ref="WMT16:WMU16"/>
    <mergeCell ref="WMV16:WMX16"/>
    <mergeCell ref="WMY16:WMZ16"/>
    <mergeCell ref="WNA16:WNC16"/>
    <mergeCell ref="WND16:WNE16"/>
    <mergeCell ref="WNF16:WNH16"/>
    <mergeCell ref="WNI16:WNJ16"/>
    <mergeCell ref="WNK16:WNM16"/>
    <mergeCell ref="WNN16:WNO16"/>
    <mergeCell ref="WPI16:WPK16"/>
    <mergeCell ref="WPL16:WPM16"/>
    <mergeCell ref="WPN16:WPP16"/>
    <mergeCell ref="WPQ16:WPR16"/>
    <mergeCell ref="WPS16:WPU16"/>
    <mergeCell ref="WPV16:WPW16"/>
    <mergeCell ref="WPX16:WPZ16"/>
    <mergeCell ref="WQA16:WQB16"/>
    <mergeCell ref="WQC16:WQE16"/>
    <mergeCell ref="WOM16:WON16"/>
    <mergeCell ref="WOO16:WOQ16"/>
    <mergeCell ref="WOR16:WOS16"/>
    <mergeCell ref="WOT16:WOV16"/>
    <mergeCell ref="WOW16:WOX16"/>
    <mergeCell ref="WOY16:WPA16"/>
    <mergeCell ref="WPB16:WPC16"/>
    <mergeCell ref="WPD16:WPF16"/>
    <mergeCell ref="WPG16:WPH16"/>
    <mergeCell ref="WRB16:WRD16"/>
    <mergeCell ref="WRE16:WRF16"/>
    <mergeCell ref="WRG16:WRI16"/>
    <mergeCell ref="WRJ16:WRK16"/>
    <mergeCell ref="WRL16:WRN16"/>
    <mergeCell ref="WRO16:WRP16"/>
    <mergeCell ref="WRQ16:WRS16"/>
    <mergeCell ref="WRT16:WRU16"/>
    <mergeCell ref="WRV16:WRX16"/>
    <mergeCell ref="WQF16:WQG16"/>
    <mergeCell ref="WQH16:WQJ16"/>
    <mergeCell ref="WQK16:WQL16"/>
    <mergeCell ref="WQM16:WQO16"/>
    <mergeCell ref="WQP16:WQQ16"/>
    <mergeCell ref="WQR16:WQT16"/>
    <mergeCell ref="WQU16:WQV16"/>
    <mergeCell ref="WQW16:WQY16"/>
    <mergeCell ref="WQZ16:WRA16"/>
    <mergeCell ref="WSU16:WSW16"/>
    <mergeCell ref="WSX16:WSY16"/>
    <mergeCell ref="WSZ16:WTB16"/>
    <mergeCell ref="WTC16:WTD16"/>
    <mergeCell ref="WTE16:WTG16"/>
    <mergeCell ref="WTH16:WTI16"/>
    <mergeCell ref="WTJ16:WTL16"/>
    <mergeCell ref="WTM16:WTN16"/>
    <mergeCell ref="WTO16:WTQ16"/>
    <mergeCell ref="WRY16:WRZ16"/>
    <mergeCell ref="WSA16:WSC16"/>
    <mergeCell ref="WSD16:WSE16"/>
    <mergeCell ref="WSF16:WSH16"/>
    <mergeCell ref="WSI16:WSJ16"/>
    <mergeCell ref="WSK16:WSM16"/>
    <mergeCell ref="WSN16:WSO16"/>
    <mergeCell ref="WSP16:WSR16"/>
    <mergeCell ref="WSS16:WST16"/>
    <mergeCell ref="WUN16:WUP16"/>
    <mergeCell ref="WUQ16:WUR16"/>
    <mergeCell ref="WUS16:WUU16"/>
    <mergeCell ref="WUV16:WUW16"/>
    <mergeCell ref="WUX16:WUZ16"/>
    <mergeCell ref="WVA16:WVB16"/>
    <mergeCell ref="WVC16:WVE16"/>
    <mergeCell ref="WVF16:WVG16"/>
    <mergeCell ref="WVH16:WVJ16"/>
    <mergeCell ref="WTR16:WTS16"/>
    <mergeCell ref="WTT16:WTV16"/>
    <mergeCell ref="WTW16:WTX16"/>
    <mergeCell ref="WTY16:WUA16"/>
    <mergeCell ref="WUB16:WUC16"/>
    <mergeCell ref="WUD16:WUF16"/>
    <mergeCell ref="WUG16:WUH16"/>
    <mergeCell ref="WUI16:WUK16"/>
    <mergeCell ref="WUL16:WUM16"/>
    <mergeCell ref="WWG16:WWI16"/>
    <mergeCell ref="WWJ16:WWK16"/>
    <mergeCell ref="WWL16:WWN16"/>
    <mergeCell ref="WWO16:WWP16"/>
    <mergeCell ref="WWQ16:WWS16"/>
    <mergeCell ref="WWT16:WWU16"/>
    <mergeCell ref="WWV16:WWX16"/>
    <mergeCell ref="WWY16:WWZ16"/>
    <mergeCell ref="WXA16:WXC16"/>
    <mergeCell ref="WVK16:WVL16"/>
    <mergeCell ref="WVM16:WVO16"/>
    <mergeCell ref="WVP16:WVQ16"/>
    <mergeCell ref="WVR16:WVT16"/>
    <mergeCell ref="WVU16:WVV16"/>
    <mergeCell ref="WVW16:WVY16"/>
    <mergeCell ref="WVZ16:WWA16"/>
    <mergeCell ref="WWB16:WWD16"/>
    <mergeCell ref="WWE16:WWF16"/>
    <mergeCell ref="WXZ16:WYB16"/>
    <mergeCell ref="WYC16:WYD16"/>
    <mergeCell ref="WYE16:WYG16"/>
    <mergeCell ref="WYH16:WYI16"/>
    <mergeCell ref="WYJ16:WYL16"/>
    <mergeCell ref="WYM16:WYN16"/>
    <mergeCell ref="WYO16:WYQ16"/>
    <mergeCell ref="WYR16:WYS16"/>
    <mergeCell ref="WYT16:WYV16"/>
    <mergeCell ref="WXD16:WXE16"/>
    <mergeCell ref="WXF16:WXH16"/>
    <mergeCell ref="WXI16:WXJ16"/>
    <mergeCell ref="WXK16:WXM16"/>
    <mergeCell ref="WXN16:WXO16"/>
    <mergeCell ref="WXP16:WXR16"/>
    <mergeCell ref="WXS16:WXT16"/>
    <mergeCell ref="WXU16:WXW16"/>
    <mergeCell ref="WXX16:WXY16"/>
    <mergeCell ref="WZS16:WZU16"/>
    <mergeCell ref="WZV16:WZW16"/>
    <mergeCell ref="WZX16:WZZ16"/>
    <mergeCell ref="XAA16:XAB16"/>
    <mergeCell ref="XAC16:XAE16"/>
    <mergeCell ref="XAF16:XAG16"/>
    <mergeCell ref="XAH16:XAJ16"/>
    <mergeCell ref="XAK16:XAL16"/>
    <mergeCell ref="XAM16:XAO16"/>
    <mergeCell ref="WYW16:WYX16"/>
    <mergeCell ref="WYY16:WZA16"/>
    <mergeCell ref="WZB16:WZC16"/>
    <mergeCell ref="WZD16:WZF16"/>
    <mergeCell ref="WZG16:WZH16"/>
    <mergeCell ref="WZI16:WZK16"/>
    <mergeCell ref="WZL16:WZM16"/>
    <mergeCell ref="WZN16:WZP16"/>
    <mergeCell ref="WZQ16:WZR16"/>
    <mergeCell ref="XCU16:XCW16"/>
    <mergeCell ref="XCX16:XCY16"/>
    <mergeCell ref="XCZ16:XDB16"/>
    <mergeCell ref="XDC16:XDD16"/>
    <mergeCell ref="XBL16:XBN16"/>
    <mergeCell ref="XBO16:XBP16"/>
    <mergeCell ref="XBQ16:XBS16"/>
    <mergeCell ref="XBT16:XBU16"/>
    <mergeCell ref="XBV16:XBX16"/>
    <mergeCell ref="XBY16:XBZ16"/>
    <mergeCell ref="XCA16:XCC16"/>
    <mergeCell ref="XCD16:XCE16"/>
    <mergeCell ref="XCF16:XCH16"/>
    <mergeCell ref="XAP16:XAQ16"/>
    <mergeCell ref="XAR16:XAT16"/>
    <mergeCell ref="XAU16:XAV16"/>
    <mergeCell ref="XAW16:XAY16"/>
    <mergeCell ref="XAZ16:XBA16"/>
    <mergeCell ref="XBB16:XBD16"/>
    <mergeCell ref="XBE16:XBF16"/>
    <mergeCell ref="XBG16:XBI16"/>
    <mergeCell ref="XBJ16:XBK16"/>
    <mergeCell ref="G36:T36"/>
    <mergeCell ref="XEX16:XEZ16"/>
    <mergeCell ref="XFA16:XFB16"/>
    <mergeCell ref="XFC16:XFD16"/>
    <mergeCell ref="G16:T16"/>
    <mergeCell ref="B17:T17"/>
    <mergeCell ref="B18:G18"/>
    <mergeCell ref="H18:N18"/>
    <mergeCell ref="O18:T18"/>
    <mergeCell ref="XEB16:XEC16"/>
    <mergeCell ref="XED16:XEF16"/>
    <mergeCell ref="XEG16:XEH16"/>
    <mergeCell ref="XEI16:XEK16"/>
    <mergeCell ref="XEL16:XEM16"/>
    <mergeCell ref="XEN16:XEP16"/>
    <mergeCell ref="XEQ16:XER16"/>
    <mergeCell ref="XES16:XEU16"/>
    <mergeCell ref="XEV16:XEW16"/>
    <mergeCell ref="XDE16:XDG16"/>
    <mergeCell ref="XDH16:XDI16"/>
    <mergeCell ref="XDJ16:XDL16"/>
    <mergeCell ref="XDM16:XDN16"/>
    <mergeCell ref="XDO16:XDQ16"/>
    <mergeCell ref="XDR16:XDS16"/>
    <mergeCell ref="XDT16:XDV16"/>
    <mergeCell ref="XDW16:XDX16"/>
    <mergeCell ref="XDY16:XEA16"/>
    <mergeCell ref="XCI16:XCJ16"/>
    <mergeCell ref="XCK16:XCM16"/>
    <mergeCell ref="XCN16:XCO16"/>
    <mergeCell ref="XCP16:XCR16"/>
    <mergeCell ref="XCS16:XCT16"/>
    <mergeCell ref="G45:T45"/>
    <mergeCell ref="G46:T46"/>
    <mergeCell ref="G47:T47"/>
    <mergeCell ref="A48:B48"/>
    <mergeCell ref="C48:E48"/>
    <mergeCell ref="G48:T48"/>
    <mergeCell ref="G49:T49"/>
    <mergeCell ref="G50:T50"/>
    <mergeCell ref="G51:T51"/>
    <mergeCell ref="G37:T37"/>
    <mergeCell ref="G38:T38"/>
    <mergeCell ref="G39:T39"/>
    <mergeCell ref="A40:B40"/>
    <mergeCell ref="C40:E40"/>
    <mergeCell ref="G40:T40"/>
    <mergeCell ref="G41:T41"/>
    <mergeCell ref="G42:T42"/>
    <mergeCell ref="G44:T44"/>
    <mergeCell ref="G65:T65"/>
    <mergeCell ref="L70:M70"/>
    <mergeCell ref="K72:M72"/>
    <mergeCell ref="O72:R72"/>
    <mergeCell ref="N70:P70"/>
    <mergeCell ref="Q70:R70"/>
    <mergeCell ref="F57:T57"/>
    <mergeCell ref="G58:T58"/>
    <mergeCell ref="G59:T59"/>
    <mergeCell ref="G60:T60"/>
    <mergeCell ref="G61:T61"/>
    <mergeCell ref="G62:T62"/>
    <mergeCell ref="G63:T63"/>
    <mergeCell ref="A64:B64"/>
    <mergeCell ref="C64:E64"/>
    <mergeCell ref="G64:T64"/>
    <mergeCell ref="A52:B52"/>
    <mergeCell ref="C52:E52"/>
    <mergeCell ref="G52:T52"/>
    <mergeCell ref="G53:T53"/>
    <mergeCell ref="G54:T54"/>
    <mergeCell ref="G55:T55"/>
    <mergeCell ref="A56:B56"/>
    <mergeCell ref="C56:E56"/>
    <mergeCell ref="F56:T56"/>
    <mergeCell ref="A67:T67"/>
  </mergeCells>
  <phoneticPr fontId="1" type="noConversion"/>
  <pageMargins left="0.47244094488188981" right="0.47244094488188981" top="0.74803149606299213" bottom="0.74803149606299213" header="0.31496062992125984" footer="0.31496062992125984"/>
  <pageSetup paperSize="9"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종류!$B$1:$B$2</xm:f>
          </x14:formula1>
          <xm:sqref>A3:T3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61"/>
  <sheetViews>
    <sheetView showGridLines="0" showZeros="0" zoomScale="145" zoomScaleNormal="145" workbookViewId="0">
      <selection activeCell="M21" sqref="M21"/>
    </sheetView>
  </sheetViews>
  <sheetFormatPr defaultRowHeight="13.5"/>
  <cols>
    <col min="1" max="1" width="5" style="20" customWidth="1"/>
    <col min="2" max="2" width="12.375" style="20" customWidth="1"/>
    <col min="3" max="3" width="2.375" style="20" customWidth="1"/>
    <col min="4" max="4" width="6.5" style="20" customWidth="1"/>
    <col min="5" max="6" width="3.125" style="20" customWidth="1"/>
    <col min="7" max="7" width="2.75" style="20" customWidth="1"/>
    <col min="8" max="8" width="5" style="20" customWidth="1"/>
    <col min="9" max="9" width="4.625" style="20" customWidth="1"/>
    <col min="10" max="10" width="3.75" style="20" customWidth="1"/>
    <col min="11" max="11" width="8.125" style="20" customWidth="1"/>
    <col min="12" max="12" width="3.5" style="20" customWidth="1"/>
    <col min="13" max="14" width="4.75" style="20" customWidth="1"/>
    <col min="15" max="15" width="3.75" style="20" customWidth="1"/>
    <col min="16" max="16" width="2" style="20" customWidth="1"/>
    <col min="17" max="17" width="10.5" style="20" customWidth="1"/>
    <col min="18" max="16384" width="9" style="20"/>
  </cols>
  <sheetData>
    <row r="1" spans="1:17" s="7" customFormat="1" ht="20.100000000000001" customHeight="1">
      <c r="A1" s="449" t="s">
        <v>17</v>
      </c>
      <c r="B1" s="449"/>
      <c r="C1" s="449"/>
      <c r="D1" s="449"/>
      <c r="E1" s="449"/>
      <c r="F1" s="449"/>
      <c r="G1" s="449"/>
      <c r="H1" s="449"/>
      <c r="I1" s="449"/>
      <c r="J1" s="449"/>
      <c r="K1" s="449"/>
      <c r="L1" s="449"/>
      <c r="M1" s="449"/>
      <c r="N1" s="449"/>
      <c r="O1" s="449"/>
      <c r="P1" s="449"/>
      <c r="Q1" s="449"/>
    </row>
    <row r="3" spans="1:17" s="7" customFormat="1" ht="15" customHeight="1">
      <c r="A3" s="477" t="s">
        <v>18</v>
      </c>
      <c r="B3" s="477" t="s">
        <v>19</v>
      </c>
      <c r="C3" s="477"/>
      <c r="D3" s="477"/>
      <c r="E3" s="477"/>
      <c r="F3" s="477"/>
      <c r="G3" s="482" t="s">
        <v>20</v>
      </c>
      <c r="H3" s="483"/>
      <c r="I3" s="483"/>
      <c r="J3" s="484"/>
      <c r="K3" s="477" t="s">
        <v>21</v>
      </c>
      <c r="L3" s="477"/>
      <c r="M3" s="477"/>
      <c r="N3" s="479" t="s">
        <v>23</v>
      </c>
      <c r="O3" s="479"/>
      <c r="P3" s="477" t="s">
        <v>25</v>
      </c>
      <c r="Q3" s="477"/>
    </row>
    <row r="4" spans="1:17" s="7" customFormat="1" ht="15" customHeight="1">
      <c r="A4" s="477"/>
      <c r="B4" s="477"/>
      <c r="C4" s="477"/>
      <c r="D4" s="477"/>
      <c r="E4" s="477"/>
      <c r="F4" s="477"/>
      <c r="G4" s="485"/>
      <c r="H4" s="486"/>
      <c r="I4" s="486"/>
      <c r="J4" s="487"/>
      <c r="K4" s="19" t="s">
        <v>24</v>
      </c>
      <c r="L4" s="477" t="s">
        <v>22</v>
      </c>
      <c r="M4" s="477"/>
      <c r="N4" s="479"/>
      <c r="O4" s="479"/>
      <c r="P4" s="477"/>
      <c r="Q4" s="477"/>
    </row>
    <row r="5" spans="1:17" s="7" customFormat="1" ht="20.100000000000001" customHeight="1">
      <c r="A5" s="19">
        <v>1</v>
      </c>
      <c r="B5" s="478" t="str">
        <f>과제정보!D34</f>
        <v>1번과제</v>
      </c>
      <c r="C5" s="478"/>
      <c r="D5" s="478"/>
      <c r="E5" s="478"/>
      <c r="F5" s="478"/>
      <c r="G5" s="479" t="str">
        <f>IFERROR(VLOOKUP(B5,과제정보!D:Y,5,0),"")</f>
        <v>한국연구재단</v>
      </c>
      <c r="H5" s="479"/>
      <c r="I5" s="479"/>
      <c r="J5" s="479"/>
      <c r="K5" s="18">
        <f>과제정보!M34</f>
        <v>20230101</v>
      </c>
      <c r="L5" s="480">
        <f>과제정보!O34</f>
        <v>20230630</v>
      </c>
      <c r="M5" s="480"/>
      <c r="N5" s="477" t="str">
        <f>IFERROR(VLOOKUP(B5,과제정보!D:Y,8,0),"")</f>
        <v>김시립</v>
      </c>
      <c r="O5" s="477"/>
      <c r="P5" s="481">
        <f>과제정보!P34</f>
        <v>2010580</v>
      </c>
      <c r="Q5" s="481"/>
    </row>
    <row r="6" spans="1:17" s="7" customFormat="1" ht="20.100000000000001" customHeight="1">
      <c r="A6" s="161">
        <v>2</v>
      </c>
      <c r="B6" s="478" t="str">
        <f>과제정보!D35</f>
        <v>2번과제</v>
      </c>
      <c r="C6" s="478"/>
      <c r="D6" s="478"/>
      <c r="E6" s="478"/>
      <c r="F6" s="478"/>
      <c r="G6" s="479">
        <f>IFERROR(VLOOKUP(B6,과제정보!D:Y,5,0),"")</f>
        <v>0</v>
      </c>
      <c r="H6" s="479"/>
      <c r="I6" s="479"/>
      <c r="J6" s="479"/>
      <c r="K6" s="160">
        <f>과제정보!M35</f>
        <v>20230701</v>
      </c>
      <c r="L6" s="480">
        <f>과제정보!O35</f>
        <v>20230831</v>
      </c>
      <c r="M6" s="480"/>
      <c r="N6" s="477">
        <f>IFERROR(VLOOKUP(B6,과제정보!D:Y,8,0),"")</f>
        <v>0</v>
      </c>
      <c r="O6" s="477"/>
      <c r="P6" s="481">
        <f>과제정보!P35</f>
        <v>3000000</v>
      </c>
      <c r="Q6" s="481"/>
    </row>
    <row r="7" spans="1:17" s="7" customFormat="1" ht="20.100000000000001" customHeight="1">
      <c r="A7" s="161">
        <v>3</v>
      </c>
      <c r="B7" s="478" t="str">
        <f>과제정보!D36</f>
        <v>3번과제</v>
      </c>
      <c r="C7" s="478"/>
      <c r="D7" s="478"/>
      <c r="E7" s="478"/>
      <c r="F7" s="478"/>
      <c r="G7" s="479">
        <f>IFERROR(VLOOKUP(B7,과제정보!D:Y,5,0),"")</f>
        <v>0</v>
      </c>
      <c r="H7" s="479"/>
      <c r="I7" s="479"/>
      <c r="J7" s="479"/>
      <c r="K7" s="160">
        <f>과제정보!M36</f>
        <v>20230901</v>
      </c>
      <c r="L7" s="480">
        <f>과제정보!O36</f>
        <v>20231231</v>
      </c>
      <c r="M7" s="480"/>
      <c r="N7" s="477">
        <f>IFERROR(VLOOKUP(B7,과제정보!D:Y,8,0),"")</f>
        <v>0</v>
      </c>
      <c r="O7" s="477"/>
      <c r="P7" s="481">
        <f>과제정보!P36</f>
        <v>2000000</v>
      </c>
      <c r="Q7" s="481"/>
    </row>
    <row r="8" spans="1:17" s="7" customFormat="1" ht="20.100000000000001" customHeight="1">
      <c r="A8" s="161">
        <v>4</v>
      </c>
      <c r="B8" s="478" t="str">
        <f>과제정보!D37</f>
        <v>3번과제</v>
      </c>
      <c r="C8" s="478"/>
      <c r="D8" s="478"/>
      <c r="E8" s="478"/>
      <c r="F8" s="478"/>
      <c r="G8" s="479">
        <f>IFERROR(VLOOKUP(B8,과제정보!D:Y,5,0),"")</f>
        <v>0</v>
      </c>
      <c r="H8" s="479"/>
      <c r="I8" s="479"/>
      <c r="J8" s="479"/>
      <c r="K8" s="160">
        <f>과제정보!M37</f>
        <v>20230901</v>
      </c>
      <c r="L8" s="480">
        <f>과제정보!O37</f>
        <v>20231231</v>
      </c>
      <c r="M8" s="480"/>
      <c r="N8" s="477">
        <f>IFERROR(VLOOKUP(B8,과제정보!D:Y,8,0),"")</f>
        <v>0</v>
      </c>
      <c r="O8" s="477"/>
      <c r="P8" s="481">
        <f>과제정보!P37</f>
        <v>500000</v>
      </c>
      <c r="Q8" s="481"/>
    </row>
    <row r="9" spans="1:17" s="7" customFormat="1" ht="20.100000000000001" customHeight="1">
      <c r="A9" s="161">
        <v>5</v>
      </c>
      <c r="B9" s="478" t="str">
        <f>과제정보!D38</f>
        <v>3번과제</v>
      </c>
      <c r="C9" s="478"/>
      <c r="D9" s="478"/>
      <c r="E9" s="478"/>
      <c r="F9" s="478"/>
      <c r="G9" s="479">
        <f>IFERROR(VLOOKUP(B9,과제정보!D:Y,5,0),"")</f>
        <v>0</v>
      </c>
      <c r="H9" s="479"/>
      <c r="I9" s="479"/>
      <c r="J9" s="479"/>
      <c r="K9" s="160">
        <f>과제정보!M38</f>
        <v>20230901</v>
      </c>
      <c r="L9" s="480">
        <f>과제정보!O38</f>
        <v>20231231</v>
      </c>
      <c r="M9" s="480"/>
      <c r="N9" s="477">
        <f>IFERROR(VLOOKUP(B9,과제정보!D:Y,8,0),"")</f>
        <v>0</v>
      </c>
      <c r="O9" s="477"/>
      <c r="P9" s="481">
        <f>과제정보!P38</f>
        <v>500000</v>
      </c>
      <c r="Q9" s="481"/>
    </row>
    <row r="10" spans="1:17" s="7" customFormat="1" ht="20.100000000000001" customHeight="1">
      <c r="A10" s="161">
        <v>6</v>
      </c>
      <c r="B10" s="478">
        <f>과제정보!D39</f>
        <v>0</v>
      </c>
      <c r="C10" s="478"/>
      <c r="D10" s="478"/>
      <c r="E10" s="478"/>
      <c r="F10" s="478"/>
      <c r="G10" s="479" t="str">
        <f>IFERROR(VLOOKUP(B10,과제정보!D:Y,5,0),"")</f>
        <v/>
      </c>
      <c r="H10" s="479"/>
      <c r="I10" s="479"/>
      <c r="J10" s="479"/>
      <c r="K10" s="160">
        <f>과제정보!M39</f>
        <v>0</v>
      </c>
      <c r="L10" s="480">
        <f>과제정보!O39</f>
        <v>0</v>
      </c>
      <c r="M10" s="480"/>
      <c r="N10" s="477" t="str">
        <f>IFERROR(VLOOKUP(B10,과제정보!D:Y,8,0),"")</f>
        <v/>
      </c>
      <c r="O10" s="477"/>
      <c r="P10" s="481">
        <f>과제정보!P39</f>
        <v>0</v>
      </c>
      <c r="Q10" s="481"/>
    </row>
    <row r="11" spans="1:17" s="7" customFormat="1" ht="20.100000000000001" customHeight="1">
      <c r="A11" s="161">
        <v>7</v>
      </c>
      <c r="B11" s="478">
        <f>과제정보!D40</f>
        <v>0</v>
      </c>
      <c r="C11" s="478"/>
      <c r="D11" s="478"/>
      <c r="E11" s="478"/>
      <c r="F11" s="478"/>
      <c r="G11" s="479" t="str">
        <f>IFERROR(VLOOKUP(B11,과제정보!D:Y,5,0),"")</f>
        <v/>
      </c>
      <c r="H11" s="479"/>
      <c r="I11" s="479"/>
      <c r="J11" s="479"/>
      <c r="K11" s="160">
        <f>과제정보!M40</f>
        <v>0</v>
      </c>
      <c r="L11" s="480">
        <f>과제정보!O40</f>
        <v>0</v>
      </c>
      <c r="M11" s="480"/>
      <c r="N11" s="477" t="str">
        <f>IFERROR(VLOOKUP(B11,과제정보!D:Y,8,0),"")</f>
        <v/>
      </c>
      <c r="O11" s="477"/>
      <c r="P11" s="481">
        <f>과제정보!P40</f>
        <v>0</v>
      </c>
      <c r="Q11" s="481"/>
    </row>
    <row r="12" spans="1:17" s="7" customFormat="1" ht="20.100000000000001" customHeight="1">
      <c r="A12" s="161">
        <v>8</v>
      </c>
      <c r="B12" s="478">
        <f>과제정보!D41</f>
        <v>0</v>
      </c>
      <c r="C12" s="478"/>
      <c r="D12" s="478"/>
      <c r="E12" s="478"/>
      <c r="F12" s="478"/>
      <c r="G12" s="479" t="str">
        <f>IFERROR(VLOOKUP(B12,과제정보!D:Y,5,0),"")</f>
        <v/>
      </c>
      <c r="H12" s="479"/>
      <c r="I12" s="479"/>
      <c r="J12" s="479"/>
      <c r="K12" s="160">
        <f>과제정보!M41</f>
        <v>0</v>
      </c>
      <c r="L12" s="480">
        <f>과제정보!O41</f>
        <v>0</v>
      </c>
      <c r="M12" s="480"/>
      <c r="N12" s="477" t="str">
        <f>IFERROR(VLOOKUP(B12,과제정보!D:Y,8,0),"")</f>
        <v/>
      </c>
      <c r="O12" s="477"/>
      <c r="P12" s="481">
        <f>과제정보!P41</f>
        <v>0</v>
      </c>
      <c r="Q12" s="481"/>
    </row>
    <row r="13" spans="1:17" s="7" customFormat="1" ht="20.100000000000001" customHeight="1">
      <c r="A13" s="161">
        <v>9</v>
      </c>
      <c r="B13" s="478">
        <f>과제정보!D42</f>
        <v>0</v>
      </c>
      <c r="C13" s="478"/>
      <c r="D13" s="478"/>
      <c r="E13" s="478"/>
      <c r="F13" s="478"/>
      <c r="G13" s="479" t="str">
        <f>IFERROR(VLOOKUP(B13,과제정보!D:Y,5,0),"")</f>
        <v/>
      </c>
      <c r="H13" s="479"/>
      <c r="I13" s="479"/>
      <c r="J13" s="479"/>
      <c r="K13" s="160">
        <f>과제정보!M42</f>
        <v>0</v>
      </c>
      <c r="L13" s="480">
        <f>과제정보!O42</f>
        <v>0</v>
      </c>
      <c r="M13" s="480"/>
      <c r="N13" s="477" t="str">
        <f>IFERROR(VLOOKUP(B13,과제정보!D:Y,8,0),"")</f>
        <v/>
      </c>
      <c r="O13" s="477"/>
      <c r="P13" s="481">
        <f>과제정보!P42</f>
        <v>0</v>
      </c>
      <c r="Q13" s="481"/>
    </row>
    <row r="14" spans="1:17" s="7" customFormat="1" ht="20.100000000000001" customHeight="1">
      <c r="A14" s="161">
        <v>10</v>
      </c>
      <c r="B14" s="478">
        <f>과제정보!D43</f>
        <v>0</v>
      </c>
      <c r="C14" s="478"/>
      <c r="D14" s="478"/>
      <c r="E14" s="478"/>
      <c r="F14" s="478"/>
      <c r="G14" s="479" t="str">
        <f>IFERROR(VLOOKUP(B14,과제정보!D:Y,5,0),"")</f>
        <v/>
      </c>
      <c r="H14" s="479"/>
      <c r="I14" s="479"/>
      <c r="J14" s="479"/>
      <c r="K14" s="160">
        <f>과제정보!M43</f>
        <v>0</v>
      </c>
      <c r="L14" s="480">
        <f>과제정보!O43</f>
        <v>0</v>
      </c>
      <c r="M14" s="480"/>
      <c r="N14" s="477" t="str">
        <f>IFERROR(VLOOKUP(B14,과제정보!D:Y,8,0),"")</f>
        <v/>
      </c>
      <c r="O14" s="477"/>
      <c r="P14" s="481">
        <f>과제정보!P43</f>
        <v>0</v>
      </c>
      <c r="Q14" s="481"/>
    </row>
    <row r="15" spans="1:17" s="15" customFormat="1" ht="20.100000000000001" customHeight="1">
      <c r="A15" s="163"/>
      <c r="B15" s="177"/>
      <c r="C15" s="177"/>
      <c r="D15" s="177"/>
      <c r="E15" s="177"/>
      <c r="F15" s="177"/>
      <c r="G15" s="178"/>
      <c r="H15" s="178"/>
      <c r="I15" s="178"/>
      <c r="J15" s="178"/>
      <c r="K15" s="162"/>
      <c r="L15" s="179"/>
      <c r="M15" s="179"/>
      <c r="N15" s="180"/>
      <c r="O15" s="180"/>
      <c r="P15" s="181"/>
      <c r="Q15" s="181"/>
    </row>
    <row r="16" spans="1:17" s="15" customFormat="1" ht="20.100000000000001" customHeight="1">
      <c r="A16" s="163"/>
      <c r="B16" s="177"/>
      <c r="C16" s="177"/>
      <c r="D16" s="177"/>
      <c r="E16" s="177"/>
      <c r="F16" s="177"/>
      <c r="G16" s="178"/>
      <c r="H16" s="178"/>
      <c r="I16" s="178"/>
      <c r="J16" s="178"/>
      <c r="K16" s="162"/>
      <c r="L16" s="179"/>
      <c r="M16" s="179"/>
      <c r="N16" s="180"/>
      <c r="O16" s="180"/>
      <c r="P16" s="181"/>
      <c r="Q16" s="181"/>
    </row>
    <row r="17" spans="1:17" s="15" customFormat="1" ht="20.100000000000001" customHeight="1">
      <c r="A17" s="163"/>
      <c r="B17" s="177"/>
      <c r="C17" s="177"/>
      <c r="D17" s="177"/>
      <c r="E17" s="177"/>
      <c r="F17" s="177"/>
      <c r="G17" s="178"/>
      <c r="H17" s="178"/>
      <c r="I17" s="178"/>
      <c r="J17" s="178"/>
      <c r="K17" s="162"/>
      <c r="L17" s="179"/>
      <c r="M17" s="179"/>
      <c r="N17" s="180"/>
      <c r="O17" s="180"/>
      <c r="P17" s="181"/>
      <c r="Q17" s="181"/>
    </row>
    <row r="18" spans="1:17" s="15" customFormat="1" ht="20.100000000000001" customHeight="1">
      <c r="A18" s="163"/>
      <c r="B18" s="177"/>
      <c r="C18" s="177"/>
      <c r="D18" s="177"/>
      <c r="E18" s="177"/>
      <c r="F18" s="177"/>
      <c r="G18" s="178"/>
      <c r="H18" s="178"/>
      <c r="I18" s="178"/>
      <c r="J18" s="178"/>
      <c r="K18" s="162"/>
      <c r="L18" s="179"/>
      <c r="M18" s="179"/>
      <c r="N18" s="180"/>
      <c r="O18" s="180"/>
      <c r="P18" s="181"/>
      <c r="Q18" s="181"/>
    </row>
    <row r="19" spans="1:17" s="15" customFormat="1" ht="20.100000000000001" customHeight="1">
      <c r="A19" s="163"/>
      <c r="B19" s="177"/>
      <c r="C19" s="177"/>
      <c r="D19" s="177"/>
      <c r="E19" s="177"/>
      <c r="F19" s="177"/>
      <c r="G19" s="178"/>
      <c r="H19" s="178"/>
      <c r="I19" s="178"/>
      <c r="J19" s="178"/>
      <c r="K19" s="162"/>
      <c r="L19" s="179"/>
      <c r="M19" s="179"/>
      <c r="N19" s="180"/>
      <c r="O19" s="180"/>
      <c r="P19" s="181"/>
      <c r="Q19" s="181"/>
    </row>
    <row r="20" spans="1:17" s="15" customFormat="1" ht="20.100000000000001" customHeight="1">
      <c r="A20" s="163"/>
      <c r="B20" s="177"/>
      <c r="C20" s="177"/>
      <c r="D20" s="177"/>
      <c r="E20" s="177"/>
      <c r="F20" s="177"/>
      <c r="G20" s="178"/>
      <c r="H20" s="178"/>
      <c r="I20" s="178"/>
      <c r="J20" s="178"/>
      <c r="K20" s="162"/>
      <c r="L20" s="179"/>
      <c r="M20" s="179"/>
      <c r="N20" s="180"/>
      <c r="O20" s="180"/>
      <c r="P20" s="181"/>
      <c r="Q20" s="181"/>
    </row>
    <row r="21" spans="1:17" s="15" customFormat="1" ht="20.100000000000001" customHeight="1">
      <c r="A21" s="163"/>
      <c r="B21" s="177"/>
      <c r="C21" s="177"/>
      <c r="D21" s="177"/>
      <c r="E21" s="177"/>
      <c r="F21" s="177"/>
      <c r="G21" s="178"/>
      <c r="H21" s="178"/>
      <c r="I21" s="178"/>
      <c r="J21" s="178"/>
      <c r="K21" s="162"/>
      <c r="L21" s="179"/>
      <c r="M21" s="179"/>
      <c r="N21" s="180"/>
      <c r="O21" s="180"/>
      <c r="P21" s="181"/>
      <c r="Q21" s="181"/>
    </row>
    <row r="22" spans="1:17" s="15" customFormat="1" ht="20.100000000000001" customHeight="1">
      <c r="A22" s="163"/>
      <c r="B22" s="177"/>
      <c r="C22" s="177"/>
      <c r="D22" s="177"/>
      <c r="E22" s="177"/>
      <c r="F22" s="177"/>
      <c r="G22" s="178"/>
      <c r="H22" s="178"/>
      <c r="I22" s="178"/>
      <c r="J22" s="178"/>
      <c r="K22" s="162"/>
      <c r="L22" s="179"/>
      <c r="M22" s="179"/>
      <c r="N22" s="180"/>
      <c r="O22" s="180"/>
      <c r="P22" s="181"/>
      <c r="Q22" s="181"/>
    </row>
    <row r="23" spans="1:17" s="15" customFormat="1" ht="20.100000000000001" customHeight="1">
      <c r="A23" s="163"/>
      <c r="B23" s="177"/>
      <c r="C23" s="177"/>
      <c r="D23" s="177"/>
      <c r="E23" s="177"/>
      <c r="F23" s="177"/>
      <c r="G23" s="178"/>
      <c r="H23" s="178"/>
      <c r="I23" s="178"/>
      <c r="J23" s="178"/>
      <c r="K23" s="162"/>
      <c r="L23" s="179"/>
      <c r="M23" s="179"/>
      <c r="N23" s="180"/>
      <c r="O23" s="180"/>
      <c r="P23" s="181"/>
      <c r="Q23" s="181"/>
    </row>
    <row r="24" spans="1:17" s="15" customFormat="1" ht="20.100000000000001" customHeight="1">
      <c r="A24" s="163"/>
      <c r="B24" s="177"/>
      <c r="C24" s="177"/>
      <c r="D24" s="177"/>
      <c r="E24" s="177"/>
      <c r="F24" s="177"/>
      <c r="G24" s="178"/>
      <c r="H24" s="178"/>
      <c r="I24" s="178"/>
      <c r="J24" s="178"/>
      <c r="K24" s="162"/>
      <c r="L24" s="179"/>
      <c r="M24" s="179"/>
      <c r="N24" s="180"/>
      <c r="O24" s="180"/>
      <c r="P24" s="181"/>
      <c r="Q24" s="181"/>
    </row>
    <row r="25" spans="1:17" s="15" customFormat="1" ht="20.100000000000001" customHeight="1">
      <c r="A25" s="163"/>
      <c r="B25" s="177"/>
      <c r="C25" s="177"/>
      <c r="D25" s="177"/>
      <c r="E25" s="177"/>
      <c r="F25" s="177"/>
      <c r="G25" s="178"/>
      <c r="H25" s="178"/>
      <c r="I25" s="178"/>
      <c r="J25" s="178"/>
      <c r="K25" s="162"/>
      <c r="L25" s="179"/>
      <c r="M25" s="179"/>
      <c r="N25" s="180"/>
      <c r="O25" s="180"/>
      <c r="P25" s="181"/>
      <c r="Q25" s="181"/>
    </row>
    <row r="26" spans="1:17" s="15" customFormat="1" ht="20.100000000000001" customHeight="1">
      <c r="A26" s="163"/>
      <c r="B26" s="177"/>
      <c r="C26" s="177"/>
      <c r="D26" s="177"/>
      <c r="E26" s="177"/>
      <c r="F26" s="177"/>
      <c r="G26" s="178"/>
      <c r="H26" s="178"/>
      <c r="I26" s="178"/>
      <c r="J26" s="178"/>
      <c r="K26" s="162"/>
      <c r="L26" s="179"/>
      <c r="M26" s="179"/>
      <c r="N26" s="180"/>
      <c r="O26" s="180"/>
      <c r="P26" s="181"/>
      <c r="Q26" s="181"/>
    </row>
    <row r="27" spans="1:17" s="15" customFormat="1" ht="20.100000000000001" customHeight="1">
      <c r="A27" s="163"/>
      <c r="B27" s="177"/>
      <c r="C27" s="177"/>
      <c r="D27" s="177"/>
      <c r="E27" s="177"/>
      <c r="F27" s="177"/>
      <c r="G27" s="178"/>
      <c r="H27" s="178"/>
      <c r="I27" s="178"/>
      <c r="J27" s="178"/>
      <c r="K27" s="162"/>
      <c r="L27" s="179"/>
      <c r="M27" s="179"/>
      <c r="N27" s="180"/>
      <c r="O27" s="180"/>
      <c r="P27" s="181"/>
      <c r="Q27" s="181"/>
    </row>
    <row r="28" spans="1:17" s="15" customFormat="1" ht="20.100000000000001" customHeight="1">
      <c r="A28" s="163"/>
      <c r="B28" s="177"/>
      <c r="C28" s="177"/>
      <c r="D28" s="177"/>
      <c r="E28" s="177"/>
      <c r="F28" s="177"/>
      <c r="G28" s="178"/>
      <c r="H28" s="178"/>
      <c r="I28" s="178"/>
      <c r="J28" s="178"/>
      <c r="K28" s="162"/>
      <c r="L28" s="179"/>
      <c r="M28" s="179"/>
      <c r="N28" s="180"/>
      <c r="O28" s="180"/>
      <c r="P28" s="181"/>
      <c r="Q28" s="181"/>
    </row>
    <row r="29" spans="1:17" s="15" customFormat="1" ht="20.100000000000001" customHeight="1">
      <c r="A29" s="163"/>
      <c r="B29" s="177"/>
      <c r="C29" s="177"/>
      <c r="D29" s="177"/>
      <c r="E29" s="177"/>
      <c r="F29" s="177"/>
      <c r="G29" s="178"/>
      <c r="H29" s="178"/>
      <c r="I29" s="178"/>
      <c r="J29" s="178"/>
      <c r="K29" s="162"/>
      <c r="L29" s="179"/>
      <c r="M29" s="179"/>
      <c r="N29" s="180"/>
      <c r="O29" s="180"/>
      <c r="P29" s="181"/>
      <c r="Q29" s="181"/>
    </row>
    <row r="30" spans="1:17" s="15" customFormat="1" ht="20.100000000000001" customHeight="1">
      <c r="A30" s="163"/>
      <c r="B30" s="177"/>
      <c r="C30" s="177"/>
      <c r="D30" s="177"/>
      <c r="E30" s="177"/>
      <c r="F30" s="177"/>
      <c r="G30" s="178"/>
      <c r="H30" s="178"/>
      <c r="I30" s="178"/>
      <c r="J30" s="178"/>
      <c r="K30" s="162"/>
      <c r="L30" s="179"/>
      <c r="M30" s="179"/>
      <c r="N30" s="180"/>
      <c r="O30" s="180"/>
      <c r="P30" s="181"/>
      <c r="Q30" s="181"/>
    </row>
    <row r="31" spans="1:17" s="15" customFormat="1" ht="20.100000000000001" customHeight="1">
      <c r="A31" s="163"/>
      <c r="B31" s="177"/>
      <c r="C31" s="177"/>
      <c r="D31" s="177"/>
      <c r="E31" s="177"/>
      <c r="F31" s="177"/>
      <c r="G31" s="178"/>
      <c r="H31" s="178"/>
      <c r="I31" s="178"/>
      <c r="J31" s="178"/>
      <c r="K31" s="162"/>
      <c r="L31" s="179"/>
      <c r="M31" s="179"/>
      <c r="N31" s="180"/>
      <c r="O31" s="180"/>
      <c r="P31" s="181"/>
      <c r="Q31" s="181"/>
    </row>
    <row r="32" spans="1:17" s="15" customFormat="1" ht="20.100000000000001" customHeight="1">
      <c r="A32" s="163"/>
      <c r="B32" s="177"/>
      <c r="C32" s="177"/>
      <c r="D32" s="177"/>
      <c r="E32" s="177"/>
      <c r="F32" s="177"/>
      <c r="G32" s="178"/>
      <c r="H32" s="178"/>
      <c r="I32" s="178"/>
      <c r="J32" s="178"/>
      <c r="K32" s="162"/>
      <c r="L32" s="179"/>
      <c r="M32" s="179"/>
      <c r="N32" s="180"/>
      <c r="O32" s="180"/>
      <c r="P32" s="181"/>
      <c r="Q32" s="181"/>
    </row>
    <row r="33" spans="1:17" s="15" customFormat="1" ht="20.100000000000001" customHeight="1">
      <c r="A33" s="163"/>
      <c r="B33" s="177"/>
      <c r="C33" s="177"/>
      <c r="D33" s="177"/>
      <c r="E33" s="177"/>
      <c r="F33" s="177"/>
      <c r="G33" s="178"/>
      <c r="H33" s="178"/>
      <c r="I33" s="178"/>
      <c r="J33" s="178"/>
      <c r="K33" s="162"/>
      <c r="L33" s="179"/>
      <c r="M33" s="179"/>
      <c r="N33" s="180"/>
      <c r="O33" s="180"/>
      <c r="P33" s="181"/>
      <c r="Q33" s="181"/>
    </row>
    <row r="34" spans="1:17" s="15" customFormat="1" ht="20.100000000000001" customHeight="1">
      <c r="A34" s="163"/>
      <c r="B34" s="177"/>
      <c r="C34" s="177"/>
      <c r="D34" s="177"/>
      <c r="E34" s="177"/>
      <c r="F34" s="177"/>
      <c r="G34" s="178"/>
      <c r="H34" s="178"/>
      <c r="I34" s="178"/>
      <c r="J34" s="178"/>
      <c r="K34" s="162"/>
      <c r="L34" s="179"/>
      <c r="M34" s="179"/>
      <c r="N34" s="180"/>
      <c r="O34" s="180"/>
      <c r="P34" s="181"/>
      <c r="Q34" s="181"/>
    </row>
    <row r="35" spans="1:17" s="15" customFormat="1" ht="20.100000000000001" customHeight="1">
      <c r="A35" s="163"/>
      <c r="B35" s="177"/>
      <c r="C35" s="177"/>
      <c r="D35" s="177"/>
      <c r="E35" s="177"/>
      <c r="F35" s="177"/>
      <c r="G35" s="178"/>
      <c r="H35" s="178"/>
      <c r="I35" s="178"/>
      <c r="J35" s="178"/>
      <c r="K35" s="162"/>
      <c r="L35" s="179"/>
      <c r="M35" s="179"/>
      <c r="N35" s="180"/>
      <c r="O35" s="180"/>
      <c r="P35" s="181"/>
      <c r="Q35" s="181"/>
    </row>
    <row r="36" spans="1:17" s="15" customFormat="1" ht="20.100000000000001" customHeight="1">
      <c r="A36" s="163"/>
      <c r="B36" s="177"/>
      <c r="C36" s="177"/>
      <c r="D36" s="177"/>
      <c r="E36" s="177"/>
      <c r="F36" s="177"/>
      <c r="G36" s="178"/>
      <c r="H36" s="178"/>
      <c r="I36" s="178"/>
      <c r="J36" s="178"/>
      <c r="K36" s="162"/>
      <c r="L36" s="179"/>
      <c r="M36" s="179"/>
      <c r="N36" s="180"/>
      <c r="O36" s="180"/>
      <c r="P36" s="181"/>
      <c r="Q36" s="181"/>
    </row>
    <row r="37" spans="1:17" s="15" customFormat="1" ht="20.100000000000001" customHeight="1">
      <c r="A37" s="163"/>
      <c r="B37" s="177"/>
      <c r="C37" s="177"/>
      <c r="D37" s="177"/>
      <c r="E37" s="177"/>
      <c r="F37" s="177"/>
      <c r="G37" s="178"/>
      <c r="H37" s="178"/>
      <c r="I37" s="178"/>
      <c r="J37" s="178"/>
      <c r="K37" s="162"/>
      <c r="L37" s="179"/>
      <c r="M37" s="179"/>
      <c r="N37" s="180"/>
      <c r="O37" s="180"/>
      <c r="P37" s="181"/>
      <c r="Q37" s="181"/>
    </row>
    <row r="38" spans="1:17" s="15" customFormat="1" ht="20.100000000000001" customHeight="1">
      <c r="A38" s="163"/>
      <c r="B38" s="177"/>
      <c r="C38" s="177"/>
      <c r="D38" s="177"/>
      <c r="E38" s="177"/>
      <c r="F38" s="177"/>
      <c r="G38" s="178"/>
      <c r="H38" s="178"/>
      <c r="I38" s="178"/>
      <c r="J38" s="178"/>
      <c r="K38" s="162"/>
      <c r="L38" s="179"/>
      <c r="M38" s="179"/>
      <c r="N38" s="180"/>
      <c r="O38" s="180"/>
      <c r="P38" s="181"/>
      <c r="Q38" s="181"/>
    </row>
    <row r="39" spans="1:17" s="15" customFormat="1" ht="20.100000000000001" customHeight="1">
      <c r="A39" s="163"/>
      <c r="B39" s="177"/>
      <c r="C39" s="177"/>
      <c r="D39" s="177"/>
      <c r="E39" s="177"/>
      <c r="F39" s="177"/>
      <c r="G39" s="178"/>
      <c r="H39" s="178"/>
      <c r="I39" s="178"/>
      <c r="J39" s="178"/>
      <c r="K39" s="162"/>
      <c r="L39" s="179"/>
      <c r="M39" s="179"/>
      <c r="N39" s="180"/>
      <c r="O39" s="180"/>
      <c r="P39" s="181"/>
      <c r="Q39" s="181"/>
    </row>
    <row r="40" spans="1:17" s="15" customFormat="1" ht="20.100000000000001" customHeight="1">
      <c r="A40" s="163"/>
      <c r="B40" s="177"/>
      <c r="C40" s="177"/>
      <c r="D40" s="177"/>
      <c r="E40" s="177"/>
      <c r="F40" s="177"/>
      <c r="G40" s="178"/>
      <c r="H40" s="178"/>
      <c r="I40" s="178"/>
      <c r="J40" s="178"/>
      <c r="K40" s="162"/>
      <c r="L40" s="179"/>
      <c r="M40" s="179"/>
      <c r="N40" s="180"/>
      <c r="O40" s="180"/>
      <c r="P40" s="181"/>
      <c r="Q40" s="181"/>
    </row>
    <row r="41" spans="1:17" s="15" customFormat="1" ht="20.100000000000001" customHeight="1">
      <c r="A41" s="163"/>
      <c r="B41" s="177"/>
      <c r="C41" s="177"/>
      <c r="D41" s="177"/>
      <c r="E41" s="177"/>
      <c r="F41" s="177"/>
      <c r="G41" s="178"/>
      <c r="H41" s="178"/>
      <c r="I41" s="178"/>
      <c r="J41" s="178"/>
      <c r="K41" s="162"/>
      <c r="L41" s="179"/>
      <c r="M41" s="179"/>
      <c r="N41" s="180"/>
      <c r="O41" s="180"/>
      <c r="P41" s="181"/>
      <c r="Q41" s="181"/>
    </row>
    <row r="42" spans="1:17" s="15" customFormat="1" ht="20.100000000000001" customHeight="1">
      <c r="A42" s="163"/>
      <c r="B42" s="177"/>
      <c r="C42" s="177"/>
      <c r="D42" s="177"/>
      <c r="E42" s="177"/>
      <c r="F42" s="177"/>
      <c r="G42" s="178"/>
      <c r="H42" s="178"/>
      <c r="I42" s="178"/>
      <c r="J42" s="178"/>
      <c r="K42" s="162"/>
      <c r="L42" s="179"/>
      <c r="M42" s="179"/>
      <c r="N42" s="180"/>
      <c r="O42" s="180"/>
      <c r="P42" s="181"/>
      <c r="Q42" s="181"/>
    </row>
    <row r="43" spans="1:17" s="15" customFormat="1" ht="20.100000000000001" customHeight="1">
      <c r="A43" s="163"/>
      <c r="B43" s="177"/>
      <c r="C43" s="177"/>
      <c r="D43" s="177"/>
      <c r="E43" s="177"/>
      <c r="F43" s="177"/>
      <c r="G43" s="178"/>
      <c r="H43" s="178"/>
      <c r="I43" s="178"/>
      <c r="J43" s="178"/>
      <c r="K43" s="162"/>
      <c r="L43" s="179"/>
      <c r="M43" s="179"/>
      <c r="N43" s="180"/>
      <c r="O43" s="180"/>
      <c r="P43" s="181"/>
      <c r="Q43" s="181"/>
    </row>
    <row r="44" spans="1:17" s="15" customFormat="1" ht="20.100000000000001" customHeight="1">
      <c r="A44" s="163"/>
      <c r="B44" s="177"/>
      <c r="C44" s="177"/>
      <c r="D44" s="177"/>
      <c r="E44" s="177"/>
      <c r="F44" s="177"/>
      <c r="G44" s="178"/>
      <c r="H44" s="178"/>
      <c r="I44" s="178"/>
      <c r="J44" s="178"/>
      <c r="K44" s="162"/>
      <c r="L44" s="179"/>
      <c r="M44" s="179"/>
      <c r="N44" s="180"/>
      <c r="O44" s="180"/>
      <c r="P44" s="181"/>
      <c r="Q44" s="181"/>
    </row>
    <row r="45" spans="1:17" s="15" customFormat="1" ht="20.100000000000001" customHeight="1">
      <c r="A45" s="163"/>
      <c r="B45" s="177"/>
      <c r="C45" s="177"/>
      <c r="D45" s="177"/>
      <c r="E45" s="177"/>
      <c r="F45" s="177"/>
      <c r="G45" s="178"/>
      <c r="H45" s="178"/>
      <c r="I45" s="178"/>
      <c r="J45" s="178"/>
      <c r="K45" s="162"/>
      <c r="L45" s="179"/>
      <c r="M45" s="179"/>
      <c r="N45" s="180"/>
      <c r="O45" s="180"/>
      <c r="P45" s="181"/>
      <c r="Q45" s="181"/>
    </row>
    <row r="46" spans="1:17" s="15" customFormat="1" ht="20.100000000000001" customHeight="1">
      <c r="A46" s="163"/>
      <c r="B46" s="177"/>
      <c r="C46" s="177"/>
      <c r="D46" s="177"/>
      <c r="E46" s="177"/>
      <c r="F46" s="177"/>
      <c r="G46" s="178"/>
      <c r="H46" s="178"/>
      <c r="I46" s="178"/>
      <c r="J46" s="178"/>
      <c r="K46" s="162"/>
      <c r="L46" s="179"/>
      <c r="M46" s="179"/>
      <c r="N46" s="180"/>
      <c r="O46" s="180"/>
      <c r="P46" s="181"/>
      <c r="Q46" s="181"/>
    </row>
    <row r="47" spans="1:17" s="15" customFormat="1" ht="20.100000000000001" customHeight="1">
      <c r="A47" s="163"/>
      <c r="B47" s="177"/>
      <c r="C47" s="177"/>
      <c r="D47" s="177"/>
      <c r="E47" s="177"/>
      <c r="F47" s="177"/>
      <c r="G47" s="178"/>
      <c r="H47" s="178"/>
      <c r="I47" s="178"/>
      <c r="J47" s="178"/>
      <c r="K47" s="162"/>
      <c r="L47" s="179"/>
      <c r="M47" s="179"/>
      <c r="N47" s="180"/>
      <c r="O47" s="180"/>
      <c r="P47" s="181"/>
      <c r="Q47" s="181"/>
    </row>
    <row r="48" spans="1:17" s="15" customFormat="1" ht="20.100000000000001" customHeight="1">
      <c r="A48" s="163"/>
      <c r="B48" s="177"/>
      <c r="C48" s="177"/>
      <c r="D48" s="177"/>
      <c r="E48" s="177"/>
      <c r="F48" s="177"/>
      <c r="G48" s="178"/>
      <c r="H48" s="178"/>
      <c r="I48" s="178"/>
      <c r="J48" s="178"/>
      <c r="K48" s="162"/>
      <c r="L48" s="179"/>
      <c r="M48" s="179"/>
      <c r="N48" s="180"/>
      <c r="O48" s="180"/>
      <c r="P48" s="181"/>
      <c r="Q48" s="181"/>
    </row>
    <row r="49" spans="1:17" s="15" customFormat="1" ht="20.100000000000001" customHeight="1">
      <c r="A49" s="163"/>
      <c r="B49" s="177"/>
      <c r="C49" s="177"/>
      <c r="D49" s="177"/>
      <c r="E49" s="177"/>
      <c r="F49" s="177"/>
      <c r="G49" s="178"/>
      <c r="H49" s="178"/>
      <c r="I49" s="178"/>
      <c r="J49" s="178"/>
      <c r="K49" s="162"/>
      <c r="L49" s="179"/>
      <c r="M49" s="179"/>
      <c r="N49" s="180"/>
      <c r="O49" s="180"/>
      <c r="P49" s="181"/>
      <c r="Q49" s="181"/>
    </row>
    <row r="50" spans="1:17" s="15" customFormat="1" ht="20.100000000000001" customHeight="1">
      <c r="A50" s="163"/>
      <c r="B50" s="177"/>
      <c r="C50" s="177"/>
      <c r="D50" s="177"/>
      <c r="E50" s="177"/>
      <c r="F50" s="177"/>
      <c r="G50" s="178"/>
      <c r="H50" s="178"/>
      <c r="I50" s="178"/>
      <c r="J50" s="178"/>
      <c r="K50" s="162"/>
      <c r="L50" s="179"/>
      <c r="M50" s="179"/>
      <c r="N50" s="180"/>
      <c r="O50" s="180"/>
      <c r="P50" s="181"/>
      <c r="Q50" s="181"/>
    </row>
    <row r="51" spans="1:17" s="15" customFormat="1" ht="20.100000000000001" customHeight="1">
      <c r="A51" s="163"/>
      <c r="B51" s="177"/>
      <c r="C51" s="177"/>
      <c r="D51" s="177"/>
      <c r="E51" s="177"/>
      <c r="F51" s="177"/>
      <c r="G51" s="178"/>
      <c r="H51" s="178"/>
      <c r="I51" s="178"/>
      <c r="J51" s="178"/>
      <c r="K51" s="162"/>
      <c r="L51" s="179"/>
      <c r="M51" s="179"/>
      <c r="N51" s="180"/>
      <c r="O51" s="180"/>
      <c r="P51" s="181"/>
      <c r="Q51" s="181"/>
    </row>
    <row r="52" spans="1:17" s="15" customFormat="1" ht="20.100000000000001" customHeight="1">
      <c r="A52" s="163"/>
      <c r="B52" s="177"/>
      <c r="C52" s="177"/>
      <c r="D52" s="177"/>
      <c r="E52" s="177"/>
      <c r="F52" s="177"/>
      <c r="G52" s="178"/>
      <c r="H52" s="178"/>
      <c r="I52" s="178"/>
      <c r="J52" s="178"/>
      <c r="K52" s="162"/>
      <c r="L52" s="179"/>
      <c r="M52" s="179"/>
      <c r="N52" s="180"/>
      <c r="O52" s="180"/>
      <c r="P52" s="181"/>
      <c r="Q52" s="181"/>
    </row>
    <row r="53" spans="1:17" s="15" customFormat="1" ht="20.100000000000001" customHeight="1">
      <c r="A53" s="163"/>
      <c r="B53" s="177"/>
      <c r="C53" s="177"/>
      <c r="D53" s="177"/>
      <c r="E53" s="177"/>
      <c r="F53" s="177"/>
      <c r="G53" s="178"/>
      <c r="H53" s="178"/>
      <c r="I53" s="178"/>
      <c r="J53" s="178"/>
      <c r="K53" s="162"/>
      <c r="L53" s="179"/>
      <c r="M53" s="179"/>
      <c r="N53" s="180"/>
      <c r="O53" s="180"/>
      <c r="P53" s="181"/>
      <c r="Q53" s="181"/>
    </row>
    <row r="54" spans="1:17" s="15" customFormat="1" ht="20.100000000000001" customHeight="1">
      <c r="A54" s="163"/>
      <c r="B54" s="177"/>
      <c r="C54" s="177"/>
      <c r="D54" s="177"/>
      <c r="E54" s="177"/>
      <c r="F54" s="177"/>
      <c r="G54" s="178"/>
      <c r="H54" s="178"/>
      <c r="I54" s="178"/>
      <c r="J54" s="178"/>
      <c r="K54" s="162"/>
      <c r="L54" s="179"/>
      <c r="M54" s="179"/>
      <c r="N54" s="180"/>
      <c r="O54" s="180"/>
      <c r="P54" s="181"/>
      <c r="Q54" s="181"/>
    </row>
    <row r="55" spans="1:17" s="15" customFormat="1" ht="20.100000000000001" customHeight="1">
      <c r="A55" s="163"/>
      <c r="B55" s="177"/>
      <c r="C55" s="177"/>
      <c r="D55" s="177"/>
      <c r="E55" s="177"/>
      <c r="F55" s="177"/>
      <c r="G55" s="178"/>
      <c r="H55" s="178"/>
      <c r="I55" s="178"/>
      <c r="J55" s="178"/>
      <c r="K55" s="162"/>
      <c r="L55" s="179"/>
      <c r="M55" s="179"/>
      <c r="N55" s="180"/>
      <c r="O55" s="180"/>
      <c r="P55" s="181"/>
      <c r="Q55" s="181"/>
    </row>
    <row r="56" spans="1:17" s="15" customFormat="1" ht="20.100000000000001" customHeight="1">
      <c r="A56" s="17"/>
      <c r="B56" s="472"/>
      <c r="C56" s="472"/>
      <c r="D56" s="472"/>
      <c r="E56" s="472"/>
      <c r="F56" s="472"/>
      <c r="G56" s="473"/>
      <c r="H56" s="473"/>
      <c r="I56" s="473"/>
      <c r="J56" s="473"/>
      <c r="K56" s="16"/>
      <c r="L56" s="474"/>
      <c r="M56" s="474"/>
      <c r="N56" s="475"/>
      <c r="O56" s="475"/>
      <c r="P56" s="476"/>
      <c r="Q56" s="476"/>
    </row>
    <row r="57" spans="1:17" s="15" customFormat="1" ht="20.100000000000001" customHeight="1">
      <c r="A57" s="17"/>
      <c r="B57" s="472"/>
      <c r="C57" s="472"/>
      <c r="D57" s="472"/>
      <c r="E57" s="472"/>
      <c r="F57" s="472"/>
      <c r="G57" s="473"/>
      <c r="H57" s="473"/>
      <c r="I57" s="473"/>
      <c r="J57" s="473"/>
      <c r="K57" s="16"/>
      <c r="L57" s="474"/>
      <c r="M57" s="474"/>
      <c r="N57" s="475"/>
      <c r="O57" s="475"/>
      <c r="P57" s="476"/>
      <c r="Q57" s="476"/>
    </row>
    <row r="58" spans="1:17" s="15" customFormat="1" ht="20.100000000000001" customHeight="1">
      <c r="A58" s="17"/>
      <c r="B58" s="472"/>
      <c r="C58" s="472"/>
      <c r="D58" s="472"/>
      <c r="E58" s="472"/>
      <c r="F58" s="472"/>
      <c r="G58" s="473"/>
      <c r="H58" s="473"/>
      <c r="I58" s="473"/>
      <c r="J58" s="473"/>
      <c r="K58" s="16"/>
      <c r="L58" s="474"/>
      <c r="M58" s="474"/>
      <c r="N58" s="475"/>
      <c r="O58" s="475"/>
      <c r="P58" s="476"/>
      <c r="Q58" s="476"/>
    </row>
    <row r="59" spans="1:17" s="15" customFormat="1" ht="20.100000000000001" customHeight="1">
      <c r="A59" s="17"/>
      <c r="B59" s="472"/>
      <c r="C59" s="472"/>
      <c r="D59" s="472"/>
      <c r="E59" s="472"/>
      <c r="F59" s="472"/>
      <c r="G59" s="473"/>
      <c r="H59" s="473"/>
      <c r="I59" s="473"/>
      <c r="J59" s="473"/>
      <c r="K59" s="16"/>
      <c r="L59" s="474"/>
      <c r="M59" s="474"/>
      <c r="N59" s="475"/>
      <c r="O59" s="475"/>
      <c r="P59" s="476"/>
      <c r="Q59" s="476"/>
    </row>
    <row r="60" spans="1:17" s="15" customFormat="1" ht="20.100000000000001" customHeight="1">
      <c r="A60" s="17"/>
      <c r="B60" s="472"/>
      <c r="C60" s="472"/>
      <c r="D60" s="472"/>
      <c r="E60" s="472"/>
      <c r="F60" s="472"/>
      <c r="G60" s="473"/>
      <c r="H60" s="473"/>
      <c r="I60" s="473"/>
      <c r="J60" s="473"/>
      <c r="K60" s="16"/>
      <c r="L60" s="474"/>
      <c r="M60" s="474"/>
      <c r="N60" s="475"/>
      <c r="O60" s="475"/>
      <c r="P60" s="476"/>
      <c r="Q60" s="476"/>
    </row>
    <row r="61" spans="1:17" s="15" customFormat="1" ht="20.100000000000001" customHeight="1">
      <c r="A61" s="17"/>
      <c r="B61" s="472"/>
      <c r="C61" s="472"/>
      <c r="D61" s="472"/>
      <c r="E61" s="472"/>
      <c r="F61" s="472"/>
      <c r="G61" s="473"/>
      <c r="H61" s="473"/>
      <c r="I61" s="473"/>
      <c r="J61" s="473"/>
      <c r="K61" s="16"/>
      <c r="L61" s="474"/>
      <c r="M61" s="474"/>
      <c r="N61" s="475"/>
      <c r="O61" s="475"/>
      <c r="P61" s="476"/>
      <c r="Q61" s="476"/>
    </row>
  </sheetData>
  <mergeCells count="88">
    <mergeCell ref="B60:F60"/>
    <mergeCell ref="G60:J60"/>
    <mergeCell ref="L60:M60"/>
    <mergeCell ref="N60:O60"/>
    <mergeCell ref="P60:Q60"/>
    <mergeCell ref="B59:F59"/>
    <mergeCell ref="G59:J59"/>
    <mergeCell ref="L59:M59"/>
    <mergeCell ref="N59:O59"/>
    <mergeCell ref="P59:Q59"/>
    <mergeCell ref="B61:F61"/>
    <mergeCell ref="G61:J61"/>
    <mergeCell ref="L61:M61"/>
    <mergeCell ref="N61:O61"/>
    <mergeCell ref="P61:Q61"/>
    <mergeCell ref="B58:F58"/>
    <mergeCell ref="G58:J58"/>
    <mergeCell ref="L58:M58"/>
    <mergeCell ref="N58:O58"/>
    <mergeCell ref="P58:Q58"/>
    <mergeCell ref="B57:F57"/>
    <mergeCell ref="G57:J57"/>
    <mergeCell ref="L57:M57"/>
    <mergeCell ref="N57:O57"/>
    <mergeCell ref="P57:Q57"/>
    <mergeCell ref="B56:F56"/>
    <mergeCell ref="G56:J56"/>
    <mergeCell ref="L56:M56"/>
    <mergeCell ref="N56:O56"/>
    <mergeCell ref="P56:Q56"/>
    <mergeCell ref="B14:F14"/>
    <mergeCell ref="G14:J14"/>
    <mergeCell ref="L14:M14"/>
    <mergeCell ref="N14:O14"/>
    <mergeCell ref="P14:Q14"/>
    <mergeCell ref="B13:F13"/>
    <mergeCell ref="G13:J13"/>
    <mergeCell ref="L13:M13"/>
    <mergeCell ref="N13:O13"/>
    <mergeCell ref="P13:Q13"/>
    <mergeCell ref="B12:F12"/>
    <mergeCell ref="G12:J12"/>
    <mergeCell ref="L12:M12"/>
    <mergeCell ref="N12:O12"/>
    <mergeCell ref="P12:Q12"/>
    <mergeCell ref="B11:F11"/>
    <mergeCell ref="G11:J11"/>
    <mergeCell ref="L11:M11"/>
    <mergeCell ref="N11:O11"/>
    <mergeCell ref="P11:Q11"/>
    <mergeCell ref="B10:F10"/>
    <mergeCell ref="G10:J10"/>
    <mergeCell ref="L10:M10"/>
    <mergeCell ref="N10:O10"/>
    <mergeCell ref="P10:Q10"/>
    <mergeCell ref="B9:F9"/>
    <mergeCell ref="G9:J9"/>
    <mergeCell ref="L9:M9"/>
    <mergeCell ref="N9:O9"/>
    <mergeCell ref="P9:Q9"/>
    <mergeCell ref="B8:F8"/>
    <mergeCell ref="G8:J8"/>
    <mergeCell ref="L8:M8"/>
    <mergeCell ref="N8:O8"/>
    <mergeCell ref="P8:Q8"/>
    <mergeCell ref="B7:F7"/>
    <mergeCell ref="G7:J7"/>
    <mergeCell ref="L7:M7"/>
    <mergeCell ref="N7:O7"/>
    <mergeCell ref="P7:Q7"/>
    <mergeCell ref="B6:F6"/>
    <mergeCell ref="G6:J6"/>
    <mergeCell ref="L6:M6"/>
    <mergeCell ref="N6:O6"/>
    <mergeCell ref="P6:Q6"/>
    <mergeCell ref="P3:Q4"/>
    <mergeCell ref="L4:M4"/>
    <mergeCell ref="A1:Q1"/>
    <mergeCell ref="B5:F5"/>
    <mergeCell ref="G5:J5"/>
    <mergeCell ref="L5:M5"/>
    <mergeCell ref="N5:O5"/>
    <mergeCell ref="P5:Q5"/>
    <mergeCell ref="A3:A4"/>
    <mergeCell ref="B3:F4"/>
    <mergeCell ref="G3:J4"/>
    <mergeCell ref="K3:M3"/>
    <mergeCell ref="N3:O4"/>
  </mergeCells>
  <phoneticPr fontId="1" type="noConversion"/>
  <pageMargins left="0.47244094488188981" right="0.47244094488188981"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A35"/>
  <sheetViews>
    <sheetView showGridLines="0" zoomScale="85" zoomScaleNormal="85" workbookViewId="0">
      <selection activeCell="T11" sqref="T11"/>
    </sheetView>
  </sheetViews>
  <sheetFormatPr defaultColWidth="9" defaultRowHeight="16.5"/>
  <cols>
    <col min="1" max="1" width="1.5" style="43" customWidth="1"/>
    <col min="2" max="2" width="0.875" style="43" customWidth="1"/>
    <col min="3" max="3" width="15.125" style="43" customWidth="1"/>
    <col min="4" max="4" width="20.125" style="43" customWidth="1"/>
    <col min="5" max="5" width="16.75" style="43" bestFit="1" customWidth="1"/>
    <col min="6" max="7" width="14.625" style="43" bestFit="1" customWidth="1"/>
    <col min="8" max="8" width="13.625" style="43" bestFit="1" customWidth="1"/>
    <col min="9" max="9" width="12" style="43" customWidth="1"/>
    <col min="10" max="10" width="12.5" style="43" customWidth="1"/>
    <col min="11" max="11" width="13.125" style="43" customWidth="1"/>
    <col min="12" max="12" width="14.875" style="43" bestFit="1" customWidth="1"/>
    <col min="13" max="13" width="1.25" style="43" customWidth="1"/>
    <col min="14" max="14" width="7.375" style="43" customWidth="1"/>
    <col min="15" max="15" width="1.25" style="43" customWidth="1"/>
    <col min="16" max="16" width="11" style="43" customWidth="1"/>
    <col min="17" max="19" width="13.875" style="43" customWidth="1"/>
    <col min="20" max="20" width="15.25" style="43" customWidth="1"/>
    <col min="21" max="24" width="10.625" style="43" customWidth="1"/>
    <col min="25" max="25" width="1.25" style="43" customWidth="1"/>
    <col min="26" max="26" width="9" style="43"/>
    <col min="27" max="27" width="4" style="43" hidden="1" customWidth="1"/>
    <col min="28" max="16384" width="9" style="43"/>
  </cols>
  <sheetData>
    <row r="1" spans="1:27" ht="5.25" customHeight="1"/>
    <row r="2" spans="1:27" ht="39.75" customHeight="1">
      <c r="A2" s="488" t="s">
        <v>132</v>
      </c>
      <c r="B2" s="489"/>
      <c r="C2" s="489"/>
      <c r="D2" s="489"/>
      <c r="E2" s="489"/>
      <c r="F2" s="489"/>
      <c r="G2" s="489"/>
      <c r="H2" s="489"/>
      <c r="I2" s="489"/>
      <c r="J2" s="489"/>
      <c r="K2" s="489"/>
      <c r="L2" s="489"/>
      <c r="M2" s="489"/>
      <c r="AA2" s="71"/>
    </row>
    <row r="3" spans="1:27" ht="6" customHeight="1">
      <c r="A3" s="44"/>
      <c r="B3" s="44"/>
      <c r="C3" s="44"/>
      <c r="D3" s="44"/>
      <c r="E3" s="44"/>
      <c r="F3" s="44"/>
      <c r="G3" s="44"/>
      <c r="H3" s="44"/>
      <c r="I3" s="44"/>
      <c r="J3" s="44"/>
      <c r="K3" s="44"/>
      <c r="L3" s="44"/>
      <c r="M3" s="44"/>
      <c r="N3" s="44"/>
      <c r="AA3" s="44"/>
    </row>
    <row r="4" spans="1:27" ht="19.5" customHeight="1">
      <c r="A4" s="44"/>
      <c r="B4" s="44"/>
      <c r="C4" s="44"/>
      <c r="D4" s="44"/>
      <c r="E4" s="44"/>
      <c r="F4" s="44"/>
      <c r="G4" s="44"/>
      <c r="H4" s="44"/>
      <c r="I4" s="44"/>
      <c r="J4" s="44"/>
      <c r="K4" s="44"/>
      <c r="L4" s="44"/>
      <c r="M4" s="44"/>
      <c r="N4" s="44"/>
      <c r="AA4" s="44"/>
    </row>
    <row r="5" spans="1:27" s="45" customFormat="1" ht="6" customHeight="1" thickBot="1">
      <c r="C5" s="46"/>
      <c r="D5" s="46"/>
      <c r="P5" s="43"/>
    </row>
    <row r="6" spans="1:27" ht="6" customHeight="1" thickTop="1">
      <c r="B6" s="47"/>
      <c r="C6" s="48"/>
      <c r="D6" s="55"/>
      <c r="E6" s="48"/>
      <c r="F6" s="48"/>
      <c r="G6" s="48"/>
      <c r="H6" s="48"/>
      <c r="I6" s="48"/>
      <c r="J6" s="48"/>
      <c r="K6" s="48"/>
      <c r="L6" s="48"/>
      <c r="M6" s="49"/>
      <c r="N6" s="72"/>
      <c r="AA6" s="72"/>
    </row>
    <row r="7" spans="1:27" ht="7.5" customHeight="1">
      <c r="B7" s="50"/>
      <c r="M7" s="51"/>
      <c r="N7" s="72"/>
      <c r="AA7" s="72"/>
    </row>
    <row r="8" spans="1:27">
      <c r="B8" s="50"/>
      <c r="M8" s="51"/>
      <c r="N8" s="72"/>
      <c r="AA8" s="62" t="s">
        <v>135</v>
      </c>
    </row>
    <row r="9" spans="1:27" ht="20.25" customHeight="1">
      <c r="B9" s="50"/>
      <c r="C9" s="56" t="s">
        <v>116</v>
      </c>
      <c r="D9" s="56" t="s">
        <v>117</v>
      </c>
      <c r="E9" s="56" t="s">
        <v>118</v>
      </c>
      <c r="F9" s="56" t="s">
        <v>119</v>
      </c>
      <c r="G9" s="56" t="s">
        <v>120</v>
      </c>
      <c r="H9" s="56" t="s">
        <v>121</v>
      </c>
      <c r="I9" s="56" t="s">
        <v>122</v>
      </c>
      <c r="J9" s="56" t="s">
        <v>123</v>
      </c>
      <c r="K9" s="56" t="s">
        <v>124</v>
      </c>
      <c r="L9" s="56" t="s">
        <v>125</v>
      </c>
      <c r="M9" s="51"/>
      <c r="N9" s="72"/>
      <c r="P9" s="490" t="s">
        <v>133</v>
      </c>
      <c r="Q9" s="491"/>
      <c r="R9" s="491"/>
      <c r="S9" s="492"/>
      <c r="T9" s="493" t="s">
        <v>134</v>
      </c>
      <c r="U9" s="493"/>
      <c r="V9" s="493"/>
      <c r="W9" s="493"/>
      <c r="X9" s="493"/>
      <c r="AA9" s="72"/>
    </row>
    <row r="10" spans="1:27" ht="30" customHeight="1">
      <c r="B10" s="50"/>
      <c r="C10" s="57" t="str">
        <f>기본정보!$F$6</f>
        <v>홍길동</v>
      </c>
      <c r="D10" s="57" t="str">
        <f>과제정보!D34</f>
        <v>1번과제</v>
      </c>
      <c r="E10" s="58">
        <f>과제정보!P34</f>
        <v>2010580</v>
      </c>
      <c r="F10" s="96">
        <f>ROUND((IF(기본정보!$F$27="Y",4.5,0)+IF(기본정보!$G$27="Y",3.999,0)+IF(기본정보!$H$27="Y",1.75,0)+IF(기본정보!$J$27="Y",0.751,0))*E10/100,-1)</f>
        <v>221160</v>
      </c>
      <c r="G10" s="59">
        <f>IF(기본정보!$F$28="적립",ROUND((E10/12),-1),0)</f>
        <v>167550</v>
      </c>
      <c r="H10" s="59">
        <f>E10+F10+G10</f>
        <v>2399290</v>
      </c>
      <c r="I10" s="60">
        <f>IFERROR((DATEDIF(J10,K10,$AA$8))+1,"")</f>
        <v>6</v>
      </c>
      <c r="J10" s="75" t="str">
        <f>MID(과제정보!M34,1,4)&amp;"-"&amp;MID(과제정보!M34,5,2)&amp;"-"&amp;MID(과제정보!M34,7,2)</f>
        <v>2023-01-01</v>
      </c>
      <c r="K10" s="75" t="str">
        <f>MID(과제정보!O34,1,4)&amp;"-"&amp;MID(과제정보!O34,5,2)&amp;"-"&amp;MID(과제정보!O34,7,2)</f>
        <v>2023-06-30</v>
      </c>
      <c r="L10" s="61">
        <f>IFERROR(H10*I10,"")</f>
        <v>14395740</v>
      </c>
      <c r="M10" s="51"/>
      <c r="N10" s="72"/>
      <c r="P10" s="74" t="s">
        <v>127</v>
      </c>
      <c r="Q10" s="74" t="s">
        <v>128</v>
      </c>
      <c r="R10" s="74" t="s">
        <v>129</v>
      </c>
      <c r="S10" s="74" t="s">
        <v>130</v>
      </c>
      <c r="T10" s="74" t="s">
        <v>127</v>
      </c>
      <c r="U10" s="74" t="s">
        <v>128</v>
      </c>
      <c r="V10" s="74" t="s">
        <v>129</v>
      </c>
      <c r="W10" s="74" t="s">
        <v>131</v>
      </c>
      <c r="X10" s="74" t="s">
        <v>130</v>
      </c>
      <c r="Y10" s="73"/>
      <c r="AA10" s="72"/>
    </row>
    <row r="11" spans="1:27" ht="30" customHeight="1">
      <c r="B11" s="50"/>
      <c r="C11" s="57" t="str">
        <f>기본정보!$F$6</f>
        <v>홍길동</v>
      </c>
      <c r="D11" s="57" t="str">
        <f>과제정보!D35</f>
        <v>2번과제</v>
      </c>
      <c r="E11" s="58">
        <f>과제정보!P35</f>
        <v>3000000</v>
      </c>
      <c r="F11" s="96">
        <f>ROUND((IF(기본정보!$F$27="Y",4.5,0)+IF(기본정보!$G$27="Y",3.999,0)+IF(기본정보!$H$27="Y",1.75,0)+IF(기본정보!$J$27="Y",0.751,0))*E11/100,-1)</f>
        <v>330000</v>
      </c>
      <c r="G11" s="59">
        <f>IF(기본정보!$F$28="적립",ROUND((E11/12),-1),0)</f>
        <v>250000</v>
      </c>
      <c r="H11" s="59">
        <f t="shared" ref="H11:H24" si="0">E11+F11+G11</f>
        <v>3580000</v>
      </c>
      <c r="I11" s="60">
        <f t="shared" ref="I11:I24" si="1">IFERROR((DATEDIF(J11,K11,$AA$8))+1,"")</f>
        <v>2</v>
      </c>
      <c r="J11" s="75" t="str">
        <f>MID(과제정보!M35,1,4)&amp;"-"&amp;MID(과제정보!M35,5,2)&amp;"-"&amp;MID(과제정보!M35,7,2)</f>
        <v>2023-07-01</v>
      </c>
      <c r="K11" s="75" t="str">
        <f>MID(과제정보!O35,1,4)&amp;"-"&amp;MID(과제정보!O35,5,2)&amp;"-"&amp;MID(과제정보!O35,7,2)</f>
        <v>2023-08-31</v>
      </c>
      <c r="L11" s="61">
        <f t="shared" ref="L11:L24" si="2">IFERROR(H11*I11,"")</f>
        <v>7160000</v>
      </c>
      <c r="M11" s="51"/>
      <c r="N11" s="72"/>
      <c r="P11" s="66">
        <v>4.4999999999999998E-2</v>
      </c>
      <c r="Q11" s="67">
        <v>3.9989999999999998E-2</v>
      </c>
      <c r="R11" s="66">
        <v>8.9999999999999993E-3</v>
      </c>
      <c r="S11" s="66">
        <f>P11+R11+Q11</f>
        <v>9.398999999999999E-2</v>
      </c>
      <c r="T11" s="66">
        <f>P11</f>
        <v>4.4999999999999998E-2</v>
      </c>
      <c r="U11" s="67">
        <v>3.9989999999999998E-2</v>
      </c>
      <c r="V11" s="68">
        <v>1.7500000000000002E-2</v>
      </c>
      <c r="W11" s="69">
        <v>7.5100000000000002E-3</v>
      </c>
      <c r="X11" s="66">
        <f>T11+U11+V11+W11</f>
        <v>0.11</v>
      </c>
      <c r="AA11" s="72"/>
    </row>
    <row r="12" spans="1:27" ht="30" customHeight="1">
      <c r="B12" s="50"/>
      <c r="C12" s="57" t="str">
        <f>기본정보!$F$6</f>
        <v>홍길동</v>
      </c>
      <c r="D12" s="57" t="str">
        <f>과제정보!D36</f>
        <v>3번과제</v>
      </c>
      <c r="E12" s="58">
        <f>과제정보!P36</f>
        <v>2000000</v>
      </c>
      <c r="F12" s="96">
        <f>ROUND((IF(기본정보!$F$27="Y",4.5,0)+IF(기본정보!$G$27="Y",3.999,0)+IF(기본정보!$H$27="Y",1.75,0)+IF(기본정보!$J$27="Y",0.751,0))*E12/100,-1)</f>
        <v>220000</v>
      </c>
      <c r="G12" s="59">
        <f>IF(기본정보!$F$28="적립",ROUND((E12/12),-1),0)</f>
        <v>166670</v>
      </c>
      <c r="H12" s="59">
        <f t="shared" si="0"/>
        <v>2386670</v>
      </c>
      <c r="I12" s="60">
        <f t="shared" si="1"/>
        <v>4</v>
      </c>
      <c r="J12" s="75" t="str">
        <f>MID(과제정보!M36,1,4)&amp;"-"&amp;MID(과제정보!M36,5,2)&amp;"-"&amp;MID(과제정보!M36,7,2)</f>
        <v>2023-09-01</v>
      </c>
      <c r="K12" s="75" t="str">
        <f>MID(과제정보!O36,1,4)&amp;"-"&amp;MID(과제정보!O36,5,2)&amp;"-"&amp;MID(과제정보!O36,7,2)</f>
        <v>2023-12-31</v>
      </c>
      <c r="L12" s="61">
        <f t="shared" si="2"/>
        <v>9546680</v>
      </c>
      <c r="M12" s="51"/>
      <c r="N12" s="72"/>
      <c r="AA12" s="72"/>
    </row>
    <row r="13" spans="1:27" ht="30" customHeight="1">
      <c r="B13" s="50"/>
      <c r="C13" s="57" t="str">
        <f>기본정보!$F$6</f>
        <v>홍길동</v>
      </c>
      <c r="D13" s="57" t="str">
        <f>과제정보!D37</f>
        <v>3번과제</v>
      </c>
      <c r="E13" s="58">
        <f>과제정보!P37</f>
        <v>500000</v>
      </c>
      <c r="F13" s="96">
        <f>ROUND((IF(기본정보!$F$27="Y",4.5,0)+IF(기본정보!$G$27="Y",3.999,0)+IF(기본정보!$H$27="Y",1.75,0)+IF(기본정보!$J$27="Y",0.751,0))*E13/100,-1)</f>
        <v>55000</v>
      </c>
      <c r="G13" s="59">
        <f>IF(기본정보!$F$28="적립",ROUND((E13/12),-1),0)</f>
        <v>41670</v>
      </c>
      <c r="H13" s="59">
        <f t="shared" si="0"/>
        <v>596670</v>
      </c>
      <c r="I13" s="60">
        <f t="shared" si="1"/>
        <v>4</v>
      </c>
      <c r="J13" s="75" t="str">
        <f>MID(과제정보!M37,1,4)&amp;"-"&amp;MID(과제정보!M37,5,2)&amp;"-"&amp;MID(과제정보!M37,7,2)</f>
        <v>2023-09-01</v>
      </c>
      <c r="K13" s="75" t="str">
        <f>MID(과제정보!O37,1,4)&amp;"-"&amp;MID(과제정보!O37,5,2)&amp;"-"&amp;MID(과제정보!O37,7,2)</f>
        <v>2023-12-31</v>
      </c>
      <c r="L13" s="61">
        <f t="shared" si="2"/>
        <v>2386680</v>
      </c>
      <c r="M13" s="51"/>
      <c r="N13" s="72"/>
      <c r="AA13" s="72"/>
    </row>
    <row r="14" spans="1:27" ht="30" customHeight="1">
      <c r="B14" s="50"/>
      <c r="C14" s="57" t="str">
        <f>기본정보!$F$6</f>
        <v>홍길동</v>
      </c>
      <c r="D14" s="57" t="str">
        <f>과제정보!D38</f>
        <v>3번과제</v>
      </c>
      <c r="E14" s="58">
        <f>과제정보!P38</f>
        <v>500000</v>
      </c>
      <c r="F14" s="96">
        <f>ROUND((IF(기본정보!$F$27="Y",4.5,0)+IF(기본정보!$G$27="Y",3.999,0)+IF(기본정보!$H$27="Y",1.75,0)+IF(기본정보!$J$27="Y",0.751,0))*E14/100,-1)</f>
        <v>55000</v>
      </c>
      <c r="G14" s="59">
        <f>IF(기본정보!$F$28="적립",ROUND((E14/12),-1),0)</f>
        <v>41670</v>
      </c>
      <c r="H14" s="59">
        <f t="shared" si="0"/>
        <v>596670</v>
      </c>
      <c r="I14" s="60">
        <f t="shared" si="1"/>
        <v>4</v>
      </c>
      <c r="J14" s="75" t="str">
        <f>MID(과제정보!M38,1,4)&amp;"-"&amp;MID(과제정보!M38,5,2)&amp;"-"&amp;MID(과제정보!M38,7,2)</f>
        <v>2023-09-01</v>
      </c>
      <c r="K14" s="75" t="str">
        <f>MID(과제정보!O38,1,4)&amp;"-"&amp;MID(과제정보!O38,5,2)&amp;"-"&amp;MID(과제정보!O38,7,2)</f>
        <v>2023-12-31</v>
      </c>
      <c r="L14" s="61">
        <f t="shared" si="2"/>
        <v>2386680</v>
      </c>
      <c r="M14" s="51"/>
      <c r="N14" s="72"/>
      <c r="P14" s="164"/>
      <c r="Q14"/>
      <c r="R14"/>
      <c r="S14"/>
      <c r="T14"/>
      <c r="AA14" s="72"/>
    </row>
    <row r="15" spans="1:27" ht="30" customHeight="1">
      <c r="B15" s="50"/>
      <c r="C15" s="57" t="str">
        <f>기본정보!$F$6</f>
        <v>홍길동</v>
      </c>
      <c r="D15" s="57">
        <f>과제정보!D39</f>
        <v>0</v>
      </c>
      <c r="E15" s="58">
        <f>과제정보!P39</f>
        <v>0</v>
      </c>
      <c r="F15" s="96">
        <f>ROUND((IF(기본정보!$F$27="Y",4.5,0)+IF(기본정보!$G$27="Y",3.999,0)+IF(기본정보!$H$27="Y",1.75,0)+IF(기본정보!$J$27="Y",0.751,0))*E15/100,-1)</f>
        <v>0</v>
      </c>
      <c r="G15" s="59">
        <f>IF(기본정보!$F$28="적립",ROUND((E15/12),-1),0)</f>
        <v>0</v>
      </c>
      <c r="H15" s="59">
        <f t="shared" si="0"/>
        <v>0</v>
      </c>
      <c r="I15" s="60" t="str">
        <f t="shared" si="1"/>
        <v/>
      </c>
      <c r="J15" s="75" t="str">
        <f>MID(과제정보!M39,1,4)&amp;"-"&amp;MID(과제정보!M39,5,2)&amp;"-"&amp;MID(과제정보!M39,7,2)</f>
        <v>--</v>
      </c>
      <c r="K15" s="75" t="str">
        <f>MID(과제정보!O39,1,4)&amp;"-"&amp;MID(과제정보!O39,5,2)&amp;"-"&amp;MID(과제정보!O39,7,2)</f>
        <v>--</v>
      </c>
      <c r="L15" s="61" t="str">
        <f t="shared" si="2"/>
        <v/>
      </c>
      <c r="M15" s="51"/>
      <c r="N15" s="72"/>
      <c r="P15" s="175"/>
      <c r="Q15" s="176"/>
      <c r="R15"/>
      <c r="S15"/>
      <c r="T15"/>
      <c r="AA15" s="72"/>
    </row>
    <row r="16" spans="1:27" ht="30" customHeight="1">
      <c r="B16" s="50"/>
      <c r="C16" s="57" t="str">
        <f>기본정보!$F$6</f>
        <v>홍길동</v>
      </c>
      <c r="D16" s="57">
        <f>과제정보!D40</f>
        <v>0</v>
      </c>
      <c r="E16" s="58">
        <f>과제정보!P40</f>
        <v>0</v>
      </c>
      <c r="F16" s="96">
        <f>ROUND((IF(기본정보!$F$27="Y",4.5,0)+IF(기본정보!$G$27="Y",3.999,0)+IF(기본정보!$H$27="Y",1.75,0)+IF(기본정보!$J$27="Y",0.751,0))*E16/100,-1)</f>
        <v>0</v>
      </c>
      <c r="G16" s="59">
        <f>IF(기본정보!$F$28="적립",ROUND((E16/12),-1),0)</f>
        <v>0</v>
      </c>
      <c r="H16" s="59">
        <f t="shared" si="0"/>
        <v>0</v>
      </c>
      <c r="I16" s="60" t="str">
        <f t="shared" si="1"/>
        <v/>
      </c>
      <c r="J16" s="75" t="str">
        <f>MID(과제정보!M40,1,4)&amp;"-"&amp;MID(과제정보!M40,5,2)&amp;"-"&amp;MID(과제정보!M40,7,2)</f>
        <v>--</v>
      </c>
      <c r="K16" s="75" t="str">
        <f>MID(과제정보!O40,1,4)&amp;"-"&amp;MID(과제정보!O40,5,2)&amp;"-"&amp;MID(과제정보!O40,7,2)</f>
        <v>--</v>
      </c>
      <c r="L16" s="61" t="str">
        <f t="shared" si="2"/>
        <v/>
      </c>
      <c r="M16" s="51"/>
      <c r="N16" s="72"/>
      <c r="P16" s="175"/>
      <c r="Q16" s="176"/>
      <c r="R16"/>
      <c r="S16"/>
      <c r="T16"/>
      <c r="AA16" s="72"/>
    </row>
    <row r="17" spans="2:27" ht="30" customHeight="1">
      <c r="B17" s="50"/>
      <c r="C17" s="57" t="str">
        <f>기본정보!$F$6</f>
        <v>홍길동</v>
      </c>
      <c r="D17" s="57">
        <f>과제정보!D41</f>
        <v>0</v>
      </c>
      <c r="E17" s="58">
        <f>과제정보!P41</f>
        <v>0</v>
      </c>
      <c r="F17" s="96">
        <f>ROUND((IF(기본정보!$F$27="Y",4.5,0)+IF(기본정보!$G$27="Y",3.999,0)+IF(기본정보!$H$27="Y",1.75,0)+IF(기본정보!$J$27="Y",0.751,0))*E17/100,-1)</f>
        <v>0</v>
      </c>
      <c r="G17" s="59">
        <f>IF(기본정보!$F$28="적립",ROUND((E17/12),-1),0)</f>
        <v>0</v>
      </c>
      <c r="H17" s="59">
        <f t="shared" si="0"/>
        <v>0</v>
      </c>
      <c r="I17" s="60" t="str">
        <f t="shared" si="1"/>
        <v/>
      </c>
      <c r="J17" s="75" t="str">
        <f>MID(과제정보!M41,1,4)&amp;"-"&amp;MID(과제정보!M41,5,2)&amp;"-"&amp;MID(과제정보!M41,7,2)</f>
        <v>--</v>
      </c>
      <c r="K17" s="75" t="str">
        <f>MID(과제정보!O41,1,4)&amp;"-"&amp;MID(과제정보!O41,5,2)&amp;"-"&amp;MID(과제정보!O41,7,2)</f>
        <v>--</v>
      </c>
      <c r="L17" s="61" t="str">
        <f t="shared" si="2"/>
        <v/>
      </c>
      <c r="M17" s="51"/>
      <c r="N17" s="72"/>
      <c r="P17" s="175"/>
      <c r="Q17" s="176"/>
      <c r="R17"/>
      <c r="S17"/>
      <c r="T17"/>
      <c r="AA17" s="72"/>
    </row>
    <row r="18" spans="2:27" ht="30" customHeight="1">
      <c r="B18" s="50"/>
      <c r="C18" s="57" t="str">
        <f>기본정보!$F$6</f>
        <v>홍길동</v>
      </c>
      <c r="D18" s="57">
        <f>과제정보!D42</f>
        <v>0</v>
      </c>
      <c r="E18" s="58">
        <f>과제정보!P42</f>
        <v>0</v>
      </c>
      <c r="F18" s="96">
        <f>ROUND((IF(기본정보!$F$27="Y",4.5,0)+IF(기본정보!$G$27="Y",3.999,0)+IF(기본정보!$H$27="Y",1.75,0)+IF(기본정보!$J$27="Y",0.751,0))*E18/100,-1)</f>
        <v>0</v>
      </c>
      <c r="G18" s="59">
        <f>IF(기본정보!$F$28="적립",ROUND((E18/12),-1),0)</f>
        <v>0</v>
      </c>
      <c r="H18" s="59">
        <f t="shared" si="0"/>
        <v>0</v>
      </c>
      <c r="I18" s="60" t="str">
        <f t="shared" si="1"/>
        <v/>
      </c>
      <c r="J18" s="75" t="str">
        <f>MID(과제정보!M42,1,4)&amp;"-"&amp;MID(과제정보!M42,5,2)&amp;"-"&amp;MID(과제정보!M42,7,2)</f>
        <v>--</v>
      </c>
      <c r="K18" s="75" t="str">
        <f>MID(과제정보!O42,1,4)&amp;"-"&amp;MID(과제정보!O42,5,2)&amp;"-"&amp;MID(과제정보!O42,7,2)</f>
        <v>--</v>
      </c>
      <c r="L18" s="61" t="str">
        <f t="shared" si="2"/>
        <v/>
      </c>
      <c r="M18" s="51"/>
      <c r="N18" s="72"/>
      <c r="P18" s="175"/>
      <c r="Q18" s="176"/>
      <c r="R18"/>
      <c r="S18"/>
      <c r="T18"/>
      <c r="AA18" s="72"/>
    </row>
    <row r="19" spans="2:27" ht="30" customHeight="1">
      <c r="B19" s="50"/>
      <c r="C19" s="57" t="str">
        <f>기본정보!$F$6</f>
        <v>홍길동</v>
      </c>
      <c r="D19" s="57">
        <f>과제정보!D43</f>
        <v>0</v>
      </c>
      <c r="E19" s="58">
        <f>과제정보!P43</f>
        <v>0</v>
      </c>
      <c r="F19" s="96">
        <f>ROUND((IF(기본정보!$F$27="Y",4.5,0)+IF(기본정보!$G$27="Y",3.999,0)+IF(기본정보!$H$27="Y",1.75,0)+IF(기본정보!$J$27="Y",0.751,0))*E19/100,-1)</f>
        <v>0</v>
      </c>
      <c r="G19" s="59">
        <f>IF(기본정보!$F$28="적립",ROUND((E19/12),-1),0)</f>
        <v>0</v>
      </c>
      <c r="H19" s="59">
        <f t="shared" si="0"/>
        <v>0</v>
      </c>
      <c r="I19" s="60" t="str">
        <f t="shared" si="1"/>
        <v/>
      </c>
      <c r="J19" s="75" t="str">
        <f>MID(과제정보!M43,1,4)&amp;"-"&amp;MID(과제정보!M43,5,2)&amp;"-"&amp;MID(과제정보!M43,7,2)</f>
        <v>--</v>
      </c>
      <c r="K19" s="75" t="str">
        <f>MID(과제정보!O43,1,4)&amp;"-"&amp;MID(과제정보!O43,5,2)&amp;"-"&amp;MID(과제정보!O43,7,2)</f>
        <v>--</v>
      </c>
      <c r="L19" s="61" t="str">
        <f t="shared" si="2"/>
        <v/>
      </c>
      <c r="M19" s="51"/>
      <c r="N19" s="72"/>
      <c r="P19"/>
      <c r="Q19"/>
      <c r="R19"/>
      <c r="S19"/>
      <c r="AA19" s="72"/>
    </row>
    <row r="20" spans="2:27" ht="30" customHeight="1">
      <c r="B20" s="50"/>
      <c r="C20" s="57" t="str">
        <f>기본정보!$F$6</f>
        <v>홍길동</v>
      </c>
      <c r="D20" s="57">
        <f>과제정보!D44</f>
        <v>0</v>
      </c>
      <c r="E20" s="58">
        <f>과제정보!P44</f>
        <v>0</v>
      </c>
      <c r="F20" s="96">
        <f>ROUND((IF(기본정보!$F$27="Y",4.5,0)+IF(기본정보!$G$27="Y",3.999,0)+IF(기본정보!$H$27="Y",1.75,0)+IF(기본정보!$J$27="Y",0.751,0))*E20/100,-1)</f>
        <v>0</v>
      </c>
      <c r="G20" s="59">
        <f>IF(기본정보!$F$28="적립",ROUND((E20/12),-1),0)</f>
        <v>0</v>
      </c>
      <c r="H20" s="59">
        <f t="shared" si="0"/>
        <v>0</v>
      </c>
      <c r="I20" s="60" t="str">
        <f t="shared" si="1"/>
        <v/>
      </c>
      <c r="J20" s="75" t="str">
        <f>MID(과제정보!M44,1,4)&amp;"-"&amp;MID(과제정보!M44,5,2)&amp;"-"&amp;MID(과제정보!M44,7,2)</f>
        <v>--</v>
      </c>
      <c r="K20" s="75" t="str">
        <f>MID(과제정보!O44,1,4)&amp;"-"&amp;MID(과제정보!O44,5,2)&amp;"-"&amp;MID(과제정보!O44,7,2)</f>
        <v>--</v>
      </c>
      <c r="L20" s="61" t="str">
        <f t="shared" si="2"/>
        <v/>
      </c>
      <c r="M20" s="51"/>
      <c r="N20" s="72"/>
      <c r="P20"/>
      <c r="Q20"/>
      <c r="R20"/>
      <c r="S20"/>
      <c r="AA20" s="72"/>
    </row>
    <row r="21" spans="2:27" ht="30" customHeight="1">
      <c r="B21" s="50"/>
      <c r="C21" s="57" t="str">
        <f>기본정보!$F$6</f>
        <v>홍길동</v>
      </c>
      <c r="D21" s="57">
        <f>과제정보!D45</f>
        <v>0</v>
      </c>
      <c r="E21" s="58">
        <f>과제정보!P45</f>
        <v>0</v>
      </c>
      <c r="F21" s="96">
        <f>ROUND((IF(기본정보!$F$27="Y",4.5,0)+IF(기본정보!$G$27="Y",3.999,0)+IF(기본정보!$H$27="Y",1.75,0)+IF(기본정보!$J$27="Y",0.751,0))*E21/100,-1)</f>
        <v>0</v>
      </c>
      <c r="G21" s="59">
        <f>IF(기본정보!$F$28="적립",ROUND((E21/12),-1),0)</f>
        <v>0</v>
      </c>
      <c r="H21" s="59">
        <f t="shared" si="0"/>
        <v>0</v>
      </c>
      <c r="I21" s="60" t="str">
        <f t="shared" si="1"/>
        <v/>
      </c>
      <c r="J21" s="75" t="str">
        <f>MID(과제정보!M45,1,4)&amp;"-"&amp;MID(과제정보!M45,5,2)&amp;"-"&amp;MID(과제정보!M45,7,2)</f>
        <v>--</v>
      </c>
      <c r="K21" s="75" t="str">
        <f>MID(과제정보!O45,1,4)&amp;"-"&amp;MID(과제정보!O45,5,2)&amp;"-"&amp;MID(과제정보!O45,7,2)</f>
        <v>--</v>
      </c>
      <c r="L21" s="61" t="str">
        <f t="shared" si="2"/>
        <v/>
      </c>
      <c r="M21" s="51"/>
      <c r="N21" s="72"/>
      <c r="P21"/>
      <c r="Q21"/>
      <c r="R21"/>
      <c r="S21"/>
      <c r="AA21" s="72"/>
    </row>
    <row r="22" spans="2:27" ht="30" customHeight="1">
      <c r="B22" s="50"/>
      <c r="C22" s="57" t="str">
        <f>기본정보!$F$6</f>
        <v>홍길동</v>
      </c>
      <c r="D22" s="57">
        <f>과제정보!D46</f>
        <v>0</v>
      </c>
      <c r="E22" s="58">
        <f>과제정보!P46</f>
        <v>0</v>
      </c>
      <c r="F22" s="96">
        <f>ROUND((IF(기본정보!$F$27="Y",4.5,0)+IF(기본정보!$G$27="Y",3.999,0)+IF(기본정보!$H$27="Y",1.75,0)+IF(기본정보!$J$27="Y",0.751,0))*E22/100,-1)</f>
        <v>0</v>
      </c>
      <c r="G22" s="59">
        <f>IF(기본정보!$F$28="적립",ROUND((E22/12),-1),0)</f>
        <v>0</v>
      </c>
      <c r="H22" s="59">
        <f t="shared" si="0"/>
        <v>0</v>
      </c>
      <c r="I22" s="60" t="str">
        <f t="shared" si="1"/>
        <v/>
      </c>
      <c r="J22" s="75" t="str">
        <f>MID(과제정보!M46,1,4)&amp;"-"&amp;MID(과제정보!M46,5,2)&amp;"-"&amp;MID(과제정보!M46,7,2)</f>
        <v>--</v>
      </c>
      <c r="K22" s="75" t="str">
        <f>MID(과제정보!O46,1,4)&amp;"-"&amp;MID(과제정보!O46,5,2)&amp;"-"&amp;MID(과제정보!O46,7,2)</f>
        <v>--</v>
      </c>
      <c r="L22" s="61" t="str">
        <f t="shared" si="2"/>
        <v/>
      </c>
      <c r="M22" s="51"/>
      <c r="N22" s="72"/>
      <c r="P22"/>
      <c r="Q22"/>
      <c r="R22"/>
      <c r="AA22" s="72"/>
    </row>
    <row r="23" spans="2:27" ht="30" customHeight="1">
      <c r="B23" s="50"/>
      <c r="C23" s="57" t="str">
        <f>기본정보!$F$6</f>
        <v>홍길동</v>
      </c>
      <c r="D23" s="57">
        <f>과제정보!D47</f>
        <v>0</v>
      </c>
      <c r="E23" s="58">
        <f>과제정보!P47</f>
        <v>0</v>
      </c>
      <c r="F23" s="96">
        <f>ROUND((IF(기본정보!$F$27="Y",4.5,0)+IF(기본정보!$G$27="Y",3.999,0)+IF(기본정보!$H$27="Y",1.75,0)+IF(기본정보!$J$27="Y",0.751,0))*E23/100,-1)</f>
        <v>0</v>
      </c>
      <c r="G23" s="59">
        <f>IF(기본정보!$F$28="적립",ROUND((E23/12),-1),0)</f>
        <v>0</v>
      </c>
      <c r="H23" s="59">
        <f t="shared" si="0"/>
        <v>0</v>
      </c>
      <c r="I23" s="60" t="str">
        <f t="shared" si="1"/>
        <v/>
      </c>
      <c r="J23" s="75" t="str">
        <f>MID(과제정보!M47,1,4)&amp;"-"&amp;MID(과제정보!M47,5,2)&amp;"-"&amp;MID(과제정보!M47,7,2)</f>
        <v>--</v>
      </c>
      <c r="K23" s="75" t="str">
        <f>MID(과제정보!O47,1,4)&amp;"-"&amp;MID(과제정보!O47,5,2)&amp;"-"&amp;MID(과제정보!O47,7,2)</f>
        <v>--</v>
      </c>
      <c r="L23" s="61" t="str">
        <f t="shared" si="2"/>
        <v/>
      </c>
      <c r="M23" s="51"/>
      <c r="N23" s="72"/>
      <c r="P23"/>
      <c r="Q23"/>
      <c r="R23"/>
      <c r="AA23" s="72"/>
    </row>
    <row r="24" spans="2:27" ht="30" customHeight="1">
      <c r="B24" s="50"/>
      <c r="C24" s="57" t="str">
        <f>기본정보!$F$6</f>
        <v>홍길동</v>
      </c>
      <c r="D24" s="57">
        <f>과제정보!D48</f>
        <v>0</v>
      </c>
      <c r="E24" s="58">
        <f>과제정보!P48</f>
        <v>0</v>
      </c>
      <c r="F24" s="96">
        <f>ROUND((IF(기본정보!$F$27="Y",4.5,0)+IF(기본정보!$G$27="Y",3.999,0)+IF(기본정보!$H$27="Y",1.75,0)+IF(기본정보!$J$27="Y",0.751,0))*E24/100,-1)</f>
        <v>0</v>
      </c>
      <c r="G24" s="59">
        <f>IF(기본정보!$F$28="적립",ROUND((E24/12),-1),0)</f>
        <v>0</v>
      </c>
      <c r="H24" s="59">
        <f t="shared" si="0"/>
        <v>0</v>
      </c>
      <c r="I24" s="60" t="str">
        <f t="shared" si="1"/>
        <v/>
      </c>
      <c r="J24" s="75" t="str">
        <f>MID(과제정보!M48,1,4)&amp;"-"&amp;MID(과제정보!M48,5,2)&amp;"-"&amp;MID(과제정보!M48,7,2)</f>
        <v>--</v>
      </c>
      <c r="K24" s="75" t="str">
        <f>MID(과제정보!O48,1,4)&amp;"-"&amp;MID(과제정보!O48,5,2)&amp;"-"&amp;MID(과제정보!O48,7,2)</f>
        <v>--</v>
      </c>
      <c r="L24" s="61" t="str">
        <f t="shared" si="2"/>
        <v/>
      </c>
      <c r="M24" s="51"/>
      <c r="N24" s="72"/>
      <c r="P24"/>
      <c r="Q24"/>
      <c r="R24"/>
      <c r="AA24" s="72"/>
    </row>
    <row r="25" spans="2:27" ht="30" customHeight="1">
      <c r="B25" s="50"/>
      <c r="C25" s="174" t="s">
        <v>126</v>
      </c>
      <c r="D25" s="63"/>
      <c r="E25" s="63"/>
      <c r="F25" s="63">
        <f>SUM(F10:F24)</f>
        <v>881160</v>
      </c>
      <c r="G25" s="63">
        <f>SUM(G10:G24)</f>
        <v>667560</v>
      </c>
      <c r="H25" s="63">
        <f>SUM(H10:H24)</f>
        <v>9559300</v>
      </c>
      <c r="I25" s="64"/>
      <c r="J25" s="64"/>
      <c r="K25" s="64"/>
      <c r="L25" s="65">
        <f>SUM(L10:L24)</f>
        <v>35875780</v>
      </c>
      <c r="M25" s="51"/>
      <c r="N25" s="72"/>
      <c r="P25"/>
      <c r="Q25"/>
      <c r="R25"/>
      <c r="AA25" s="72"/>
    </row>
    <row r="26" spans="2:27" ht="30" customHeight="1" thickBot="1">
      <c r="B26" s="52"/>
      <c r="C26" s="53"/>
      <c r="D26" s="53"/>
      <c r="E26" s="53"/>
      <c r="F26" s="53"/>
      <c r="G26" s="53"/>
      <c r="H26" s="53"/>
      <c r="I26" s="53"/>
      <c r="J26" s="53"/>
      <c r="K26" s="53"/>
      <c r="L26" s="53"/>
      <c r="M26" s="54"/>
      <c r="N26" s="72"/>
      <c r="P26"/>
      <c r="Q26"/>
      <c r="R26"/>
      <c r="AA26" s="72"/>
    </row>
    <row r="27" spans="2:27" ht="30" customHeight="1" thickTop="1">
      <c r="P27"/>
      <c r="Q27"/>
      <c r="R27"/>
    </row>
    <row r="28" spans="2:27" ht="30" customHeight="1">
      <c r="C28" s="70"/>
      <c r="D28" s="70"/>
      <c r="E28" s="70"/>
      <c r="F28" s="70"/>
      <c r="G28" s="70"/>
      <c r="H28" s="70"/>
      <c r="P28"/>
      <c r="Q28"/>
      <c r="R28"/>
    </row>
    <row r="29" spans="2:27" ht="30" customHeight="1">
      <c r="P29"/>
      <c r="Q29"/>
      <c r="R29"/>
    </row>
    <row r="30" spans="2:27" ht="30" customHeight="1">
      <c r="P30"/>
      <c r="Q30"/>
      <c r="R30"/>
    </row>
    <row r="31" spans="2:27" ht="30" customHeight="1">
      <c r="P31"/>
      <c r="Q31"/>
      <c r="R31"/>
    </row>
    <row r="32" spans="2:27" ht="30" customHeight="1"/>
    <row r="33" ht="30" customHeight="1"/>
    <row r="34" ht="30" customHeight="1"/>
    <row r="35" ht="30" customHeight="1"/>
  </sheetData>
  <sheetProtection selectLockedCells="1"/>
  <mergeCells count="3">
    <mergeCell ref="A2:M2"/>
    <mergeCell ref="P9:S9"/>
    <mergeCell ref="T9:X9"/>
  </mergeCells>
  <phoneticPr fontId="1" type="noConversion"/>
  <conditionalFormatting sqref="D25">
    <cfRule type="expression" dxfId="4" priority="12">
      <formula>IF(#REF!&gt;100%,1,0)</formula>
    </cfRule>
  </conditionalFormatting>
  <conditionalFormatting sqref="D25">
    <cfRule type="cellIs" dxfId="3" priority="10" operator="greaterThan">
      <formula>1</formula>
    </cfRule>
    <cfRule type="cellIs" dxfId="2" priority="11" operator="greaterThan">
      <formula>100</formula>
    </cfRule>
  </conditionalFormatting>
  <conditionalFormatting sqref="C10:D24">
    <cfRule type="expression" dxfId="1" priority="16">
      <formula>IF(#REF!&gt;100%,1,0)</formula>
    </cfRule>
    <cfRule type="expression" priority="17">
      <formula>IF(#REF!&gt;100%,1,0)</formula>
    </cfRule>
    <cfRule type="expression" dxfId="0" priority="18">
      <formula>IF(#REF!&gt;100%,1,0)</formula>
    </cfRule>
  </conditionalFormatting>
  <pageMargins left="0.31496062992125984" right="0.31496062992125984" top="0.35433070866141736" bottom="0.35433070866141736"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J20"/>
  <sheetViews>
    <sheetView showGridLines="0" zoomScale="85" zoomScaleNormal="85" workbookViewId="0">
      <selection activeCell="F36" sqref="F36"/>
    </sheetView>
  </sheetViews>
  <sheetFormatPr defaultColWidth="9" defaultRowHeight="16.5"/>
  <cols>
    <col min="1" max="1" width="1.5" style="43" customWidth="1"/>
    <col min="2" max="2" width="0.875" style="43" customWidth="1"/>
    <col min="3" max="3" width="16.75" style="43" bestFit="1" customWidth="1"/>
    <col min="4" max="5" width="14.625" style="43" bestFit="1" customWidth="1"/>
    <col min="6" max="6" width="13.625" style="43" bestFit="1" customWidth="1"/>
    <col min="7" max="7" width="12" style="43" customWidth="1"/>
    <col min="8" max="8" width="16.625" style="43" bestFit="1" customWidth="1"/>
    <col min="9" max="9" width="1.25" style="43" customWidth="1"/>
    <col min="10" max="10" width="7.375" style="43" customWidth="1"/>
    <col min="11" max="11" width="1.25" style="43" customWidth="1"/>
    <col min="12" max="12" width="10.375" style="43" bestFit="1" customWidth="1"/>
    <col min="13" max="13" width="14.25" style="43" bestFit="1" customWidth="1"/>
    <col min="14" max="14" width="9" style="43"/>
    <col min="15" max="15" width="12.625" style="43" bestFit="1" customWidth="1"/>
    <col min="16" max="16384" width="9" style="43"/>
  </cols>
  <sheetData>
    <row r="2" spans="1:10" ht="5.25" customHeight="1" thickBot="1"/>
    <row r="3" spans="1:10" ht="30.75" customHeight="1" thickBot="1">
      <c r="B3" s="494" t="s">
        <v>467</v>
      </c>
      <c r="C3" s="495"/>
      <c r="D3" s="495"/>
      <c r="E3" s="495"/>
      <c r="F3" s="495"/>
      <c r="G3" s="495"/>
      <c r="H3" s="495"/>
      <c r="I3" s="496"/>
    </row>
    <row r="4" spans="1:10" ht="27.75" customHeight="1" thickBot="1">
      <c r="A4" s="232"/>
      <c r="B4" s="232"/>
      <c r="C4" s="232"/>
      <c r="D4" s="232"/>
      <c r="E4" s="232"/>
      <c r="F4" s="232"/>
      <c r="G4" s="232"/>
      <c r="H4" s="232"/>
      <c r="I4" s="232"/>
      <c r="J4" s="232"/>
    </row>
    <row r="5" spans="1:10" ht="9.9499999999999993" customHeight="1">
      <c r="A5" s="232"/>
      <c r="B5" s="232"/>
      <c r="C5" s="233"/>
      <c r="D5" s="234"/>
      <c r="E5" s="234"/>
      <c r="F5" s="234"/>
      <c r="G5" s="234"/>
      <c r="H5" s="234"/>
      <c r="I5" s="235"/>
      <c r="J5" s="232"/>
    </row>
    <row r="6" spans="1:10" ht="20.100000000000001" customHeight="1">
      <c r="A6" s="232"/>
      <c r="B6" s="232"/>
      <c r="C6" s="497" t="s">
        <v>468</v>
      </c>
      <c r="D6" s="498"/>
      <c r="E6" s="498"/>
      <c r="F6" s="498"/>
      <c r="G6" s="498"/>
      <c r="H6" s="498"/>
      <c r="I6" s="236"/>
      <c r="J6" s="232"/>
    </row>
    <row r="7" spans="1:10" ht="46.5" customHeight="1" thickBot="1">
      <c r="A7" s="232"/>
      <c r="B7" s="232"/>
      <c r="C7" s="499" t="s">
        <v>469</v>
      </c>
      <c r="D7" s="500"/>
      <c r="E7" s="500"/>
      <c r="F7" s="500"/>
      <c r="G7" s="500"/>
      <c r="H7" s="500"/>
      <c r="I7" s="237"/>
      <c r="J7" s="238"/>
    </row>
    <row r="8" spans="1:10" ht="15" customHeight="1">
      <c r="A8" s="232"/>
      <c r="B8" s="232"/>
      <c r="C8" s="232"/>
      <c r="D8" s="232"/>
      <c r="E8" s="232"/>
      <c r="F8" s="232"/>
      <c r="G8" s="232"/>
      <c r="H8" s="232"/>
      <c r="I8" s="232"/>
      <c r="J8" s="232"/>
    </row>
    <row r="9" spans="1:10" s="45" customFormat="1" ht="6" customHeight="1" thickBot="1"/>
    <row r="10" spans="1:10" ht="6" customHeight="1" thickTop="1">
      <c r="B10" s="47"/>
      <c r="C10" s="48"/>
      <c r="D10" s="48"/>
      <c r="E10" s="48"/>
      <c r="F10" s="48"/>
      <c r="G10" s="48"/>
      <c r="H10" s="48"/>
      <c r="I10" s="49"/>
      <c r="J10" s="72"/>
    </row>
    <row r="11" spans="1:10" ht="7.5" customHeight="1">
      <c r="B11" s="50"/>
      <c r="I11" s="51"/>
      <c r="J11" s="72"/>
    </row>
    <row r="12" spans="1:10" ht="7.5" customHeight="1">
      <c r="B12" s="50"/>
      <c r="I12" s="51"/>
      <c r="J12" s="72"/>
    </row>
    <row r="13" spans="1:10" ht="20.100000000000001" customHeight="1">
      <c r="B13" s="50"/>
      <c r="C13" s="239" t="s">
        <v>470</v>
      </c>
      <c r="D13" s="240">
        <v>50000000</v>
      </c>
      <c r="F13" s="501"/>
      <c r="G13" s="501"/>
      <c r="H13" s="501"/>
      <c r="I13" s="51"/>
      <c r="J13" s="72"/>
    </row>
    <row r="14" spans="1:10" ht="20.100000000000001" customHeight="1">
      <c r="B14" s="50"/>
      <c r="C14" s="239" t="s">
        <v>122</v>
      </c>
      <c r="D14" s="241">
        <v>12</v>
      </c>
      <c r="F14" s="501"/>
      <c r="G14" s="501"/>
      <c r="H14" s="501"/>
      <c r="I14" s="51"/>
      <c r="J14" s="72"/>
    </row>
    <row r="15" spans="1:10" ht="20.100000000000001" customHeight="1">
      <c r="B15" s="50"/>
      <c r="C15" s="239" t="s">
        <v>112</v>
      </c>
      <c r="D15" s="241" t="s">
        <v>136</v>
      </c>
      <c r="F15" s="501"/>
      <c r="G15" s="501"/>
      <c r="H15" s="501"/>
      <c r="I15" s="51"/>
      <c r="J15" s="72"/>
    </row>
    <row r="16" spans="1:10" ht="20.100000000000001" customHeight="1">
      <c r="B16" s="50"/>
      <c r="I16" s="51"/>
      <c r="J16" s="72"/>
    </row>
    <row r="17" spans="2:10" ht="30.75" customHeight="1">
      <c r="B17" s="50"/>
      <c r="C17" s="56" t="s">
        <v>471</v>
      </c>
      <c r="D17" s="56" t="s">
        <v>472</v>
      </c>
      <c r="E17" s="56" t="s">
        <v>120</v>
      </c>
      <c r="F17" s="56" t="s">
        <v>121</v>
      </c>
      <c r="G17" s="56" t="s">
        <v>122</v>
      </c>
      <c r="H17" s="56" t="s">
        <v>473</v>
      </c>
      <c r="I17" s="51"/>
      <c r="J17" s="72"/>
    </row>
    <row r="18" spans="2:10" ht="33" customHeight="1">
      <c r="B18" s="50"/>
      <c r="C18" s="242">
        <f>IF(D15="Y",ROUNDDOWN((D13/D14)-((D13/D14)/6.17199),-1),ROUNDDOWN((D13/D14)-((D13/D14)/10.09),-1))</f>
        <v>3491570</v>
      </c>
      <c r="D18" s="243">
        <f>ROUND((C18*11%),-1)</f>
        <v>384070</v>
      </c>
      <c r="E18" s="242">
        <f>IF(D15="Y",ROUND((C18/12),-1),0)</f>
        <v>290960</v>
      </c>
      <c r="F18" s="242">
        <f>C18+D18+E18</f>
        <v>4166600</v>
      </c>
      <c r="G18" s="244">
        <f>D14</f>
        <v>12</v>
      </c>
      <c r="H18" s="245">
        <f>F18*G18</f>
        <v>49999200</v>
      </c>
      <c r="I18" s="51"/>
      <c r="J18" s="72"/>
    </row>
    <row r="19" spans="2:10" ht="9.9499999999999993" customHeight="1" thickBot="1">
      <c r="B19" s="52"/>
      <c r="C19" s="53"/>
      <c r="D19" s="53"/>
      <c r="E19" s="53"/>
      <c r="F19" s="53"/>
      <c r="G19" s="53"/>
      <c r="H19" s="53"/>
      <c r="I19" s="54"/>
      <c r="J19" s="72"/>
    </row>
    <row r="20" spans="2:10" ht="17.25" thickTop="1"/>
  </sheetData>
  <sheetProtection selectLockedCells="1"/>
  <mergeCells count="4">
    <mergeCell ref="B3:I3"/>
    <mergeCell ref="C6:H6"/>
    <mergeCell ref="C7:H7"/>
    <mergeCell ref="F13:H15"/>
  </mergeCells>
  <phoneticPr fontId="1" type="noConversion"/>
  <pageMargins left="0.31496062992125984" right="0.31496062992125984" top="0.35433070866141736" bottom="0.35433070866141736" header="0.31496062992125984" footer="0.31496062992125984"/>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종류!$K$1:$K$2</xm:f>
          </x14:formula1>
          <xm:sqref>D15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I25"/>
  <sheetViews>
    <sheetView showGridLines="0" zoomScale="85" zoomScaleNormal="85" workbookViewId="0">
      <selection activeCell="O14" sqref="O14"/>
    </sheetView>
  </sheetViews>
  <sheetFormatPr defaultRowHeight="16.5"/>
  <cols>
    <col min="1" max="2" width="2.375" customWidth="1"/>
    <col min="3" max="3" width="37.125" customWidth="1"/>
    <col min="4" max="4" width="10.375" customWidth="1"/>
    <col min="5" max="5" width="19.75" customWidth="1"/>
    <col min="6" max="6" width="7.5" customWidth="1"/>
    <col min="7" max="7" width="30.5" customWidth="1"/>
    <col min="8" max="8" width="2.25" customWidth="1"/>
  </cols>
  <sheetData>
    <row r="1" spans="1:9" ht="17.25" thickBot="1"/>
    <row r="2" spans="1:9" ht="17.25" thickBot="1">
      <c r="A2" s="72"/>
      <c r="B2" s="97"/>
      <c r="C2" s="98"/>
      <c r="D2" s="98"/>
      <c r="E2" s="98"/>
      <c r="F2" s="98"/>
      <c r="G2" s="98"/>
      <c r="H2" s="99"/>
    </row>
    <row r="3" spans="1:9" ht="41.25" customHeight="1" thickBot="1">
      <c r="A3" s="72"/>
      <c r="B3" s="100"/>
      <c r="C3" s="502" t="s">
        <v>474</v>
      </c>
      <c r="D3" s="503"/>
      <c r="E3" s="503"/>
      <c r="F3" s="503"/>
      <c r="G3" s="504"/>
      <c r="H3" s="101"/>
      <c r="I3" s="102"/>
    </row>
    <row r="4" spans="1:9" ht="7.5" customHeight="1">
      <c r="A4" s="72"/>
      <c r="B4" s="100"/>
      <c r="C4" s="72"/>
      <c r="D4" s="72"/>
      <c r="E4" s="72"/>
      <c r="F4" s="72"/>
      <c r="G4" s="72"/>
      <c r="H4" s="103"/>
    </row>
    <row r="5" spans="1:9" ht="41.25" customHeight="1">
      <c r="A5" s="246"/>
      <c r="B5" s="104"/>
      <c r="C5" s="505" t="s">
        <v>475</v>
      </c>
      <c r="D5" s="505"/>
      <c r="E5" s="505"/>
      <c r="F5" s="505"/>
      <c r="G5" s="505"/>
      <c r="H5" s="107"/>
      <c r="I5" s="108"/>
    </row>
    <row r="6" spans="1:9" ht="17.25">
      <c r="A6" s="246"/>
      <c r="B6" s="104"/>
      <c r="C6" s="247"/>
      <c r="D6" s="247"/>
      <c r="E6" s="247"/>
      <c r="F6" s="247"/>
      <c r="G6" s="248"/>
      <c r="H6" s="107"/>
      <c r="I6" s="108"/>
    </row>
    <row r="7" spans="1:9" ht="24.75" customHeight="1">
      <c r="A7" s="72"/>
      <c r="B7" s="100"/>
      <c r="C7" s="270" t="s">
        <v>476</v>
      </c>
      <c r="D7" s="270" t="s">
        <v>476</v>
      </c>
      <c r="E7" s="506" t="s">
        <v>477</v>
      </c>
      <c r="F7" s="506"/>
      <c r="G7" s="270" t="s">
        <v>478</v>
      </c>
      <c r="H7" s="103"/>
    </row>
    <row r="8" spans="1:9" ht="24.75" customHeight="1">
      <c r="A8" s="72"/>
      <c r="B8" s="100"/>
      <c r="C8" s="148" t="s">
        <v>479</v>
      </c>
      <c r="D8" s="249"/>
      <c r="E8" s="250">
        <f>기본정보!F25</f>
        <v>40.000000000000007</v>
      </c>
      <c r="F8" s="251" t="s">
        <v>480</v>
      </c>
      <c r="G8" s="507" t="s">
        <v>481</v>
      </c>
      <c r="H8" s="103"/>
    </row>
    <row r="9" spans="1:9" ht="24.75" customHeight="1">
      <c r="A9" s="72"/>
      <c r="B9" s="100"/>
      <c r="C9" s="148" t="s">
        <v>482</v>
      </c>
      <c r="D9" s="249"/>
      <c r="E9" s="250">
        <f>과제정보!G8</f>
        <v>2010580</v>
      </c>
      <c r="F9" s="251" t="s">
        <v>483</v>
      </c>
      <c r="G9" s="508"/>
      <c r="H9" s="103"/>
    </row>
    <row r="10" spans="1:9" ht="24.75" customHeight="1">
      <c r="A10" s="72"/>
      <c r="B10" s="100"/>
      <c r="C10" s="148" t="s">
        <v>484</v>
      </c>
      <c r="D10" s="252" t="str">
        <f>기본정보!F27</f>
        <v>Y</v>
      </c>
      <c r="E10" s="149">
        <f>IF(AND(D10="Y",E8&gt;14.99),ROUNDDOWN((E9*4.5%),-1),0)</f>
        <v>90470</v>
      </c>
      <c r="F10" s="253" t="s">
        <v>483</v>
      </c>
      <c r="G10" s="508"/>
      <c r="H10" s="103"/>
    </row>
    <row r="11" spans="1:9" ht="24.75" customHeight="1">
      <c r="A11" s="72"/>
      <c r="B11" s="100"/>
      <c r="C11" s="148" t="s">
        <v>485</v>
      </c>
      <c r="D11" s="252" t="str">
        <f>기본정보!G27</f>
        <v>Y</v>
      </c>
      <c r="E11" s="149">
        <f>IF(AND(D11="Y",E8&gt;14.99),ROUNDDOWN((E9*3.545%),-1),0)</f>
        <v>71270</v>
      </c>
      <c r="F11" s="253" t="s">
        <v>483</v>
      </c>
      <c r="G11" s="508"/>
      <c r="H11" s="103"/>
    </row>
    <row r="12" spans="1:9" ht="24.75" customHeight="1">
      <c r="A12" s="72"/>
      <c r="B12" s="100"/>
      <c r="C12" s="148" t="s">
        <v>486</v>
      </c>
      <c r="D12" s="252" t="str">
        <f>D11</f>
        <v>Y</v>
      </c>
      <c r="E12" s="149">
        <f>IF(AND(D12="Y",E8&gt;14.99),ROUNDDOWN((E11*12.81%),-1),0)</f>
        <v>9120</v>
      </c>
      <c r="F12" s="253" t="s">
        <v>483</v>
      </c>
      <c r="G12" s="508"/>
      <c r="H12" s="103"/>
    </row>
    <row r="13" spans="1:9" ht="24.75" customHeight="1">
      <c r="A13" s="72"/>
      <c r="B13" s="100"/>
      <c r="C13" s="148" t="s">
        <v>487</v>
      </c>
      <c r="D13" s="252" t="str">
        <f>기본정보!H27</f>
        <v>Y</v>
      </c>
      <c r="E13" s="149">
        <f>IF(D13="Y",ROUNDDOWN((E9*0.9%),-1),0)</f>
        <v>18090</v>
      </c>
      <c r="F13" s="253" t="s">
        <v>488</v>
      </c>
      <c r="G13" s="508"/>
      <c r="H13" s="103"/>
    </row>
    <row r="14" spans="1:9" ht="24.75" customHeight="1">
      <c r="A14" s="72"/>
      <c r="B14" s="100"/>
      <c r="C14" s="148" t="s">
        <v>489</v>
      </c>
      <c r="D14" s="249"/>
      <c r="E14" s="149">
        <f>IF(E9&gt;770000,VLOOKUP(E9/1000,간이세액표!$A5:$C651,3),0)</f>
        <v>19850</v>
      </c>
      <c r="F14" s="253" t="s">
        <v>483</v>
      </c>
      <c r="G14" s="508"/>
      <c r="H14" s="103"/>
    </row>
    <row r="15" spans="1:9" ht="24.75" customHeight="1">
      <c r="A15" s="72"/>
      <c r="B15" s="100"/>
      <c r="C15" s="148" t="s">
        <v>490</v>
      </c>
      <c r="D15" s="249"/>
      <c r="E15" s="149">
        <f>ROUNDDOWN((E14*10%),-1)</f>
        <v>1980</v>
      </c>
      <c r="F15" s="253" t="s">
        <v>491</v>
      </c>
      <c r="G15" s="508"/>
      <c r="H15" s="103"/>
    </row>
    <row r="16" spans="1:9" ht="24.75" customHeight="1">
      <c r="A16" s="72"/>
      <c r="B16" s="100"/>
      <c r="C16" s="148" t="s">
        <v>492</v>
      </c>
      <c r="D16" s="249"/>
      <c r="E16" s="149">
        <f>SUM(E10:E15)</f>
        <v>210780</v>
      </c>
      <c r="F16" s="253" t="s">
        <v>483</v>
      </c>
      <c r="G16" s="508"/>
      <c r="H16" s="103"/>
    </row>
    <row r="17" spans="1:9" ht="24.75" customHeight="1">
      <c r="A17" s="72"/>
      <c r="B17" s="100"/>
      <c r="C17" s="148" t="s">
        <v>493</v>
      </c>
      <c r="D17" s="249"/>
      <c r="E17" s="149">
        <f>E9-E16</f>
        <v>1799800</v>
      </c>
      <c r="F17" s="253" t="s">
        <v>494</v>
      </c>
      <c r="G17" s="508"/>
      <c r="H17" s="103"/>
    </row>
    <row r="18" spans="1:9" ht="17.25" thickBot="1">
      <c r="A18" s="72"/>
      <c r="B18" s="142"/>
      <c r="C18" s="254"/>
      <c r="D18" s="254"/>
      <c r="E18" s="254"/>
      <c r="F18" s="254"/>
      <c r="G18" s="254"/>
      <c r="H18" s="144"/>
    </row>
    <row r="19" spans="1:9">
      <c r="A19" s="72"/>
      <c r="B19" s="72"/>
      <c r="C19" s="72"/>
      <c r="D19" s="72"/>
      <c r="E19" s="72"/>
      <c r="F19" s="72"/>
      <c r="G19" s="72"/>
      <c r="H19" s="72"/>
      <c r="I19" s="139"/>
    </row>
    <row r="21" spans="1:9">
      <c r="I21" s="139"/>
    </row>
    <row r="23" spans="1:9">
      <c r="I23" s="139"/>
    </row>
    <row r="25" spans="1:9">
      <c r="I25" s="139"/>
    </row>
  </sheetData>
  <sheetProtection selectLockedCells="1"/>
  <mergeCells count="4">
    <mergeCell ref="C3:G3"/>
    <mergeCell ref="C5:G5"/>
    <mergeCell ref="E7:F7"/>
    <mergeCell ref="G8:G17"/>
  </mergeCells>
  <phoneticPr fontId="1" type="noConversion"/>
  <pageMargins left="0.70866141732283472" right="0.70866141732283472" top="0.74803149606299213" bottom="0.74803149606299213" header="0.31496062992125984" footer="0.31496062992125984"/>
  <pageSetup paperSize="9" scale="65"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종류!$K$1:$K$2</xm:f>
          </x14:formula1>
          <xm:sqref>D10:D13</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33"/>
  <sheetViews>
    <sheetView workbookViewId="0">
      <selection activeCell="K17" sqref="K17"/>
    </sheetView>
  </sheetViews>
  <sheetFormatPr defaultRowHeight="16.5"/>
  <cols>
    <col min="6" max="6" width="13.25" customWidth="1"/>
  </cols>
  <sheetData>
    <row r="1" spans="1:6">
      <c r="A1" t="s">
        <v>348</v>
      </c>
    </row>
    <row r="2" spans="1:6">
      <c r="A2" t="str">
        <f>MID(과제정보!D8,1,4)&amp;"-"&amp;MID(과제정보!D8,5,2)&amp;"-"&amp;MID(과제정보!D8,7,2)</f>
        <v>2023-01-01</v>
      </c>
      <c r="B2" t="str">
        <f>MID(과제정보!E8,1,4)&amp;"-"&amp;MID(과제정보!E8,5,2)&amp;"-"&amp;MID(과제정보!E8,7,2)</f>
        <v>2023-06-30</v>
      </c>
      <c r="D2">
        <f>IFERROR(IF((DATEDIF(A2,B2,$A$1)+1)&gt;1,(DATEDIF(A2,B2,$A$1))+1,0),0)</f>
        <v>6</v>
      </c>
      <c r="F2" s="147">
        <f>과제정보!G8*D2</f>
        <v>12063480</v>
      </c>
    </row>
    <row r="3" spans="1:6">
      <c r="A3" t="str">
        <f>MID(과제정보!D9,1,4)&amp;"-"&amp;MID(과제정보!D9,5,2)&amp;"-"&amp;MID(과제정보!D9,7,2)</f>
        <v>2023-07-01</v>
      </c>
      <c r="B3" t="str">
        <f>MID(과제정보!E9,1,4)&amp;"-"&amp;MID(과제정보!E9,5,2)&amp;"-"&amp;MID(과제정보!E9,7,2)</f>
        <v>2023-12-31</v>
      </c>
      <c r="D3">
        <f t="shared" ref="D3:D9" si="0">IFERROR(IF((DATEDIF(A3,B3,$A$1)+1)&gt;1,(DATEDIF(A3,B3,$A$1))+1,0),0)</f>
        <v>6</v>
      </c>
      <c r="F3" s="147">
        <f>과제정보!G9*D3</f>
        <v>18000000</v>
      </c>
    </row>
    <row r="4" spans="1:6">
      <c r="A4" t="str">
        <f>MID(과제정보!D10,1,4)&amp;"-"&amp;MID(과제정보!D10,5,2)&amp;"-"&amp;MID(과제정보!D10,7,2)</f>
        <v>--</v>
      </c>
      <c r="B4" t="str">
        <f>MID(과제정보!E10,1,4)&amp;"-"&amp;MID(과제정보!E10,5,2)&amp;"-"&amp;MID(과제정보!E10,7,2)</f>
        <v>--</v>
      </c>
      <c r="D4">
        <f t="shared" si="0"/>
        <v>0</v>
      </c>
      <c r="F4" s="147">
        <f>과제정보!G10*D4</f>
        <v>0</v>
      </c>
    </row>
    <row r="5" spans="1:6">
      <c r="A5" t="str">
        <f>MID(과제정보!D11,1,4)&amp;"-"&amp;MID(과제정보!D11,5,2)&amp;"-"&amp;MID(과제정보!D11,7,2)</f>
        <v>--</v>
      </c>
      <c r="B5" t="str">
        <f>MID(과제정보!E11,1,4)&amp;"-"&amp;MID(과제정보!E11,5,2)&amp;"-"&amp;MID(과제정보!E11,7,2)</f>
        <v>--</v>
      </c>
      <c r="D5">
        <f t="shared" si="0"/>
        <v>0</v>
      </c>
      <c r="F5" s="147">
        <f>과제정보!G11*D5</f>
        <v>0</v>
      </c>
    </row>
    <row r="6" spans="1:6">
      <c r="A6" t="str">
        <f>MID(과제정보!D12,1,4)&amp;"-"&amp;MID(과제정보!D12,5,2)&amp;"-"&amp;MID(과제정보!D12,7,2)</f>
        <v>--</v>
      </c>
      <c r="B6" t="str">
        <f>MID(과제정보!E12,1,4)&amp;"-"&amp;MID(과제정보!E12,5,2)&amp;"-"&amp;MID(과제정보!E12,7,2)</f>
        <v>--</v>
      </c>
      <c r="D6">
        <f t="shared" si="0"/>
        <v>0</v>
      </c>
      <c r="F6" s="147">
        <f>과제정보!G12*D6</f>
        <v>0</v>
      </c>
    </row>
    <row r="7" spans="1:6">
      <c r="A7" t="str">
        <f>MID(과제정보!D13,1,4)&amp;"-"&amp;MID(과제정보!D13,5,2)&amp;"-"&amp;MID(과제정보!D13,7,2)</f>
        <v>--</v>
      </c>
      <c r="B7" t="str">
        <f>MID(과제정보!E13,1,4)&amp;"-"&amp;MID(과제정보!E13,5,2)&amp;"-"&amp;MID(과제정보!E13,7,2)</f>
        <v>--</v>
      </c>
      <c r="D7">
        <f t="shared" si="0"/>
        <v>0</v>
      </c>
      <c r="F7" s="147">
        <f>과제정보!G13*D7</f>
        <v>0</v>
      </c>
    </row>
    <row r="8" spans="1:6">
      <c r="A8" t="str">
        <f>MID(과제정보!D14,1,4)&amp;"-"&amp;MID(과제정보!D14,5,2)&amp;"-"&amp;MID(과제정보!D14,7,2)</f>
        <v>--</v>
      </c>
      <c r="B8" t="str">
        <f>MID(과제정보!E14,1,4)&amp;"-"&amp;MID(과제정보!E14,5,2)&amp;"-"&amp;MID(과제정보!E14,7,2)</f>
        <v>--</v>
      </c>
      <c r="D8">
        <f t="shared" si="0"/>
        <v>0</v>
      </c>
      <c r="F8" s="147">
        <f>과제정보!G14*D8</f>
        <v>0</v>
      </c>
    </row>
    <row r="9" spans="1:6">
      <c r="A9" t="str">
        <f>MID(과제정보!D15,1,4)&amp;"-"&amp;MID(과제정보!D15,5,2)&amp;"-"&amp;MID(과제정보!D15,7,2)</f>
        <v>--</v>
      </c>
      <c r="B9" t="str">
        <f>MID(과제정보!E15,1,4)&amp;"-"&amp;MID(과제정보!E15,5,2)&amp;"-"&amp;MID(과제정보!E15,7,2)</f>
        <v>--</v>
      </c>
      <c r="D9">
        <f t="shared" si="0"/>
        <v>0</v>
      </c>
      <c r="F9" s="147">
        <f>과제정보!G15*D9</f>
        <v>0</v>
      </c>
    </row>
    <row r="20" spans="1:5">
      <c r="A20" s="77"/>
      <c r="B20" s="77"/>
    </row>
    <row r="21" spans="1:5">
      <c r="A21" s="86"/>
      <c r="B21" s="88" t="s">
        <v>233</v>
      </c>
    </row>
    <row r="22" spans="1:5">
      <c r="A22" s="88" t="str">
        <f>MID(기본정보!F18,1,2)&amp;":"&amp;MID(기본정보!I18,1,2)</f>
        <v>09:00</v>
      </c>
      <c r="B22" s="77"/>
    </row>
    <row r="23" spans="1:5">
      <c r="A23" s="88" t="str">
        <f>MID(기본정보!F19,1,2)&amp;":"&amp;MID(기본정보!I19,1,2)</f>
        <v>18:00</v>
      </c>
      <c r="B23" s="77"/>
    </row>
    <row r="24" spans="1:5">
      <c r="A24" s="88" t="str">
        <f>MID(기본정보!F20,1,2)&amp;":"&amp;MID(기본정보!I20,1,2)</f>
        <v>12:00</v>
      </c>
      <c r="B24" s="78"/>
    </row>
    <row r="25" spans="1:5">
      <c r="A25" s="88" t="str">
        <f>MID(기본정보!F21,1,2)&amp;":"&amp;MID(기본정보!I21,1,2)</f>
        <v>13:00</v>
      </c>
      <c r="B25" s="89">
        <f>(A23-A22)-(A25-A24)</f>
        <v>0.33333333333333337</v>
      </c>
    </row>
    <row r="26" spans="1:5">
      <c r="A26" s="90">
        <f>COUNTIF(기본정보!F23:K23,"=Y")</f>
        <v>5</v>
      </c>
      <c r="B26" s="92">
        <f>A26*B25*24</f>
        <v>40.000000000000007</v>
      </c>
      <c r="C26" s="145">
        <f>IF(B26&gt;=15,B25*A26/40*8,0)*24</f>
        <v>8</v>
      </c>
      <c r="D26" s="146">
        <f>B26+C26</f>
        <v>48.000000000000007</v>
      </c>
      <c r="E26" s="147">
        <f>ROUND(((D26/7)*365)/12,0)*9620</f>
        <v>2010580</v>
      </c>
    </row>
    <row r="27" spans="1:5">
      <c r="A27" s="91"/>
      <c r="B27" s="77"/>
    </row>
    <row r="28" spans="1:5">
      <c r="A28" s="93" t="str">
        <f>기본정보!F10</f>
        <v>1992-12-25</v>
      </c>
      <c r="B28" s="77" t="s">
        <v>244</v>
      </c>
    </row>
    <row r="29" spans="1:5">
      <c r="A29" s="93" t="str">
        <f>MID(기본정보!F16,1,4)&amp;"-"&amp;MID(기본정보!F16,5,2)&amp;"-"&amp;MID(기본정보!F16,7,2)</f>
        <v>2023-01-01</v>
      </c>
      <c r="B29" s="77">
        <f>ROUNDDOWN((A29-A28)/365,0)</f>
        <v>30</v>
      </c>
    </row>
    <row r="30" spans="1:5">
      <c r="A30" s="84"/>
      <c r="B30" s="84"/>
    </row>
    <row r="31" spans="1:5">
      <c r="A31" s="84" t="s">
        <v>247</v>
      </c>
      <c r="B31" s="84" t="s">
        <v>246</v>
      </c>
    </row>
    <row r="32" spans="1:5">
      <c r="A32" s="93" t="str">
        <f>MID(기본정보!F16,1,4)&amp;"-"&amp;MID(기본정보!F16,5,2)&amp;"-"&amp;MID(기본정보!F16,7,2)</f>
        <v>2023-01-01</v>
      </c>
      <c r="B32" s="84"/>
    </row>
    <row r="33" spans="1:2">
      <c r="A33" s="93" t="str">
        <f>MID(기본정보!F17,1,4)&amp;"-"&amp;MID(기본정보!F17,5,2)&amp;"-"&amp;MID(기본정보!F17,7,2)</f>
        <v>2024-12-31</v>
      </c>
      <c r="B33" s="94">
        <f>(DATEDIF(A32,A33,$A$31))+1</f>
        <v>24</v>
      </c>
    </row>
  </sheetData>
  <phoneticPr fontId="1" type="noConversion"/>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K40"/>
  <sheetViews>
    <sheetView showGridLines="0" zoomScale="70" zoomScaleNormal="70" workbookViewId="0">
      <selection activeCell="M18" sqref="M18"/>
    </sheetView>
  </sheetViews>
  <sheetFormatPr defaultRowHeight="16.5"/>
  <cols>
    <col min="1" max="1" width="2.375" customWidth="1"/>
    <col min="2" max="2" width="39.5" customWidth="1"/>
    <col min="3" max="3" width="18.875" bestFit="1" customWidth="1"/>
    <col min="4" max="4" width="5.25" bestFit="1" customWidth="1"/>
    <col min="6" max="6" width="46" customWidth="1"/>
    <col min="7" max="7" width="2.25" customWidth="1"/>
  </cols>
  <sheetData>
    <row r="1" spans="1:8">
      <c r="A1" s="97"/>
      <c r="B1" s="98"/>
      <c r="C1" s="98"/>
      <c r="D1" s="98"/>
      <c r="E1" s="98"/>
      <c r="F1" s="98"/>
      <c r="G1" s="99"/>
    </row>
    <row r="2" spans="1:8" ht="63" customHeight="1">
      <c r="A2" s="100"/>
      <c r="B2" s="509" t="s">
        <v>251</v>
      </c>
      <c r="C2" s="509"/>
      <c r="D2" s="509"/>
      <c r="E2" s="509"/>
      <c r="F2" s="509"/>
      <c r="G2" s="101"/>
      <c r="H2" s="102"/>
    </row>
    <row r="3" spans="1:8">
      <c r="A3" s="100"/>
      <c r="B3" s="501"/>
      <c r="C3" s="501"/>
      <c r="D3" s="501"/>
      <c r="E3" s="501"/>
      <c r="F3" s="501"/>
      <c r="G3" s="103"/>
    </row>
    <row r="4" spans="1:8" ht="7.5" customHeight="1">
      <c r="A4" s="100"/>
      <c r="B4" s="43"/>
      <c r="C4" s="43"/>
      <c r="D4" s="43"/>
      <c r="E4" s="43"/>
      <c r="F4" s="43"/>
      <c r="G4" s="103"/>
    </row>
    <row r="5" spans="1:8" ht="30" customHeight="1">
      <c r="A5" s="104"/>
      <c r="B5" s="105" t="s">
        <v>252</v>
      </c>
      <c r="C5" s="105"/>
      <c r="D5" s="105"/>
      <c r="E5" s="106"/>
      <c r="F5" s="106"/>
      <c r="G5" s="107"/>
      <c r="H5" s="108"/>
    </row>
    <row r="6" spans="1:8" ht="18" thickBot="1">
      <c r="A6" s="104"/>
      <c r="B6" s="105"/>
      <c r="C6" s="105"/>
      <c r="D6" s="105"/>
      <c r="E6" s="106"/>
      <c r="F6" s="106"/>
      <c r="G6" s="107"/>
      <c r="H6" s="108"/>
    </row>
    <row r="7" spans="1:8" ht="24.75" customHeight="1" thickBot="1">
      <c r="A7" s="100"/>
      <c r="B7" s="109" t="s">
        <v>253</v>
      </c>
      <c r="C7" s="110"/>
      <c r="D7" s="111" t="s">
        <v>254</v>
      </c>
      <c r="E7" s="510" t="s">
        <v>255</v>
      </c>
      <c r="F7" s="511"/>
      <c r="G7" s="103"/>
    </row>
    <row r="8" spans="1:8" ht="24.75" customHeight="1" thickBot="1">
      <c r="A8" s="100"/>
      <c r="B8" s="112" t="s">
        <v>256</v>
      </c>
      <c r="C8" s="113">
        <f>(기본정보!F25)/C9</f>
        <v>8.0000000000000018</v>
      </c>
      <c r="D8" s="114" t="s">
        <v>257</v>
      </c>
      <c r="E8" s="106"/>
      <c r="F8" s="115"/>
      <c r="G8" s="103"/>
    </row>
    <row r="9" spans="1:8" ht="24.75" customHeight="1" thickBot="1">
      <c r="A9" s="100"/>
      <c r="B9" s="116" t="s">
        <v>258</v>
      </c>
      <c r="C9" s="117">
        <f>계산!A26</f>
        <v>5</v>
      </c>
      <c r="D9" s="114" t="s">
        <v>259</v>
      </c>
      <c r="E9" s="106"/>
      <c r="F9" s="115"/>
      <c r="G9" s="103"/>
    </row>
    <row r="10" spans="1:8" ht="24.75" customHeight="1">
      <c r="A10" s="100"/>
      <c r="B10" s="118" t="s">
        <v>260</v>
      </c>
      <c r="C10" s="119">
        <f>C8*C9</f>
        <v>40.000000000000007</v>
      </c>
      <c r="D10" s="120" t="s">
        <v>257</v>
      </c>
      <c r="E10" s="106"/>
      <c r="F10" s="115"/>
      <c r="G10" s="103"/>
    </row>
    <row r="11" spans="1:8" ht="24.75" customHeight="1">
      <c r="A11" s="100"/>
      <c r="B11" s="118" t="s">
        <v>261</v>
      </c>
      <c r="C11" s="121">
        <f>IF(C10&gt;=15,C8*C9/40*8,0)</f>
        <v>8.0000000000000018</v>
      </c>
      <c r="D11" s="122" t="s">
        <v>257</v>
      </c>
      <c r="E11" s="106" t="s">
        <v>262</v>
      </c>
      <c r="F11" s="115"/>
      <c r="G11" s="103"/>
    </row>
    <row r="12" spans="1:8" ht="24.75" customHeight="1">
      <c r="A12" s="100"/>
      <c r="B12" s="118" t="s">
        <v>263</v>
      </c>
      <c r="C12" s="121">
        <f>C10+C11</f>
        <v>48.000000000000007</v>
      </c>
      <c r="D12" s="122" t="s">
        <v>257</v>
      </c>
      <c r="E12" s="106"/>
      <c r="F12" s="115"/>
      <c r="G12" s="103"/>
    </row>
    <row r="13" spans="1:8" ht="24.75" customHeight="1">
      <c r="A13" s="100"/>
      <c r="B13" s="118" t="s">
        <v>264</v>
      </c>
      <c r="C13" s="121">
        <v>7</v>
      </c>
      <c r="D13" s="122" t="s">
        <v>259</v>
      </c>
      <c r="E13" s="106"/>
      <c r="F13" s="115"/>
      <c r="G13" s="103"/>
    </row>
    <row r="14" spans="1:8" ht="24.75" customHeight="1">
      <c r="A14" s="100"/>
      <c r="B14" s="118" t="s">
        <v>265</v>
      </c>
      <c r="C14" s="123">
        <f>C12/C13</f>
        <v>6.8571428571428585</v>
      </c>
      <c r="D14" s="122" t="s">
        <v>257</v>
      </c>
      <c r="E14" s="106"/>
      <c r="F14" s="115"/>
      <c r="G14" s="103"/>
    </row>
    <row r="15" spans="1:8" ht="24.75" customHeight="1">
      <c r="A15" s="100"/>
      <c r="B15" s="118" t="s">
        <v>266</v>
      </c>
      <c r="C15" s="121">
        <v>365</v>
      </c>
      <c r="D15" s="122" t="s">
        <v>259</v>
      </c>
      <c r="E15" s="106"/>
      <c r="F15" s="115"/>
      <c r="G15" s="103"/>
    </row>
    <row r="16" spans="1:8" ht="24.75" customHeight="1">
      <c r="A16" s="100"/>
      <c r="B16" s="118" t="s">
        <v>267</v>
      </c>
      <c r="C16" s="123">
        <f>C15*C14</f>
        <v>2502.8571428571436</v>
      </c>
      <c r="D16" s="122" t="s">
        <v>257</v>
      </c>
      <c r="E16" s="106"/>
      <c r="F16" s="115"/>
      <c r="G16" s="103"/>
    </row>
    <row r="17" spans="1:11" ht="24.75" customHeight="1">
      <c r="A17" s="100"/>
      <c r="B17" s="118" t="s">
        <v>268</v>
      </c>
      <c r="C17" s="121">
        <v>12</v>
      </c>
      <c r="D17" s="122" t="s">
        <v>269</v>
      </c>
      <c r="E17" s="106"/>
      <c r="F17" s="115"/>
      <c r="G17" s="103"/>
    </row>
    <row r="18" spans="1:11" ht="24.75" customHeight="1">
      <c r="A18" s="100"/>
      <c r="B18" s="118" t="s">
        <v>270</v>
      </c>
      <c r="C18" s="123">
        <f>C16/C17</f>
        <v>208.57142857142864</v>
      </c>
      <c r="D18" s="122" t="s">
        <v>257</v>
      </c>
      <c r="E18" s="106"/>
      <c r="F18" s="115"/>
      <c r="G18" s="103"/>
    </row>
    <row r="19" spans="1:11" ht="24.75" customHeight="1">
      <c r="A19" s="100"/>
      <c r="B19" s="124" t="s">
        <v>271</v>
      </c>
      <c r="C19" s="125">
        <f>ROUND(C16/C17,0)</f>
        <v>209</v>
      </c>
      <c r="D19" s="126" t="s">
        <v>257</v>
      </c>
      <c r="E19" s="106"/>
      <c r="F19" s="115"/>
      <c r="G19" s="103"/>
    </row>
    <row r="20" spans="1:11" ht="24.75" customHeight="1">
      <c r="A20" s="100"/>
      <c r="B20" s="127" t="s">
        <v>272</v>
      </c>
      <c r="C20" s="128">
        <v>9620</v>
      </c>
      <c r="D20" s="129" t="s">
        <v>273</v>
      </c>
      <c r="E20" s="106" t="s">
        <v>274</v>
      </c>
      <c r="F20" s="115"/>
      <c r="G20" s="103"/>
    </row>
    <row r="21" spans="1:11" ht="24.75" customHeight="1" thickBot="1">
      <c r="A21" s="100"/>
      <c r="B21" s="130" t="s">
        <v>275</v>
      </c>
      <c r="C21" s="131">
        <f>C19*C20</f>
        <v>2010580</v>
      </c>
      <c r="D21" s="132" t="s">
        <v>273</v>
      </c>
      <c r="E21" s="133" t="s">
        <v>276</v>
      </c>
      <c r="F21" s="134"/>
      <c r="G21" s="103"/>
      <c r="K21" s="135"/>
    </row>
    <row r="22" spans="1:11">
      <c r="A22" s="100"/>
      <c r="B22" s="136"/>
      <c r="C22" s="136"/>
      <c r="D22" s="136"/>
      <c r="E22" s="136"/>
      <c r="F22" s="136"/>
      <c r="G22" s="103"/>
    </row>
    <row r="23" spans="1:11" ht="27.75" customHeight="1">
      <c r="A23" s="104"/>
      <c r="B23" s="137" t="s">
        <v>277</v>
      </c>
      <c r="C23" s="137"/>
      <c r="D23" s="137"/>
      <c r="E23" s="138"/>
      <c r="F23" s="138"/>
      <c r="G23" s="107"/>
      <c r="H23" s="139"/>
    </row>
    <row r="24" spans="1:11" ht="17.25">
      <c r="A24" s="100"/>
      <c r="B24" s="140" t="s">
        <v>278</v>
      </c>
      <c r="C24" s="138"/>
      <c r="D24" s="138"/>
      <c r="E24" s="138"/>
      <c r="F24" s="138"/>
      <c r="G24" s="103"/>
    </row>
    <row r="25" spans="1:11" ht="2.25" customHeight="1">
      <c r="A25" s="100"/>
      <c r="B25" s="140"/>
      <c r="C25" s="138"/>
      <c r="D25" s="138"/>
      <c r="E25" s="138"/>
      <c r="F25" s="138"/>
      <c r="G25" s="103"/>
      <c r="H25" s="139"/>
    </row>
    <row r="26" spans="1:11" ht="17.25">
      <c r="A26" s="100"/>
      <c r="B26" s="140" t="s">
        <v>279</v>
      </c>
      <c r="C26" s="138"/>
      <c r="D26" s="138"/>
      <c r="E26" s="138"/>
      <c r="F26" s="138"/>
      <c r="G26" s="103"/>
      <c r="H26" s="108"/>
      <c r="I26" s="108"/>
      <c r="J26" s="108"/>
      <c r="K26" s="108"/>
    </row>
    <row r="27" spans="1:11" ht="3.75" customHeight="1">
      <c r="A27" s="100"/>
      <c r="B27" s="140"/>
      <c r="C27" s="138"/>
      <c r="D27" s="138"/>
      <c r="E27" s="138"/>
      <c r="F27" s="138"/>
      <c r="G27" s="103"/>
      <c r="H27" s="108"/>
      <c r="I27" s="108"/>
      <c r="J27" s="108"/>
      <c r="K27" s="108"/>
    </row>
    <row r="28" spans="1:11" ht="20.25" customHeight="1">
      <c r="A28" s="104"/>
      <c r="B28" s="140" t="s">
        <v>280</v>
      </c>
      <c r="C28" s="138"/>
      <c r="D28" s="138"/>
      <c r="E28" s="138"/>
      <c r="F28" s="138"/>
      <c r="G28" s="107"/>
    </row>
    <row r="29" spans="1:11" ht="22.5" customHeight="1">
      <c r="A29" s="104"/>
      <c r="B29" s="140" t="s">
        <v>281</v>
      </c>
      <c r="C29" s="138"/>
      <c r="D29" s="138"/>
      <c r="E29" s="138"/>
      <c r="F29" s="138"/>
      <c r="G29" s="107"/>
    </row>
    <row r="30" spans="1:11" ht="22.5" customHeight="1">
      <c r="A30" s="104"/>
      <c r="B30" s="140" t="s">
        <v>282</v>
      </c>
      <c r="C30" s="138"/>
      <c r="D30" s="138"/>
      <c r="E30" s="138"/>
      <c r="F30" s="138"/>
      <c r="G30" s="107"/>
    </row>
    <row r="31" spans="1:11" ht="22.5" customHeight="1">
      <c r="A31" s="100"/>
      <c r="B31" s="140" t="s">
        <v>283</v>
      </c>
      <c r="C31" s="138"/>
      <c r="D31" s="138"/>
      <c r="E31" s="138"/>
      <c r="F31" s="138"/>
      <c r="G31" s="103"/>
    </row>
    <row r="32" spans="1:11" ht="22.5" customHeight="1">
      <c r="A32" s="100"/>
      <c r="B32" s="141" t="s">
        <v>284</v>
      </c>
      <c r="C32" s="138"/>
      <c r="D32" s="138"/>
      <c r="E32" s="138"/>
      <c r="F32" s="138"/>
      <c r="G32" s="103"/>
    </row>
    <row r="33" spans="1:8" ht="17.25">
      <c r="A33" s="100"/>
      <c r="B33" s="141" t="s">
        <v>285</v>
      </c>
      <c r="C33" s="138"/>
      <c r="D33" s="138"/>
      <c r="E33" s="138"/>
      <c r="F33" s="138"/>
      <c r="G33" s="103"/>
      <c r="H33" s="139"/>
    </row>
    <row r="34" spans="1:8" ht="17.25" thickBot="1">
      <c r="A34" s="142"/>
      <c r="B34" s="143"/>
      <c r="C34" s="143"/>
      <c r="D34" s="143"/>
      <c r="E34" s="143"/>
      <c r="F34" s="143"/>
      <c r="G34" s="144"/>
      <c r="H34" s="139"/>
    </row>
    <row r="36" spans="1:8">
      <c r="H36" s="139"/>
    </row>
    <row r="38" spans="1:8">
      <c r="H38" s="139"/>
    </row>
    <row r="40" spans="1:8">
      <c r="H40" s="139"/>
    </row>
  </sheetData>
  <sheetProtection selectLockedCells="1"/>
  <mergeCells count="3">
    <mergeCell ref="B2:F2"/>
    <mergeCell ref="B3:F3"/>
    <mergeCell ref="E7:F7"/>
  </mergeCells>
  <phoneticPr fontId="1" type="noConversion"/>
  <pageMargins left="0.70866141732283472" right="0.70866141732283472" top="0.74803149606299213" bottom="0.74803149606299213" header="0.31496062992125984" footer="0.31496062992125984"/>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3"/>
  <sheetViews>
    <sheetView workbookViewId="0">
      <pane xSplit="2" ySplit="5" topLeftCell="C42" activePane="bottomRight" state="frozen"/>
      <selection pane="topRight" activeCell="C1" sqref="C1"/>
      <selection pane="bottomLeft" activeCell="A6" sqref="A6"/>
      <selection pane="bottomRight" activeCell="N60" sqref="N60"/>
    </sheetView>
  </sheetViews>
  <sheetFormatPr defaultRowHeight="12"/>
  <cols>
    <col min="1" max="2" width="10.625" style="150" customWidth="1"/>
    <col min="3" max="256" width="9" style="150"/>
    <col min="257" max="258" width="10.625" style="150" customWidth="1"/>
    <col min="259" max="512" width="9" style="150"/>
    <col min="513" max="514" width="10.625" style="150" customWidth="1"/>
    <col min="515" max="768" width="9" style="150"/>
    <col min="769" max="770" width="10.625" style="150" customWidth="1"/>
    <col min="771" max="1024" width="9" style="150"/>
    <col min="1025" max="1026" width="10.625" style="150" customWidth="1"/>
    <col min="1027" max="1280" width="9" style="150"/>
    <col min="1281" max="1282" width="10.625" style="150" customWidth="1"/>
    <col min="1283" max="1536" width="9" style="150"/>
    <col min="1537" max="1538" width="10.625" style="150" customWidth="1"/>
    <col min="1539" max="1792" width="9" style="150"/>
    <col min="1793" max="1794" width="10.625" style="150" customWidth="1"/>
    <col min="1795" max="2048" width="9" style="150"/>
    <col min="2049" max="2050" width="10.625" style="150" customWidth="1"/>
    <col min="2051" max="2304" width="9" style="150"/>
    <col min="2305" max="2306" width="10.625" style="150" customWidth="1"/>
    <col min="2307" max="2560" width="9" style="150"/>
    <col min="2561" max="2562" width="10.625" style="150" customWidth="1"/>
    <col min="2563" max="2816" width="9" style="150"/>
    <col min="2817" max="2818" width="10.625" style="150" customWidth="1"/>
    <col min="2819" max="3072" width="9" style="150"/>
    <col min="3073" max="3074" width="10.625" style="150" customWidth="1"/>
    <col min="3075" max="3328" width="9" style="150"/>
    <col min="3329" max="3330" width="10.625" style="150" customWidth="1"/>
    <col min="3331" max="3584" width="9" style="150"/>
    <col min="3585" max="3586" width="10.625" style="150" customWidth="1"/>
    <col min="3587" max="3840" width="9" style="150"/>
    <col min="3841" max="3842" width="10.625" style="150" customWidth="1"/>
    <col min="3843" max="4096" width="9" style="150"/>
    <col min="4097" max="4098" width="10.625" style="150" customWidth="1"/>
    <col min="4099" max="4352" width="9" style="150"/>
    <col min="4353" max="4354" width="10.625" style="150" customWidth="1"/>
    <col min="4355" max="4608" width="9" style="150"/>
    <col min="4609" max="4610" width="10.625" style="150" customWidth="1"/>
    <col min="4611" max="4864" width="9" style="150"/>
    <col min="4865" max="4866" width="10.625" style="150" customWidth="1"/>
    <col min="4867" max="5120" width="9" style="150"/>
    <col min="5121" max="5122" width="10.625" style="150" customWidth="1"/>
    <col min="5123" max="5376" width="9" style="150"/>
    <col min="5377" max="5378" width="10.625" style="150" customWidth="1"/>
    <col min="5379" max="5632" width="9" style="150"/>
    <col min="5633" max="5634" width="10.625" style="150" customWidth="1"/>
    <col min="5635" max="5888" width="9" style="150"/>
    <col min="5889" max="5890" width="10.625" style="150" customWidth="1"/>
    <col min="5891" max="6144" width="9" style="150"/>
    <col min="6145" max="6146" width="10.625" style="150" customWidth="1"/>
    <col min="6147" max="6400" width="9" style="150"/>
    <col min="6401" max="6402" width="10.625" style="150" customWidth="1"/>
    <col min="6403" max="6656" width="9" style="150"/>
    <col min="6657" max="6658" width="10.625" style="150" customWidth="1"/>
    <col min="6659" max="6912" width="9" style="150"/>
    <col min="6913" max="6914" width="10.625" style="150" customWidth="1"/>
    <col min="6915" max="7168" width="9" style="150"/>
    <col min="7169" max="7170" width="10.625" style="150" customWidth="1"/>
    <col min="7171" max="7424" width="9" style="150"/>
    <col min="7425" max="7426" width="10.625" style="150" customWidth="1"/>
    <col min="7427" max="7680" width="9" style="150"/>
    <col min="7681" max="7682" width="10.625" style="150" customWidth="1"/>
    <col min="7683" max="7936" width="9" style="150"/>
    <col min="7937" max="7938" width="10.625" style="150" customWidth="1"/>
    <col min="7939" max="8192" width="9" style="150"/>
    <col min="8193" max="8194" width="10.625" style="150" customWidth="1"/>
    <col min="8195" max="8448" width="9" style="150"/>
    <col min="8449" max="8450" width="10.625" style="150" customWidth="1"/>
    <col min="8451" max="8704" width="9" style="150"/>
    <col min="8705" max="8706" width="10.625" style="150" customWidth="1"/>
    <col min="8707" max="8960" width="9" style="150"/>
    <col min="8961" max="8962" width="10.625" style="150" customWidth="1"/>
    <col min="8963" max="9216" width="9" style="150"/>
    <col min="9217" max="9218" width="10.625" style="150" customWidth="1"/>
    <col min="9219" max="9472" width="9" style="150"/>
    <col min="9473" max="9474" width="10.625" style="150" customWidth="1"/>
    <col min="9475" max="9728" width="9" style="150"/>
    <col min="9729" max="9730" width="10.625" style="150" customWidth="1"/>
    <col min="9731" max="9984" width="9" style="150"/>
    <col min="9985" max="9986" width="10.625" style="150" customWidth="1"/>
    <col min="9987" max="10240" width="9" style="150"/>
    <col min="10241" max="10242" width="10.625" style="150" customWidth="1"/>
    <col min="10243" max="10496" width="9" style="150"/>
    <col min="10497" max="10498" width="10.625" style="150" customWidth="1"/>
    <col min="10499" max="10752" width="9" style="150"/>
    <col min="10753" max="10754" width="10.625" style="150" customWidth="1"/>
    <col min="10755" max="11008" width="9" style="150"/>
    <col min="11009" max="11010" width="10.625" style="150" customWidth="1"/>
    <col min="11011" max="11264" width="9" style="150"/>
    <col min="11265" max="11266" width="10.625" style="150" customWidth="1"/>
    <col min="11267" max="11520" width="9" style="150"/>
    <col min="11521" max="11522" width="10.625" style="150" customWidth="1"/>
    <col min="11523" max="11776" width="9" style="150"/>
    <col min="11777" max="11778" width="10.625" style="150" customWidth="1"/>
    <col min="11779" max="12032" width="9" style="150"/>
    <col min="12033" max="12034" width="10.625" style="150" customWidth="1"/>
    <col min="12035" max="12288" width="9" style="150"/>
    <col min="12289" max="12290" width="10.625" style="150" customWidth="1"/>
    <col min="12291" max="12544" width="9" style="150"/>
    <col min="12545" max="12546" width="10.625" style="150" customWidth="1"/>
    <col min="12547" max="12800" width="9" style="150"/>
    <col min="12801" max="12802" width="10.625" style="150" customWidth="1"/>
    <col min="12803" max="13056" width="9" style="150"/>
    <col min="13057" max="13058" width="10.625" style="150" customWidth="1"/>
    <col min="13059" max="13312" width="9" style="150"/>
    <col min="13313" max="13314" width="10.625" style="150" customWidth="1"/>
    <col min="13315" max="13568" width="9" style="150"/>
    <col min="13569" max="13570" width="10.625" style="150" customWidth="1"/>
    <col min="13571" max="13824" width="9" style="150"/>
    <col min="13825" max="13826" width="10.625" style="150" customWidth="1"/>
    <col min="13827" max="14080" width="9" style="150"/>
    <col min="14081" max="14082" width="10.625" style="150" customWidth="1"/>
    <col min="14083" max="14336" width="9" style="150"/>
    <col min="14337" max="14338" width="10.625" style="150" customWidth="1"/>
    <col min="14339" max="14592" width="9" style="150"/>
    <col min="14593" max="14594" width="10.625" style="150" customWidth="1"/>
    <col min="14595" max="14848" width="9" style="150"/>
    <col min="14849" max="14850" width="10.625" style="150" customWidth="1"/>
    <col min="14851" max="15104" width="9" style="150"/>
    <col min="15105" max="15106" width="10.625" style="150" customWidth="1"/>
    <col min="15107" max="15360" width="9" style="150"/>
    <col min="15361" max="15362" width="10.625" style="150" customWidth="1"/>
    <col min="15363" max="15616" width="9" style="150"/>
    <col min="15617" max="15618" width="10.625" style="150" customWidth="1"/>
    <col min="15619" max="15872" width="9" style="150"/>
    <col min="15873" max="15874" width="10.625" style="150" customWidth="1"/>
    <col min="15875" max="16128" width="9" style="150"/>
    <col min="16129" max="16130" width="10.625" style="150" customWidth="1"/>
    <col min="16131" max="16384" width="9" style="150"/>
  </cols>
  <sheetData>
    <row r="1" spans="1:13" ht="24" customHeight="1">
      <c r="A1" s="516" t="s">
        <v>287</v>
      </c>
      <c r="B1" s="516"/>
      <c r="C1" s="516"/>
      <c r="D1" s="516"/>
      <c r="E1" s="516"/>
      <c r="F1" s="516"/>
      <c r="G1" s="516"/>
      <c r="H1" s="516"/>
      <c r="I1" s="516"/>
      <c r="J1" s="516"/>
      <c r="K1" s="516"/>
      <c r="L1" s="516"/>
      <c r="M1" s="516"/>
    </row>
    <row r="2" spans="1:13" ht="16.5" customHeight="1">
      <c r="A2" s="517" t="s">
        <v>288</v>
      </c>
      <c r="B2" s="517"/>
      <c r="C2" s="517"/>
      <c r="D2" s="517"/>
      <c r="E2" s="517"/>
      <c r="F2" s="517"/>
      <c r="G2" s="517"/>
      <c r="H2" s="517"/>
      <c r="I2" s="517"/>
      <c r="J2" s="517"/>
      <c r="K2" s="517"/>
      <c r="L2" s="517"/>
      <c r="M2" s="517"/>
    </row>
    <row r="3" spans="1:13" ht="15" customHeight="1">
      <c r="A3" s="518" t="s">
        <v>289</v>
      </c>
      <c r="B3" s="518"/>
      <c r="C3" s="519" t="s">
        <v>290</v>
      </c>
      <c r="D3" s="520"/>
      <c r="E3" s="520"/>
      <c r="F3" s="520"/>
      <c r="G3" s="520"/>
      <c r="H3" s="520"/>
      <c r="I3" s="520"/>
      <c r="J3" s="520"/>
      <c r="K3" s="520"/>
      <c r="L3" s="520"/>
      <c r="M3" s="521"/>
    </row>
    <row r="4" spans="1:13" ht="15" customHeight="1">
      <c r="A4" s="522" t="s">
        <v>291</v>
      </c>
      <c r="B4" s="523"/>
      <c r="C4" s="151">
        <v>1</v>
      </c>
      <c r="D4" s="151">
        <v>2</v>
      </c>
      <c r="E4" s="151">
        <v>3</v>
      </c>
      <c r="F4" s="151">
        <v>4</v>
      </c>
      <c r="G4" s="151">
        <v>5</v>
      </c>
      <c r="H4" s="151">
        <v>6</v>
      </c>
      <c r="I4" s="151">
        <v>7</v>
      </c>
      <c r="J4" s="151">
        <v>8</v>
      </c>
      <c r="K4" s="151">
        <v>9</v>
      </c>
      <c r="L4" s="151">
        <v>10</v>
      </c>
      <c r="M4" s="151">
        <v>11</v>
      </c>
    </row>
    <row r="5" spans="1:13" ht="15" customHeight="1">
      <c r="A5" s="151" t="s">
        <v>292</v>
      </c>
      <c r="B5" s="151" t="s">
        <v>293</v>
      </c>
      <c r="C5" s="151"/>
      <c r="D5" s="151"/>
      <c r="E5" s="151"/>
      <c r="F5" s="151"/>
      <c r="G5" s="151"/>
      <c r="H5" s="151"/>
      <c r="I5" s="151"/>
      <c r="J5" s="151"/>
      <c r="K5" s="151"/>
      <c r="L5" s="151"/>
      <c r="M5" s="151"/>
    </row>
    <row r="6" spans="1:13" ht="15" customHeight="1">
      <c r="A6" s="151">
        <v>770</v>
      </c>
      <c r="B6" s="151">
        <v>775</v>
      </c>
      <c r="C6" s="151">
        <v>0</v>
      </c>
      <c r="D6" s="151">
        <v>0</v>
      </c>
      <c r="E6" s="151">
        <v>0</v>
      </c>
      <c r="F6" s="151">
        <v>0</v>
      </c>
      <c r="G6" s="151">
        <v>0</v>
      </c>
      <c r="H6" s="151">
        <v>0</v>
      </c>
      <c r="I6" s="151">
        <v>0</v>
      </c>
      <c r="J6" s="151">
        <v>0</v>
      </c>
      <c r="K6" s="151">
        <v>0</v>
      </c>
      <c r="L6" s="151">
        <v>0</v>
      </c>
      <c r="M6" s="151">
        <v>0</v>
      </c>
    </row>
    <row r="7" spans="1:13" ht="15" customHeight="1">
      <c r="A7" s="151">
        <v>775</v>
      </c>
      <c r="B7" s="151">
        <v>780</v>
      </c>
      <c r="C7" s="151">
        <v>0</v>
      </c>
      <c r="D7" s="151">
        <v>0</v>
      </c>
      <c r="E7" s="151">
        <v>0</v>
      </c>
      <c r="F7" s="151">
        <v>0</v>
      </c>
      <c r="G7" s="151">
        <v>0</v>
      </c>
      <c r="H7" s="151">
        <v>0</v>
      </c>
      <c r="I7" s="151">
        <v>0</v>
      </c>
      <c r="J7" s="151">
        <v>0</v>
      </c>
      <c r="K7" s="151">
        <v>0</v>
      </c>
      <c r="L7" s="151">
        <v>0</v>
      </c>
      <c r="M7" s="151">
        <v>0</v>
      </c>
    </row>
    <row r="8" spans="1:13" ht="15" customHeight="1">
      <c r="A8" s="151">
        <v>780</v>
      </c>
      <c r="B8" s="151">
        <v>785</v>
      </c>
      <c r="C8" s="151">
        <v>0</v>
      </c>
      <c r="D8" s="151">
        <v>0</v>
      </c>
      <c r="E8" s="151">
        <v>0</v>
      </c>
      <c r="F8" s="151">
        <v>0</v>
      </c>
      <c r="G8" s="151">
        <v>0</v>
      </c>
      <c r="H8" s="151">
        <v>0</v>
      </c>
      <c r="I8" s="151">
        <v>0</v>
      </c>
      <c r="J8" s="151">
        <v>0</v>
      </c>
      <c r="K8" s="151">
        <v>0</v>
      </c>
      <c r="L8" s="151">
        <v>0</v>
      </c>
      <c r="M8" s="151">
        <v>0</v>
      </c>
    </row>
    <row r="9" spans="1:13" ht="15" customHeight="1">
      <c r="A9" s="151">
        <v>785</v>
      </c>
      <c r="B9" s="151">
        <v>790</v>
      </c>
      <c r="C9" s="151">
        <v>0</v>
      </c>
      <c r="D9" s="151">
        <v>0</v>
      </c>
      <c r="E9" s="151">
        <v>0</v>
      </c>
      <c r="F9" s="151">
        <v>0</v>
      </c>
      <c r="G9" s="151">
        <v>0</v>
      </c>
      <c r="H9" s="151">
        <v>0</v>
      </c>
      <c r="I9" s="151">
        <v>0</v>
      </c>
      <c r="J9" s="151">
        <v>0</v>
      </c>
      <c r="K9" s="151">
        <v>0</v>
      </c>
      <c r="L9" s="151">
        <v>0</v>
      </c>
      <c r="M9" s="151">
        <v>0</v>
      </c>
    </row>
    <row r="10" spans="1:13" ht="15" customHeight="1">
      <c r="A10" s="151">
        <v>790</v>
      </c>
      <c r="B10" s="151">
        <v>795</v>
      </c>
      <c r="C10" s="151">
        <v>0</v>
      </c>
      <c r="D10" s="151">
        <v>0</v>
      </c>
      <c r="E10" s="151">
        <v>0</v>
      </c>
      <c r="F10" s="151">
        <v>0</v>
      </c>
      <c r="G10" s="151">
        <v>0</v>
      </c>
      <c r="H10" s="151">
        <v>0</v>
      </c>
      <c r="I10" s="151">
        <v>0</v>
      </c>
      <c r="J10" s="151">
        <v>0</v>
      </c>
      <c r="K10" s="151">
        <v>0</v>
      </c>
      <c r="L10" s="151">
        <v>0</v>
      </c>
      <c r="M10" s="151">
        <v>0</v>
      </c>
    </row>
    <row r="11" spans="1:13" ht="15" customHeight="1">
      <c r="A11" s="151">
        <v>795</v>
      </c>
      <c r="B11" s="151">
        <v>800</v>
      </c>
      <c r="C11" s="151">
        <v>0</v>
      </c>
      <c r="D11" s="151">
        <v>0</v>
      </c>
      <c r="E11" s="151">
        <v>0</v>
      </c>
      <c r="F11" s="151">
        <v>0</v>
      </c>
      <c r="G11" s="151">
        <v>0</v>
      </c>
      <c r="H11" s="151">
        <v>0</v>
      </c>
      <c r="I11" s="151">
        <v>0</v>
      </c>
      <c r="J11" s="151">
        <v>0</v>
      </c>
      <c r="K11" s="151">
        <v>0</v>
      </c>
      <c r="L11" s="151">
        <v>0</v>
      </c>
      <c r="M11" s="151">
        <v>0</v>
      </c>
    </row>
    <row r="12" spans="1:13" ht="15" customHeight="1">
      <c r="A12" s="151">
        <v>800</v>
      </c>
      <c r="B12" s="151">
        <v>805</v>
      </c>
      <c r="C12" s="151">
        <v>0</v>
      </c>
      <c r="D12" s="151">
        <v>0</v>
      </c>
      <c r="E12" s="151">
        <v>0</v>
      </c>
      <c r="F12" s="151">
        <v>0</v>
      </c>
      <c r="G12" s="151">
        <v>0</v>
      </c>
      <c r="H12" s="151">
        <v>0</v>
      </c>
      <c r="I12" s="151">
        <v>0</v>
      </c>
      <c r="J12" s="151">
        <v>0</v>
      </c>
      <c r="K12" s="151">
        <v>0</v>
      </c>
      <c r="L12" s="151">
        <v>0</v>
      </c>
      <c r="M12" s="151">
        <v>0</v>
      </c>
    </row>
    <row r="13" spans="1:13" ht="15" customHeight="1">
      <c r="A13" s="151">
        <v>805</v>
      </c>
      <c r="B13" s="151">
        <v>810</v>
      </c>
      <c r="C13" s="151">
        <v>0</v>
      </c>
      <c r="D13" s="151">
        <v>0</v>
      </c>
      <c r="E13" s="151">
        <v>0</v>
      </c>
      <c r="F13" s="151">
        <v>0</v>
      </c>
      <c r="G13" s="151">
        <v>0</v>
      </c>
      <c r="H13" s="151">
        <v>0</v>
      </c>
      <c r="I13" s="151">
        <v>0</v>
      </c>
      <c r="J13" s="151">
        <v>0</v>
      </c>
      <c r="K13" s="151">
        <v>0</v>
      </c>
      <c r="L13" s="151">
        <v>0</v>
      </c>
      <c r="M13" s="151">
        <v>0</v>
      </c>
    </row>
    <row r="14" spans="1:13" ht="15" customHeight="1">
      <c r="A14" s="151">
        <v>810</v>
      </c>
      <c r="B14" s="151">
        <v>815</v>
      </c>
      <c r="C14" s="151">
        <v>0</v>
      </c>
      <c r="D14" s="151">
        <v>0</v>
      </c>
      <c r="E14" s="151">
        <v>0</v>
      </c>
      <c r="F14" s="151">
        <v>0</v>
      </c>
      <c r="G14" s="151">
        <v>0</v>
      </c>
      <c r="H14" s="151">
        <v>0</v>
      </c>
      <c r="I14" s="151">
        <v>0</v>
      </c>
      <c r="J14" s="151">
        <v>0</v>
      </c>
      <c r="K14" s="151">
        <v>0</v>
      </c>
      <c r="L14" s="151">
        <v>0</v>
      </c>
      <c r="M14" s="151">
        <v>0</v>
      </c>
    </row>
    <row r="15" spans="1:13" ht="15" customHeight="1">
      <c r="A15" s="151">
        <v>815</v>
      </c>
      <c r="B15" s="151">
        <v>820</v>
      </c>
      <c r="C15" s="151">
        <v>0</v>
      </c>
      <c r="D15" s="151">
        <v>0</v>
      </c>
      <c r="E15" s="151">
        <v>0</v>
      </c>
      <c r="F15" s="151">
        <v>0</v>
      </c>
      <c r="G15" s="151">
        <v>0</v>
      </c>
      <c r="H15" s="151">
        <v>0</v>
      </c>
      <c r="I15" s="151">
        <v>0</v>
      </c>
      <c r="J15" s="151">
        <v>0</v>
      </c>
      <c r="K15" s="151">
        <v>0</v>
      </c>
      <c r="L15" s="151">
        <v>0</v>
      </c>
      <c r="M15" s="151">
        <v>0</v>
      </c>
    </row>
    <row r="16" spans="1:13" ht="15" customHeight="1">
      <c r="A16" s="151">
        <v>820</v>
      </c>
      <c r="B16" s="151">
        <v>825</v>
      </c>
      <c r="C16" s="151">
        <v>0</v>
      </c>
      <c r="D16" s="151">
        <v>0</v>
      </c>
      <c r="E16" s="151">
        <v>0</v>
      </c>
      <c r="F16" s="151">
        <v>0</v>
      </c>
      <c r="G16" s="151">
        <v>0</v>
      </c>
      <c r="H16" s="151">
        <v>0</v>
      </c>
      <c r="I16" s="151">
        <v>0</v>
      </c>
      <c r="J16" s="151">
        <v>0</v>
      </c>
      <c r="K16" s="151">
        <v>0</v>
      </c>
      <c r="L16" s="151">
        <v>0</v>
      </c>
      <c r="M16" s="151">
        <v>0</v>
      </c>
    </row>
    <row r="17" spans="1:13" ht="15" customHeight="1">
      <c r="A17" s="151">
        <v>825</v>
      </c>
      <c r="B17" s="151">
        <v>830</v>
      </c>
      <c r="C17" s="151">
        <v>0</v>
      </c>
      <c r="D17" s="151">
        <v>0</v>
      </c>
      <c r="E17" s="151">
        <v>0</v>
      </c>
      <c r="F17" s="151">
        <v>0</v>
      </c>
      <c r="G17" s="151">
        <v>0</v>
      </c>
      <c r="H17" s="151">
        <v>0</v>
      </c>
      <c r="I17" s="151">
        <v>0</v>
      </c>
      <c r="J17" s="151">
        <v>0</v>
      </c>
      <c r="K17" s="151">
        <v>0</v>
      </c>
      <c r="L17" s="151">
        <v>0</v>
      </c>
      <c r="M17" s="151">
        <v>0</v>
      </c>
    </row>
    <row r="18" spans="1:13" ht="15" customHeight="1">
      <c r="A18" s="151">
        <v>830</v>
      </c>
      <c r="B18" s="151">
        <v>835</v>
      </c>
      <c r="C18" s="151">
        <v>0</v>
      </c>
      <c r="D18" s="151">
        <v>0</v>
      </c>
      <c r="E18" s="151">
        <v>0</v>
      </c>
      <c r="F18" s="151">
        <v>0</v>
      </c>
      <c r="G18" s="151">
        <v>0</v>
      </c>
      <c r="H18" s="151">
        <v>0</v>
      </c>
      <c r="I18" s="151">
        <v>0</v>
      </c>
      <c r="J18" s="151">
        <v>0</v>
      </c>
      <c r="K18" s="151">
        <v>0</v>
      </c>
      <c r="L18" s="151">
        <v>0</v>
      </c>
      <c r="M18" s="151">
        <v>0</v>
      </c>
    </row>
    <row r="19" spans="1:13" ht="15" customHeight="1">
      <c r="A19" s="151">
        <v>835</v>
      </c>
      <c r="B19" s="151">
        <v>840</v>
      </c>
      <c r="C19" s="151">
        <v>0</v>
      </c>
      <c r="D19" s="151">
        <v>0</v>
      </c>
      <c r="E19" s="151">
        <v>0</v>
      </c>
      <c r="F19" s="151">
        <v>0</v>
      </c>
      <c r="G19" s="151">
        <v>0</v>
      </c>
      <c r="H19" s="151">
        <v>0</v>
      </c>
      <c r="I19" s="151">
        <v>0</v>
      </c>
      <c r="J19" s="151">
        <v>0</v>
      </c>
      <c r="K19" s="151">
        <v>0</v>
      </c>
      <c r="L19" s="151">
        <v>0</v>
      </c>
      <c r="M19" s="151">
        <v>0</v>
      </c>
    </row>
    <row r="20" spans="1:13" ht="15" customHeight="1">
      <c r="A20" s="151">
        <v>840</v>
      </c>
      <c r="B20" s="151">
        <v>845</v>
      </c>
      <c r="C20" s="151">
        <v>0</v>
      </c>
      <c r="D20" s="151">
        <v>0</v>
      </c>
      <c r="E20" s="151">
        <v>0</v>
      </c>
      <c r="F20" s="151">
        <v>0</v>
      </c>
      <c r="G20" s="151">
        <v>0</v>
      </c>
      <c r="H20" s="151">
        <v>0</v>
      </c>
      <c r="I20" s="151">
        <v>0</v>
      </c>
      <c r="J20" s="151">
        <v>0</v>
      </c>
      <c r="K20" s="151">
        <v>0</v>
      </c>
      <c r="L20" s="151">
        <v>0</v>
      </c>
      <c r="M20" s="151">
        <v>0</v>
      </c>
    </row>
    <row r="21" spans="1:13" ht="15" customHeight="1">
      <c r="A21" s="151">
        <v>845</v>
      </c>
      <c r="B21" s="151">
        <v>850</v>
      </c>
      <c r="C21" s="151">
        <v>0</v>
      </c>
      <c r="D21" s="151">
        <v>0</v>
      </c>
      <c r="E21" s="151">
        <v>0</v>
      </c>
      <c r="F21" s="151">
        <v>0</v>
      </c>
      <c r="G21" s="151">
        <v>0</v>
      </c>
      <c r="H21" s="151">
        <v>0</v>
      </c>
      <c r="I21" s="151">
        <v>0</v>
      </c>
      <c r="J21" s="151">
        <v>0</v>
      </c>
      <c r="K21" s="151">
        <v>0</v>
      </c>
      <c r="L21" s="151">
        <v>0</v>
      </c>
      <c r="M21" s="151">
        <v>0</v>
      </c>
    </row>
    <row r="22" spans="1:13" ht="15" customHeight="1">
      <c r="A22" s="151">
        <v>850</v>
      </c>
      <c r="B22" s="151">
        <v>855</v>
      </c>
      <c r="C22" s="151">
        <v>0</v>
      </c>
      <c r="D22" s="151">
        <v>0</v>
      </c>
      <c r="E22" s="151">
        <v>0</v>
      </c>
      <c r="F22" s="151">
        <v>0</v>
      </c>
      <c r="G22" s="151">
        <v>0</v>
      </c>
      <c r="H22" s="151">
        <v>0</v>
      </c>
      <c r="I22" s="151">
        <v>0</v>
      </c>
      <c r="J22" s="151">
        <v>0</v>
      </c>
      <c r="K22" s="151">
        <v>0</v>
      </c>
      <c r="L22" s="151">
        <v>0</v>
      </c>
      <c r="M22" s="151">
        <v>0</v>
      </c>
    </row>
    <row r="23" spans="1:13" ht="15" customHeight="1">
      <c r="A23" s="151">
        <v>855</v>
      </c>
      <c r="B23" s="151">
        <v>860</v>
      </c>
      <c r="C23" s="151">
        <v>0</v>
      </c>
      <c r="D23" s="151">
        <v>0</v>
      </c>
      <c r="E23" s="151">
        <v>0</v>
      </c>
      <c r="F23" s="151">
        <v>0</v>
      </c>
      <c r="G23" s="151">
        <v>0</v>
      </c>
      <c r="H23" s="151">
        <v>0</v>
      </c>
      <c r="I23" s="151">
        <v>0</v>
      </c>
      <c r="J23" s="151">
        <v>0</v>
      </c>
      <c r="K23" s="151">
        <v>0</v>
      </c>
      <c r="L23" s="151">
        <v>0</v>
      </c>
      <c r="M23" s="151">
        <v>0</v>
      </c>
    </row>
    <row r="24" spans="1:13" ht="15" customHeight="1">
      <c r="A24" s="151">
        <v>860</v>
      </c>
      <c r="B24" s="151">
        <v>865</v>
      </c>
      <c r="C24" s="151">
        <v>0</v>
      </c>
      <c r="D24" s="151">
        <v>0</v>
      </c>
      <c r="E24" s="151">
        <v>0</v>
      </c>
      <c r="F24" s="151">
        <v>0</v>
      </c>
      <c r="G24" s="151">
        <v>0</v>
      </c>
      <c r="H24" s="151">
        <v>0</v>
      </c>
      <c r="I24" s="151">
        <v>0</v>
      </c>
      <c r="J24" s="151">
        <v>0</v>
      </c>
      <c r="K24" s="151">
        <v>0</v>
      </c>
      <c r="L24" s="151">
        <v>0</v>
      </c>
      <c r="M24" s="151">
        <v>0</v>
      </c>
    </row>
    <row r="25" spans="1:13" ht="15" customHeight="1">
      <c r="A25" s="151">
        <v>865</v>
      </c>
      <c r="B25" s="151">
        <v>870</v>
      </c>
      <c r="C25" s="151">
        <v>0</v>
      </c>
      <c r="D25" s="151">
        <v>0</v>
      </c>
      <c r="E25" s="151">
        <v>0</v>
      </c>
      <c r="F25" s="151">
        <v>0</v>
      </c>
      <c r="G25" s="151">
        <v>0</v>
      </c>
      <c r="H25" s="151">
        <v>0</v>
      </c>
      <c r="I25" s="151">
        <v>0</v>
      </c>
      <c r="J25" s="151">
        <v>0</v>
      </c>
      <c r="K25" s="151">
        <v>0</v>
      </c>
      <c r="L25" s="151">
        <v>0</v>
      </c>
      <c r="M25" s="151">
        <v>0</v>
      </c>
    </row>
    <row r="26" spans="1:13" ht="15" customHeight="1">
      <c r="A26" s="151">
        <v>870</v>
      </c>
      <c r="B26" s="151">
        <v>875</v>
      </c>
      <c r="C26" s="151">
        <v>0</v>
      </c>
      <c r="D26" s="151">
        <v>0</v>
      </c>
      <c r="E26" s="151">
        <v>0</v>
      </c>
      <c r="F26" s="151">
        <v>0</v>
      </c>
      <c r="G26" s="151">
        <v>0</v>
      </c>
      <c r="H26" s="151">
        <v>0</v>
      </c>
      <c r="I26" s="151">
        <v>0</v>
      </c>
      <c r="J26" s="151">
        <v>0</v>
      </c>
      <c r="K26" s="151">
        <v>0</v>
      </c>
      <c r="L26" s="151">
        <v>0</v>
      </c>
      <c r="M26" s="151">
        <v>0</v>
      </c>
    </row>
    <row r="27" spans="1:13" ht="15" customHeight="1">
      <c r="A27" s="151">
        <v>875</v>
      </c>
      <c r="B27" s="151">
        <v>880</v>
      </c>
      <c r="C27" s="151">
        <v>0</v>
      </c>
      <c r="D27" s="151">
        <v>0</v>
      </c>
      <c r="E27" s="151">
        <v>0</v>
      </c>
      <c r="F27" s="151">
        <v>0</v>
      </c>
      <c r="G27" s="151">
        <v>0</v>
      </c>
      <c r="H27" s="151">
        <v>0</v>
      </c>
      <c r="I27" s="151">
        <v>0</v>
      </c>
      <c r="J27" s="151">
        <v>0</v>
      </c>
      <c r="K27" s="151">
        <v>0</v>
      </c>
      <c r="L27" s="151">
        <v>0</v>
      </c>
      <c r="M27" s="151">
        <v>0</v>
      </c>
    </row>
    <row r="28" spans="1:13" ht="15" customHeight="1">
      <c r="A28" s="151">
        <v>880</v>
      </c>
      <c r="B28" s="151">
        <v>885</v>
      </c>
      <c r="C28" s="151">
        <v>0</v>
      </c>
      <c r="D28" s="151">
        <v>0</v>
      </c>
      <c r="E28" s="151">
        <v>0</v>
      </c>
      <c r="F28" s="151">
        <v>0</v>
      </c>
      <c r="G28" s="151">
        <v>0</v>
      </c>
      <c r="H28" s="151">
        <v>0</v>
      </c>
      <c r="I28" s="151">
        <v>0</v>
      </c>
      <c r="J28" s="151">
        <v>0</v>
      </c>
      <c r="K28" s="151">
        <v>0</v>
      </c>
      <c r="L28" s="151">
        <v>0</v>
      </c>
      <c r="M28" s="151">
        <v>0</v>
      </c>
    </row>
    <row r="29" spans="1:13" ht="15" customHeight="1">
      <c r="A29" s="151">
        <v>885</v>
      </c>
      <c r="B29" s="151">
        <v>890</v>
      </c>
      <c r="C29" s="151">
        <v>0</v>
      </c>
      <c r="D29" s="151">
        <v>0</v>
      </c>
      <c r="E29" s="151">
        <v>0</v>
      </c>
      <c r="F29" s="151">
        <v>0</v>
      </c>
      <c r="G29" s="151">
        <v>0</v>
      </c>
      <c r="H29" s="151">
        <v>0</v>
      </c>
      <c r="I29" s="151">
        <v>0</v>
      </c>
      <c r="J29" s="151">
        <v>0</v>
      </c>
      <c r="K29" s="151">
        <v>0</v>
      </c>
      <c r="L29" s="151">
        <v>0</v>
      </c>
      <c r="M29" s="151">
        <v>0</v>
      </c>
    </row>
    <row r="30" spans="1:13" ht="15" customHeight="1">
      <c r="A30" s="151">
        <v>890</v>
      </c>
      <c r="B30" s="151">
        <v>895</v>
      </c>
      <c r="C30" s="151">
        <v>0</v>
      </c>
      <c r="D30" s="151">
        <v>0</v>
      </c>
      <c r="E30" s="151">
        <v>0</v>
      </c>
      <c r="F30" s="151">
        <v>0</v>
      </c>
      <c r="G30" s="151">
        <v>0</v>
      </c>
      <c r="H30" s="151">
        <v>0</v>
      </c>
      <c r="I30" s="151">
        <v>0</v>
      </c>
      <c r="J30" s="151">
        <v>0</v>
      </c>
      <c r="K30" s="151">
        <v>0</v>
      </c>
      <c r="L30" s="151">
        <v>0</v>
      </c>
      <c r="M30" s="151">
        <v>0</v>
      </c>
    </row>
    <row r="31" spans="1:13" ht="15" customHeight="1">
      <c r="A31" s="151">
        <v>895</v>
      </c>
      <c r="B31" s="151">
        <v>900</v>
      </c>
      <c r="C31" s="151">
        <v>0</v>
      </c>
      <c r="D31" s="151">
        <v>0</v>
      </c>
      <c r="E31" s="151">
        <v>0</v>
      </c>
      <c r="F31" s="151">
        <v>0</v>
      </c>
      <c r="G31" s="151">
        <v>0</v>
      </c>
      <c r="H31" s="151">
        <v>0</v>
      </c>
      <c r="I31" s="151">
        <v>0</v>
      </c>
      <c r="J31" s="151">
        <v>0</v>
      </c>
      <c r="K31" s="151">
        <v>0</v>
      </c>
      <c r="L31" s="151">
        <v>0</v>
      </c>
      <c r="M31" s="151">
        <v>0</v>
      </c>
    </row>
    <row r="32" spans="1:13" ht="15" customHeight="1">
      <c r="A32" s="151">
        <v>900</v>
      </c>
      <c r="B32" s="151">
        <v>905</v>
      </c>
      <c r="C32" s="151">
        <v>0</v>
      </c>
      <c r="D32" s="151">
        <v>0</v>
      </c>
      <c r="E32" s="151">
        <v>0</v>
      </c>
      <c r="F32" s="151">
        <v>0</v>
      </c>
      <c r="G32" s="151">
        <v>0</v>
      </c>
      <c r="H32" s="151">
        <v>0</v>
      </c>
      <c r="I32" s="151">
        <v>0</v>
      </c>
      <c r="J32" s="151">
        <v>0</v>
      </c>
      <c r="K32" s="151">
        <v>0</v>
      </c>
      <c r="L32" s="151">
        <v>0</v>
      </c>
      <c r="M32" s="151">
        <v>0</v>
      </c>
    </row>
    <row r="33" spans="1:13" ht="15" customHeight="1">
      <c r="A33" s="151">
        <v>905</v>
      </c>
      <c r="B33" s="151">
        <v>910</v>
      </c>
      <c r="C33" s="151">
        <v>0</v>
      </c>
      <c r="D33" s="151">
        <v>0</v>
      </c>
      <c r="E33" s="151">
        <v>0</v>
      </c>
      <c r="F33" s="151">
        <v>0</v>
      </c>
      <c r="G33" s="151">
        <v>0</v>
      </c>
      <c r="H33" s="151">
        <v>0</v>
      </c>
      <c r="I33" s="151">
        <v>0</v>
      </c>
      <c r="J33" s="151">
        <v>0</v>
      </c>
      <c r="K33" s="151">
        <v>0</v>
      </c>
      <c r="L33" s="151">
        <v>0</v>
      </c>
      <c r="M33" s="151">
        <v>0</v>
      </c>
    </row>
    <row r="34" spans="1:13" ht="15" customHeight="1">
      <c r="A34" s="151">
        <v>910</v>
      </c>
      <c r="B34" s="151">
        <v>915</v>
      </c>
      <c r="C34" s="151">
        <v>0</v>
      </c>
      <c r="D34" s="151">
        <v>0</v>
      </c>
      <c r="E34" s="151">
        <v>0</v>
      </c>
      <c r="F34" s="151">
        <v>0</v>
      </c>
      <c r="G34" s="151">
        <v>0</v>
      </c>
      <c r="H34" s="151">
        <v>0</v>
      </c>
      <c r="I34" s="151">
        <v>0</v>
      </c>
      <c r="J34" s="151">
        <v>0</v>
      </c>
      <c r="K34" s="151">
        <v>0</v>
      </c>
      <c r="L34" s="151">
        <v>0</v>
      </c>
      <c r="M34" s="151">
        <v>0</v>
      </c>
    </row>
    <row r="35" spans="1:13" ht="15" customHeight="1">
      <c r="A35" s="151">
        <v>915</v>
      </c>
      <c r="B35" s="151">
        <v>920</v>
      </c>
      <c r="C35" s="151">
        <v>0</v>
      </c>
      <c r="D35" s="151">
        <v>0</v>
      </c>
      <c r="E35" s="151">
        <v>0</v>
      </c>
      <c r="F35" s="151">
        <v>0</v>
      </c>
      <c r="G35" s="151">
        <v>0</v>
      </c>
      <c r="H35" s="151">
        <v>0</v>
      </c>
      <c r="I35" s="151">
        <v>0</v>
      </c>
      <c r="J35" s="151">
        <v>0</v>
      </c>
      <c r="K35" s="151">
        <v>0</v>
      </c>
      <c r="L35" s="151">
        <v>0</v>
      </c>
      <c r="M35" s="151">
        <v>0</v>
      </c>
    </row>
    <row r="36" spans="1:13" ht="15" customHeight="1">
      <c r="A36" s="151">
        <v>920</v>
      </c>
      <c r="B36" s="151">
        <v>925</v>
      </c>
      <c r="C36" s="151">
        <v>0</v>
      </c>
      <c r="D36" s="151">
        <v>0</v>
      </c>
      <c r="E36" s="151">
        <v>0</v>
      </c>
      <c r="F36" s="151">
        <v>0</v>
      </c>
      <c r="G36" s="151">
        <v>0</v>
      </c>
      <c r="H36" s="151">
        <v>0</v>
      </c>
      <c r="I36" s="151">
        <v>0</v>
      </c>
      <c r="J36" s="151">
        <v>0</v>
      </c>
      <c r="K36" s="151">
        <v>0</v>
      </c>
      <c r="L36" s="151">
        <v>0</v>
      </c>
      <c r="M36" s="151">
        <v>0</v>
      </c>
    </row>
    <row r="37" spans="1:13" ht="15" customHeight="1">
      <c r="A37" s="151">
        <v>925</v>
      </c>
      <c r="B37" s="151">
        <v>930</v>
      </c>
      <c r="C37" s="151">
        <v>0</v>
      </c>
      <c r="D37" s="151">
        <v>0</v>
      </c>
      <c r="E37" s="151">
        <v>0</v>
      </c>
      <c r="F37" s="151">
        <v>0</v>
      </c>
      <c r="G37" s="151">
        <v>0</v>
      </c>
      <c r="H37" s="151">
        <v>0</v>
      </c>
      <c r="I37" s="151">
        <v>0</v>
      </c>
      <c r="J37" s="151">
        <v>0</v>
      </c>
      <c r="K37" s="151">
        <v>0</v>
      </c>
      <c r="L37" s="151">
        <v>0</v>
      </c>
      <c r="M37" s="151">
        <v>0</v>
      </c>
    </row>
    <row r="38" spans="1:13" ht="15" customHeight="1">
      <c r="A38" s="151">
        <v>930</v>
      </c>
      <c r="B38" s="151">
        <v>935</v>
      </c>
      <c r="C38" s="151">
        <v>0</v>
      </c>
      <c r="D38" s="151">
        <v>0</v>
      </c>
      <c r="E38" s="151">
        <v>0</v>
      </c>
      <c r="F38" s="151">
        <v>0</v>
      </c>
      <c r="G38" s="151">
        <v>0</v>
      </c>
      <c r="H38" s="151">
        <v>0</v>
      </c>
      <c r="I38" s="151">
        <v>0</v>
      </c>
      <c r="J38" s="151">
        <v>0</v>
      </c>
      <c r="K38" s="151">
        <v>0</v>
      </c>
      <c r="L38" s="151">
        <v>0</v>
      </c>
      <c r="M38" s="151">
        <v>0</v>
      </c>
    </row>
    <row r="39" spans="1:13" ht="15" customHeight="1">
      <c r="A39" s="151">
        <v>935</v>
      </c>
      <c r="B39" s="151">
        <v>940</v>
      </c>
      <c r="C39" s="151">
        <v>0</v>
      </c>
      <c r="D39" s="151">
        <v>0</v>
      </c>
      <c r="E39" s="151">
        <v>0</v>
      </c>
      <c r="F39" s="151">
        <v>0</v>
      </c>
      <c r="G39" s="151">
        <v>0</v>
      </c>
      <c r="H39" s="151">
        <v>0</v>
      </c>
      <c r="I39" s="151">
        <v>0</v>
      </c>
      <c r="J39" s="151">
        <v>0</v>
      </c>
      <c r="K39" s="151">
        <v>0</v>
      </c>
      <c r="L39" s="151">
        <v>0</v>
      </c>
      <c r="M39" s="151">
        <v>0</v>
      </c>
    </row>
    <row r="40" spans="1:13" ht="15" customHeight="1">
      <c r="A40" s="151">
        <v>940</v>
      </c>
      <c r="B40" s="151">
        <v>945</v>
      </c>
      <c r="C40" s="151">
        <v>0</v>
      </c>
      <c r="D40" s="151">
        <v>0</v>
      </c>
      <c r="E40" s="151">
        <v>0</v>
      </c>
      <c r="F40" s="151">
        <v>0</v>
      </c>
      <c r="G40" s="151">
        <v>0</v>
      </c>
      <c r="H40" s="151">
        <v>0</v>
      </c>
      <c r="I40" s="151">
        <v>0</v>
      </c>
      <c r="J40" s="151">
        <v>0</v>
      </c>
      <c r="K40" s="151">
        <v>0</v>
      </c>
      <c r="L40" s="151">
        <v>0</v>
      </c>
      <c r="M40" s="151">
        <v>0</v>
      </c>
    </row>
    <row r="41" spans="1:13" ht="15" customHeight="1">
      <c r="A41" s="151">
        <v>945</v>
      </c>
      <c r="B41" s="151">
        <v>950</v>
      </c>
      <c r="C41" s="151">
        <v>0</v>
      </c>
      <c r="D41" s="151">
        <v>0</v>
      </c>
      <c r="E41" s="151">
        <v>0</v>
      </c>
      <c r="F41" s="151">
        <v>0</v>
      </c>
      <c r="G41" s="151">
        <v>0</v>
      </c>
      <c r="H41" s="151">
        <v>0</v>
      </c>
      <c r="I41" s="151">
        <v>0</v>
      </c>
      <c r="J41" s="151">
        <v>0</v>
      </c>
      <c r="K41" s="151">
        <v>0</v>
      </c>
      <c r="L41" s="151">
        <v>0</v>
      </c>
      <c r="M41" s="151">
        <v>0</v>
      </c>
    </row>
    <row r="42" spans="1:13" ht="15" customHeight="1">
      <c r="A42" s="151">
        <v>950</v>
      </c>
      <c r="B42" s="151">
        <v>955</v>
      </c>
      <c r="C42" s="151">
        <v>0</v>
      </c>
      <c r="D42" s="151">
        <v>0</v>
      </c>
      <c r="E42" s="151">
        <v>0</v>
      </c>
      <c r="F42" s="151">
        <v>0</v>
      </c>
      <c r="G42" s="151">
        <v>0</v>
      </c>
      <c r="H42" s="151">
        <v>0</v>
      </c>
      <c r="I42" s="151">
        <v>0</v>
      </c>
      <c r="J42" s="151">
        <v>0</v>
      </c>
      <c r="K42" s="151">
        <v>0</v>
      </c>
      <c r="L42" s="151">
        <v>0</v>
      </c>
      <c r="M42" s="151">
        <v>0</v>
      </c>
    </row>
    <row r="43" spans="1:13" ht="15" customHeight="1">
      <c r="A43" s="151">
        <v>955</v>
      </c>
      <c r="B43" s="151">
        <v>960</v>
      </c>
      <c r="C43" s="151">
        <v>0</v>
      </c>
      <c r="D43" s="151">
        <v>0</v>
      </c>
      <c r="E43" s="151">
        <v>0</v>
      </c>
      <c r="F43" s="151">
        <v>0</v>
      </c>
      <c r="G43" s="151">
        <v>0</v>
      </c>
      <c r="H43" s="151">
        <v>0</v>
      </c>
      <c r="I43" s="151">
        <v>0</v>
      </c>
      <c r="J43" s="151">
        <v>0</v>
      </c>
      <c r="K43" s="151">
        <v>0</v>
      </c>
      <c r="L43" s="151">
        <v>0</v>
      </c>
      <c r="M43" s="151">
        <v>0</v>
      </c>
    </row>
    <row r="44" spans="1:13" ht="15" customHeight="1">
      <c r="A44" s="151">
        <v>960</v>
      </c>
      <c r="B44" s="151">
        <v>965</v>
      </c>
      <c r="C44" s="151">
        <v>0</v>
      </c>
      <c r="D44" s="151">
        <v>0</v>
      </c>
      <c r="E44" s="151">
        <v>0</v>
      </c>
      <c r="F44" s="151">
        <v>0</v>
      </c>
      <c r="G44" s="151">
        <v>0</v>
      </c>
      <c r="H44" s="151">
        <v>0</v>
      </c>
      <c r="I44" s="151">
        <v>0</v>
      </c>
      <c r="J44" s="151">
        <v>0</v>
      </c>
      <c r="K44" s="151">
        <v>0</v>
      </c>
      <c r="L44" s="151">
        <v>0</v>
      </c>
      <c r="M44" s="151">
        <v>0</v>
      </c>
    </row>
    <row r="45" spans="1:13" ht="15" customHeight="1">
      <c r="A45" s="151">
        <v>965</v>
      </c>
      <c r="B45" s="151">
        <v>970</v>
      </c>
      <c r="C45" s="151">
        <v>0</v>
      </c>
      <c r="D45" s="151">
        <v>0</v>
      </c>
      <c r="E45" s="151">
        <v>0</v>
      </c>
      <c r="F45" s="151">
        <v>0</v>
      </c>
      <c r="G45" s="151">
        <v>0</v>
      </c>
      <c r="H45" s="151">
        <v>0</v>
      </c>
      <c r="I45" s="151">
        <v>0</v>
      </c>
      <c r="J45" s="151">
        <v>0</v>
      </c>
      <c r="K45" s="151">
        <v>0</v>
      </c>
      <c r="L45" s="151">
        <v>0</v>
      </c>
      <c r="M45" s="151">
        <v>0</v>
      </c>
    </row>
    <row r="46" spans="1:13" ht="15" customHeight="1">
      <c r="A46" s="151">
        <v>970</v>
      </c>
      <c r="B46" s="151">
        <v>975</v>
      </c>
      <c r="C46" s="151">
        <v>0</v>
      </c>
      <c r="D46" s="151">
        <v>0</v>
      </c>
      <c r="E46" s="151">
        <v>0</v>
      </c>
      <c r="F46" s="151">
        <v>0</v>
      </c>
      <c r="G46" s="151">
        <v>0</v>
      </c>
      <c r="H46" s="151">
        <v>0</v>
      </c>
      <c r="I46" s="151">
        <v>0</v>
      </c>
      <c r="J46" s="151">
        <v>0</v>
      </c>
      <c r="K46" s="151">
        <v>0</v>
      </c>
      <c r="L46" s="151">
        <v>0</v>
      </c>
      <c r="M46" s="151">
        <v>0</v>
      </c>
    </row>
    <row r="47" spans="1:13" ht="15" customHeight="1">
      <c r="A47" s="151">
        <v>975</v>
      </c>
      <c r="B47" s="151">
        <v>980</v>
      </c>
      <c r="C47" s="151">
        <v>0</v>
      </c>
      <c r="D47" s="151">
        <v>0</v>
      </c>
      <c r="E47" s="151">
        <v>0</v>
      </c>
      <c r="F47" s="151">
        <v>0</v>
      </c>
      <c r="G47" s="151">
        <v>0</v>
      </c>
      <c r="H47" s="151">
        <v>0</v>
      </c>
      <c r="I47" s="151">
        <v>0</v>
      </c>
      <c r="J47" s="151">
        <v>0</v>
      </c>
      <c r="K47" s="151">
        <v>0</v>
      </c>
      <c r="L47" s="151">
        <v>0</v>
      </c>
      <c r="M47" s="151">
        <v>0</v>
      </c>
    </row>
    <row r="48" spans="1:13" ht="15" customHeight="1">
      <c r="A48" s="151">
        <v>980</v>
      </c>
      <c r="B48" s="151">
        <v>985</v>
      </c>
      <c r="C48" s="151">
        <v>0</v>
      </c>
      <c r="D48" s="151">
        <v>0</v>
      </c>
      <c r="E48" s="151">
        <v>0</v>
      </c>
      <c r="F48" s="151">
        <v>0</v>
      </c>
      <c r="G48" s="151">
        <v>0</v>
      </c>
      <c r="H48" s="151">
        <v>0</v>
      </c>
      <c r="I48" s="151">
        <v>0</v>
      </c>
      <c r="J48" s="151">
        <v>0</v>
      </c>
      <c r="K48" s="151">
        <v>0</v>
      </c>
      <c r="L48" s="151">
        <v>0</v>
      </c>
      <c r="M48" s="151">
        <v>0</v>
      </c>
    </row>
    <row r="49" spans="1:13" ht="15" customHeight="1">
      <c r="A49" s="151">
        <v>985</v>
      </c>
      <c r="B49" s="151">
        <v>990</v>
      </c>
      <c r="C49" s="151">
        <v>0</v>
      </c>
      <c r="D49" s="151">
        <v>0</v>
      </c>
      <c r="E49" s="151">
        <v>0</v>
      </c>
      <c r="F49" s="151">
        <v>0</v>
      </c>
      <c r="G49" s="151">
        <v>0</v>
      </c>
      <c r="H49" s="151">
        <v>0</v>
      </c>
      <c r="I49" s="151">
        <v>0</v>
      </c>
      <c r="J49" s="151">
        <v>0</v>
      </c>
      <c r="K49" s="151">
        <v>0</v>
      </c>
      <c r="L49" s="151">
        <v>0</v>
      </c>
      <c r="M49" s="151">
        <v>0</v>
      </c>
    </row>
    <row r="50" spans="1:13" ht="15" customHeight="1">
      <c r="A50" s="151">
        <v>990</v>
      </c>
      <c r="B50" s="151">
        <v>995</v>
      </c>
      <c r="C50" s="151">
        <v>0</v>
      </c>
      <c r="D50" s="151">
        <v>0</v>
      </c>
      <c r="E50" s="151">
        <v>0</v>
      </c>
      <c r="F50" s="151">
        <v>0</v>
      </c>
      <c r="G50" s="151">
        <v>0</v>
      </c>
      <c r="H50" s="151">
        <v>0</v>
      </c>
      <c r="I50" s="151">
        <v>0</v>
      </c>
      <c r="J50" s="151">
        <v>0</v>
      </c>
      <c r="K50" s="151">
        <v>0</v>
      </c>
      <c r="L50" s="151">
        <v>0</v>
      </c>
      <c r="M50" s="151">
        <v>0</v>
      </c>
    </row>
    <row r="51" spans="1:13" ht="15" customHeight="1">
      <c r="A51" s="151">
        <v>995</v>
      </c>
      <c r="B51" s="152">
        <v>1000</v>
      </c>
      <c r="C51" s="151">
        <v>0</v>
      </c>
      <c r="D51" s="151">
        <v>0</v>
      </c>
      <c r="E51" s="151">
        <v>0</v>
      </c>
      <c r="F51" s="151">
        <v>0</v>
      </c>
      <c r="G51" s="151">
        <v>0</v>
      </c>
      <c r="H51" s="151">
        <v>0</v>
      </c>
      <c r="I51" s="151">
        <v>0</v>
      </c>
      <c r="J51" s="151">
        <v>0</v>
      </c>
      <c r="K51" s="151">
        <v>0</v>
      </c>
      <c r="L51" s="151">
        <v>0</v>
      </c>
      <c r="M51" s="151">
        <v>0</v>
      </c>
    </row>
    <row r="52" spans="1:13" ht="15" customHeight="1">
      <c r="A52" s="152">
        <v>1000</v>
      </c>
      <c r="B52" s="152">
        <v>1005</v>
      </c>
      <c r="C52" s="151">
        <v>0</v>
      </c>
      <c r="D52" s="151">
        <v>0</v>
      </c>
      <c r="E52" s="151">
        <v>0</v>
      </c>
      <c r="F52" s="151">
        <v>0</v>
      </c>
      <c r="G52" s="151">
        <v>0</v>
      </c>
      <c r="H52" s="151">
        <v>0</v>
      </c>
      <c r="I52" s="151">
        <v>0</v>
      </c>
      <c r="J52" s="151">
        <v>0</v>
      </c>
      <c r="K52" s="151">
        <v>0</v>
      </c>
      <c r="L52" s="151">
        <v>0</v>
      </c>
      <c r="M52" s="151">
        <v>0</v>
      </c>
    </row>
    <row r="53" spans="1:13" ht="15" customHeight="1">
      <c r="A53" s="152">
        <v>1005</v>
      </c>
      <c r="B53" s="152">
        <v>1010</v>
      </c>
      <c r="C53" s="151">
        <v>0</v>
      </c>
      <c r="D53" s="151">
        <v>0</v>
      </c>
      <c r="E53" s="151">
        <v>0</v>
      </c>
      <c r="F53" s="151">
        <v>0</v>
      </c>
      <c r="G53" s="151">
        <v>0</v>
      </c>
      <c r="H53" s="151">
        <v>0</v>
      </c>
      <c r="I53" s="151">
        <v>0</v>
      </c>
      <c r="J53" s="151">
        <v>0</v>
      </c>
      <c r="K53" s="151">
        <v>0</v>
      </c>
      <c r="L53" s="151">
        <v>0</v>
      </c>
      <c r="M53" s="151">
        <v>0</v>
      </c>
    </row>
    <row r="54" spans="1:13" ht="15" customHeight="1">
      <c r="A54" s="152">
        <v>1010</v>
      </c>
      <c r="B54" s="152">
        <v>1015</v>
      </c>
      <c r="C54" s="151">
        <v>0</v>
      </c>
      <c r="D54" s="151">
        <v>0</v>
      </c>
      <c r="E54" s="151">
        <v>0</v>
      </c>
      <c r="F54" s="151">
        <v>0</v>
      </c>
      <c r="G54" s="151">
        <v>0</v>
      </c>
      <c r="H54" s="151">
        <v>0</v>
      </c>
      <c r="I54" s="151">
        <v>0</v>
      </c>
      <c r="J54" s="151">
        <v>0</v>
      </c>
      <c r="K54" s="151">
        <v>0</v>
      </c>
      <c r="L54" s="151">
        <v>0</v>
      </c>
      <c r="M54" s="151">
        <v>0</v>
      </c>
    </row>
    <row r="55" spans="1:13" ht="15" customHeight="1">
      <c r="A55" s="152">
        <v>1015</v>
      </c>
      <c r="B55" s="152">
        <v>1020</v>
      </c>
      <c r="C55" s="151">
        <v>0</v>
      </c>
      <c r="D55" s="151">
        <v>0</v>
      </c>
      <c r="E55" s="151">
        <v>0</v>
      </c>
      <c r="F55" s="151">
        <v>0</v>
      </c>
      <c r="G55" s="151">
        <v>0</v>
      </c>
      <c r="H55" s="151">
        <v>0</v>
      </c>
      <c r="I55" s="151">
        <v>0</v>
      </c>
      <c r="J55" s="151">
        <v>0</v>
      </c>
      <c r="K55" s="151">
        <v>0</v>
      </c>
      <c r="L55" s="151">
        <v>0</v>
      </c>
      <c r="M55" s="151">
        <v>0</v>
      </c>
    </row>
    <row r="56" spans="1:13" ht="15" customHeight="1">
      <c r="A56" s="152">
        <v>1020</v>
      </c>
      <c r="B56" s="152">
        <v>1025</v>
      </c>
      <c r="C56" s="151">
        <v>0</v>
      </c>
      <c r="D56" s="151">
        <v>0</v>
      </c>
      <c r="E56" s="151">
        <v>0</v>
      </c>
      <c r="F56" s="151">
        <v>0</v>
      </c>
      <c r="G56" s="151">
        <v>0</v>
      </c>
      <c r="H56" s="151">
        <v>0</v>
      </c>
      <c r="I56" s="151">
        <v>0</v>
      </c>
      <c r="J56" s="151">
        <v>0</v>
      </c>
      <c r="K56" s="151">
        <v>0</v>
      </c>
      <c r="L56" s="151">
        <v>0</v>
      </c>
      <c r="M56" s="151">
        <v>0</v>
      </c>
    </row>
    <row r="57" spans="1:13" ht="15" customHeight="1">
      <c r="A57" s="152">
        <v>1025</v>
      </c>
      <c r="B57" s="152">
        <v>1030</v>
      </c>
      <c r="C57" s="151">
        <v>0</v>
      </c>
      <c r="D57" s="151">
        <v>0</v>
      </c>
      <c r="E57" s="151">
        <v>0</v>
      </c>
      <c r="F57" s="151">
        <v>0</v>
      </c>
      <c r="G57" s="151">
        <v>0</v>
      </c>
      <c r="H57" s="151">
        <v>0</v>
      </c>
      <c r="I57" s="151">
        <v>0</v>
      </c>
      <c r="J57" s="151">
        <v>0</v>
      </c>
      <c r="K57" s="151">
        <v>0</v>
      </c>
      <c r="L57" s="151">
        <v>0</v>
      </c>
      <c r="M57" s="151">
        <v>0</v>
      </c>
    </row>
    <row r="58" spans="1:13" ht="15" customHeight="1">
      <c r="A58" s="152">
        <v>1030</v>
      </c>
      <c r="B58" s="152">
        <v>1035</v>
      </c>
      <c r="C58" s="151">
        <v>0</v>
      </c>
      <c r="D58" s="151">
        <v>0</v>
      </c>
      <c r="E58" s="151">
        <v>0</v>
      </c>
      <c r="F58" s="151">
        <v>0</v>
      </c>
      <c r="G58" s="151">
        <v>0</v>
      </c>
      <c r="H58" s="151">
        <v>0</v>
      </c>
      <c r="I58" s="151">
        <v>0</v>
      </c>
      <c r="J58" s="151">
        <v>0</v>
      </c>
      <c r="K58" s="151">
        <v>0</v>
      </c>
      <c r="L58" s="151">
        <v>0</v>
      </c>
      <c r="M58" s="151">
        <v>0</v>
      </c>
    </row>
    <row r="59" spans="1:13" ht="15" customHeight="1">
      <c r="A59" s="152">
        <v>1035</v>
      </c>
      <c r="B59" s="152">
        <v>1040</v>
      </c>
      <c r="C59" s="151">
        <v>0</v>
      </c>
      <c r="D59" s="151">
        <v>0</v>
      </c>
      <c r="E59" s="151">
        <v>0</v>
      </c>
      <c r="F59" s="151">
        <v>0</v>
      </c>
      <c r="G59" s="151">
        <v>0</v>
      </c>
      <c r="H59" s="151">
        <v>0</v>
      </c>
      <c r="I59" s="151">
        <v>0</v>
      </c>
      <c r="J59" s="151">
        <v>0</v>
      </c>
      <c r="K59" s="151">
        <v>0</v>
      </c>
      <c r="L59" s="151">
        <v>0</v>
      </c>
      <c r="M59" s="151">
        <v>0</v>
      </c>
    </row>
    <row r="60" spans="1:13" ht="15" customHeight="1">
      <c r="A60" s="152">
        <v>1040</v>
      </c>
      <c r="B60" s="152">
        <v>1045</v>
      </c>
      <c r="C60" s="151">
        <v>0</v>
      </c>
      <c r="D60" s="151">
        <v>0</v>
      </c>
      <c r="E60" s="151">
        <v>0</v>
      </c>
      <c r="F60" s="151">
        <v>0</v>
      </c>
      <c r="G60" s="151">
        <v>0</v>
      </c>
      <c r="H60" s="151">
        <v>0</v>
      </c>
      <c r="I60" s="151">
        <v>0</v>
      </c>
      <c r="J60" s="151">
        <v>0</v>
      </c>
      <c r="K60" s="151">
        <v>0</v>
      </c>
      <c r="L60" s="151">
        <v>0</v>
      </c>
      <c r="M60" s="151">
        <v>0</v>
      </c>
    </row>
    <row r="61" spans="1:13" ht="15" customHeight="1">
      <c r="A61" s="152">
        <v>1045</v>
      </c>
      <c r="B61" s="152">
        <v>1050</v>
      </c>
      <c r="C61" s="151">
        <v>0</v>
      </c>
      <c r="D61" s="151">
        <v>0</v>
      </c>
      <c r="E61" s="151">
        <v>0</v>
      </c>
      <c r="F61" s="151">
        <v>0</v>
      </c>
      <c r="G61" s="151">
        <v>0</v>
      </c>
      <c r="H61" s="151">
        <v>0</v>
      </c>
      <c r="I61" s="151">
        <v>0</v>
      </c>
      <c r="J61" s="151">
        <v>0</v>
      </c>
      <c r="K61" s="151">
        <v>0</v>
      </c>
      <c r="L61" s="151">
        <v>0</v>
      </c>
      <c r="M61" s="151">
        <v>0</v>
      </c>
    </row>
    <row r="62" spans="1:13" ht="15" customHeight="1">
      <c r="A62" s="152">
        <v>1050</v>
      </c>
      <c r="B62" s="152">
        <v>1055</v>
      </c>
      <c r="C62" s="151">
        <v>0</v>
      </c>
      <c r="D62" s="151">
        <v>0</v>
      </c>
      <c r="E62" s="151">
        <v>0</v>
      </c>
      <c r="F62" s="151">
        <v>0</v>
      </c>
      <c r="G62" s="151">
        <v>0</v>
      </c>
      <c r="H62" s="151">
        <v>0</v>
      </c>
      <c r="I62" s="151">
        <v>0</v>
      </c>
      <c r="J62" s="151">
        <v>0</v>
      </c>
      <c r="K62" s="151">
        <v>0</v>
      </c>
      <c r="L62" s="151">
        <v>0</v>
      </c>
      <c r="M62" s="151">
        <v>0</v>
      </c>
    </row>
    <row r="63" spans="1:13" ht="15" customHeight="1">
      <c r="A63" s="152">
        <v>1055</v>
      </c>
      <c r="B63" s="152">
        <v>1060</v>
      </c>
      <c r="C63" s="151">
        <v>0</v>
      </c>
      <c r="D63" s="151">
        <v>0</v>
      </c>
      <c r="E63" s="151">
        <v>0</v>
      </c>
      <c r="F63" s="151">
        <v>0</v>
      </c>
      <c r="G63" s="151">
        <v>0</v>
      </c>
      <c r="H63" s="151">
        <v>0</v>
      </c>
      <c r="I63" s="151">
        <v>0</v>
      </c>
      <c r="J63" s="151">
        <v>0</v>
      </c>
      <c r="K63" s="151">
        <v>0</v>
      </c>
      <c r="L63" s="151">
        <v>0</v>
      </c>
      <c r="M63" s="151">
        <v>0</v>
      </c>
    </row>
    <row r="64" spans="1:13" ht="15" customHeight="1">
      <c r="A64" s="152">
        <v>1060</v>
      </c>
      <c r="B64" s="152">
        <v>1065</v>
      </c>
      <c r="C64" s="152">
        <v>1040</v>
      </c>
      <c r="D64" s="151">
        <v>0</v>
      </c>
      <c r="E64" s="151">
        <v>0</v>
      </c>
      <c r="F64" s="151">
        <v>0</v>
      </c>
      <c r="G64" s="151">
        <v>0</v>
      </c>
      <c r="H64" s="151">
        <v>0</v>
      </c>
      <c r="I64" s="151">
        <v>0</v>
      </c>
      <c r="J64" s="151">
        <v>0</v>
      </c>
      <c r="K64" s="151">
        <v>0</v>
      </c>
      <c r="L64" s="151">
        <v>0</v>
      </c>
      <c r="M64" s="151">
        <v>0</v>
      </c>
    </row>
    <row r="65" spans="1:13" ht="15" customHeight="1">
      <c r="A65" s="152">
        <v>1065</v>
      </c>
      <c r="B65" s="152">
        <v>1070</v>
      </c>
      <c r="C65" s="152">
        <v>1110</v>
      </c>
      <c r="D65" s="151">
        <v>0</v>
      </c>
      <c r="E65" s="151">
        <v>0</v>
      </c>
      <c r="F65" s="151">
        <v>0</v>
      </c>
      <c r="G65" s="151">
        <v>0</v>
      </c>
      <c r="H65" s="151">
        <v>0</v>
      </c>
      <c r="I65" s="151">
        <v>0</v>
      </c>
      <c r="J65" s="151">
        <v>0</v>
      </c>
      <c r="K65" s="151">
        <v>0</v>
      </c>
      <c r="L65" s="151">
        <v>0</v>
      </c>
      <c r="M65" s="151">
        <v>0</v>
      </c>
    </row>
    <row r="66" spans="1:13" ht="15" customHeight="1">
      <c r="A66" s="152">
        <v>1070</v>
      </c>
      <c r="B66" s="152">
        <v>1075</v>
      </c>
      <c r="C66" s="152">
        <v>1180</v>
      </c>
      <c r="D66" s="151">
        <v>0</v>
      </c>
      <c r="E66" s="151">
        <v>0</v>
      </c>
      <c r="F66" s="151">
        <v>0</v>
      </c>
      <c r="G66" s="151">
        <v>0</v>
      </c>
      <c r="H66" s="151">
        <v>0</v>
      </c>
      <c r="I66" s="151">
        <v>0</v>
      </c>
      <c r="J66" s="151">
        <v>0</v>
      </c>
      <c r="K66" s="151">
        <v>0</v>
      </c>
      <c r="L66" s="151">
        <v>0</v>
      </c>
      <c r="M66" s="151">
        <v>0</v>
      </c>
    </row>
    <row r="67" spans="1:13" ht="15" customHeight="1">
      <c r="A67" s="152">
        <v>1075</v>
      </c>
      <c r="B67" s="152">
        <v>1080</v>
      </c>
      <c r="C67" s="152">
        <v>1250</v>
      </c>
      <c r="D67" s="151">
        <v>0</v>
      </c>
      <c r="E67" s="151">
        <v>0</v>
      </c>
      <c r="F67" s="151">
        <v>0</v>
      </c>
      <c r="G67" s="151">
        <v>0</v>
      </c>
      <c r="H67" s="151">
        <v>0</v>
      </c>
      <c r="I67" s="151">
        <v>0</v>
      </c>
      <c r="J67" s="151">
        <v>0</v>
      </c>
      <c r="K67" s="151">
        <v>0</v>
      </c>
      <c r="L67" s="151">
        <v>0</v>
      </c>
      <c r="M67" s="151">
        <v>0</v>
      </c>
    </row>
    <row r="68" spans="1:13" ht="15" customHeight="1">
      <c r="A68" s="152">
        <v>1080</v>
      </c>
      <c r="B68" s="152">
        <v>1085</v>
      </c>
      <c r="C68" s="152">
        <v>1320</v>
      </c>
      <c r="D68" s="151">
        <v>0</v>
      </c>
      <c r="E68" s="151">
        <v>0</v>
      </c>
      <c r="F68" s="151">
        <v>0</v>
      </c>
      <c r="G68" s="151">
        <v>0</v>
      </c>
      <c r="H68" s="151">
        <v>0</v>
      </c>
      <c r="I68" s="151">
        <v>0</v>
      </c>
      <c r="J68" s="151">
        <v>0</v>
      </c>
      <c r="K68" s="151">
        <v>0</v>
      </c>
      <c r="L68" s="151">
        <v>0</v>
      </c>
      <c r="M68" s="151">
        <v>0</v>
      </c>
    </row>
    <row r="69" spans="1:13" ht="15" customHeight="1">
      <c r="A69" s="152">
        <v>1085</v>
      </c>
      <c r="B69" s="152">
        <v>1090</v>
      </c>
      <c r="C69" s="152">
        <v>1390</v>
      </c>
      <c r="D69" s="151">
        <v>0</v>
      </c>
      <c r="E69" s="151">
        <v>0</v>
      </c>
      <c r="F69" s="151">
        <v>0</v>
      </c>
      <c r="G69" s="151">
        <v>0</v>
      </c>
      <c r="H69" s="151">
        <v>0</v>
      </c>
      <c r="I69" s="151">
        <v>0</v>
      </c>
      <c r="J69" s="151">
        <v>0</v>
      </c>
      <c r="K69" s="151">
        <v>0</v>
      </c>
      <c r="L69" s="151">
        <v>0</v>
      </c>
      <c r="M69" s="151">
        <v>0</v>
      </c>
    </row>
    <row r="70" spans="1:13" ht="15" customHeight="1">
      <c r="A70" s="152">
        <v>1090</v>
      </c>
      <c r="B70" s="152">
        <v>1095</v>
      </c>
      <c r="C70" s="152">
        <v>1460</v>
      </c>
      <c r="D70" s="151">
        <v>0</v>
      </c>
      <c r="E70" s="151">
        <v>0</v>
      </c>
      <c r="F70" s="151">
        <v>0</v>
      </c>
      <c r="G70" s="151">
        <v>0</v>
      </c>
      <c r="H70" s="151">
        <v>0</v>
      </c>
      <c r="I70" s="151">
        <v>0</v>
      </c>
      <c r="J70" s="151">
        <v>0</v>
      </c>
      <c r="K70" s="151">
        <v>0</v>
      </c>
      <c r="L70" s="151">
        <v>0</v>
      </c>
      <c r="M70" s="151">
        <v>0</v>
      </c>
    </row>
    <row r="71" spans="1:13" ht="15" customHeight="1">
      <c r="A71" s="152">
        <v>1095</v>
      </c>
      <c r="B71" s="152">
        <v>1100</v>
      </c>
      <c r="C71" s="152">
        <v>1530</v>
      </c>
      <c r="D71" s="151">
        <v>0</v>
      </c>
      <c r="E71" s="151">
        <v>0</v>
      </c>
      <c r="F71" s="151">
        <v>0</v>
      </c>
      <c r="G71" s="151">
        <v>0</v>
      </c>
      <c r="H71" s="151">
        <v>0</v>
      </c>
      <c r="I71" s="151">
        <v>0</v>
      </c>
      <c r="J71" s="151">
        <v>0</v>
      </c>
      <c r="K71" s="151">
        <v>0</v>
      </c>
      <c r="L71" s="151">
        <v>0</v>
      </c>
      <c r="M71" s="151">
        <v>0</v>
      </c>
    </row>
    <row r="72" spans="1:13" ht="15" customHeight="1">
      <c r="A72" s="152">
        <v>1100</v>
      </c>
      <c r="B72" s="152">
        <v>1105</v>
      </c>
      <c r="C72" s="152">
        <v>1600</v>
      </c>
      <c r="D72" s="151">
        <v>0</v>
      </c>
      <c r="E72" s="151">
        <v>0</v>
      </c>
      <c r="F72" s="151">
        <v>0</v>
      </c>
      <c r="G72" s="151">
        <v>0</v>
      </c>
      <c r="H72" s="151">
        <v>0</v>
      </c>
      <c r="I72" s="151">
        <v>0</v>
      </c>
      <c r="J72" s="151">
        <v>0</v>
      </c>
      <c r="K72" s="151">
        <v>0</v>
      </c>
      <c r="L72" s="151">
        <v>0</v>
      </c>
      <c r="M72" s="151">
        <v>0</v>
      </c>
    </row>
    <row r="73" spans="1:13" ht="15" customHeight="1">
      <c r="A73" s="152">
        <v>1105</v>
      </c>
      <c r="B73" s="152">
        <v>1110</v>
      </c>
      <c r="C73" s="152">
        <v>1670</v>
      </c>
      <c r="D73" s="151">
        <v>0</v>
      </c>
      <c r="E73" s="151">
        <v>0</v>
      </c>
      <c r="F73" s="151">
        <v>0</v>
      </c>
      <c r="G73" s="151">
        <v>0</v>
      </c>
      <c r="H73" s="151">
        <v>0</v>
      </c>
      <c r="I73" s="151">
        <v>0</v>
      </c>
      <c r="J73" s="151">
        <v>0</v>
      </c>
      <c r="K73" s="151">
        <v>0</v>
      </c>
      <c r="L73" s="151">
        <v>0</v>
      </c>
      <c r="M73" s="151">
        <v>0</v>
      </c>
    </row>
    <row r="74" spans="1:13" ht="15" customHeight="1">
      <c r="A74" s="152">
        <v>1110</v>
      </c>
      <c r="B74" s="152">
        <v>1115</v>
      </c>
      <c r="C74" s="152">
        <v>1740</v>
      </c>
      <c r="D74" s="151">
        <v>0</v>
      </c>
      <c r="E74" s="151">
        <v>0</v>
      </c>
      <c r="F74" s="151">
        <v>0</v>
      </c>
      <c r="G74" s="151">
        <v>0</v>
      </c>
      <c r="H74" s="151">
        <v>0</v>
      </c>
      <c r="I74" s="151">
        <v>0</v>
      </c>
      <c r="J74" s="151">
        <v>0</v>
      </c>
      <c r="K74" s="151">
        <v>0</v>
      </c>
      <c r="L74" s="151">
        <v>0</v>
      </c>
      <c r="M74" s="151">
        <v>0</v>
      </c>
    </row>
    <row r="75" spans="1:13" ht="15" customHeight="1">
      <c r="A75" s="152">
        <v>1115</v>
      </c>
      <c r="B75" s="152">
        <v>1120</v>
      </c>
      <c r="C75" s="152">
        <v>1810</v>
      </c>
      <c r="D75" s="151">
        <v>0</v>
      </c>
      <c r="E75" s="151">
        <v>0</v>
      </c>
      <c r="F75" s="151">
        <v>0</v>
      </c>
      <c r="G75" s="151">
        <v>0</v>
      </c>
      <c r="H75" s="151">
        <v>0</v>
      </c>
      <c r="I75" s="151">
        <v>0</v>
      </c>
      <c r="J75" s="151">
        <v>0</v>
      </c>
      <c r="K75" s="151">
        <v>0</v>
      </c>
      <c r="L75" s="151">
        <v>0</v>
      </c>
      <c r="M75" s="151">
        <v>0</v>
      </c>
    </row>
    <row r="76" spans="1:13" ht="15" customHeight="1">
      <c r="A76" s="152">
        <v>1120</v>
      </c>
      <c r="B76" s="152">
        <v>1125</v>
      </c>
      <c r="C76" s="152">
        <v>1880</v>
      </c>
      <c r="D76" s="151">
        <v>0</v>
      </c>
      <c r="E76" s="151">
        <v>0</v>
      </c>
      <c r="F76" s="151">
        <v>0</v>
      </c>
      <c r="G76" s="151">
        <v>0</v>
      </c>
      <c r="H76" s="151">
        <v>0</v>
      </c>
      <c r="I76" s="151">
        <v>0</v>
      </c>
      <c r="J76" s="151">
        <v>0</v>
      </c>
      <c r="K76" s="151">
        <v>0</v>
      </c>
      <c r="L76" s="151">
        <v>0</v>
      </c>
      <c r="M76" s="151">
        <v>0</v>
      </c>
    </row>
    <row r="77" spans="1:13" ht="15" customHeight="1">
      <c r="A77" s="152">
        <v>1125</v>
      </c>
      <c r="B77" s="152">
        <v>1130</v>
      </c>
      <c r="C77" s="152">
        <v>1950</v>
      </c>
      <c r="D77" s="151">
        <v>0</v>
      </c>
      <c r="E77" s="151">
        <v>0</v>
      </c>
      <c r="F77" s="151">
        <v>0</v>
      </c>
      <c r="G77" s="151">
        <v>0</v>
      </c>
      <c r="H77" s="151">
        <v>0</v>
      </c>
      <c r="I77" s="151">
        <v>0</v>
      </c>
      <c r="J77" s="151">
        <v>0</v>
      </c>
      <c r="K77" s="151">
        <v>0</v>
      </c>
      <c r="L77" s="151">
        <v>0</v>
      </c>
      <c r="M77" s="151">
        <v>0</v>
      </c>
    </row>
    <row r="78" spans="1:13" ht="15" customHeight="1">
      <c r="A78" s="152">
        <v>1130</v>
      </c>
      <c r="B78" s="152">
        <v>1135</v>
      </c>
      <c r="C78" s="152">
        <v>2020</v>
      </c>
      <c r="D78" s="151">
        <v>0</v>
      </c>
      <c r="E78" s="151">
        <v>0</v>
      </c>
      <c r="F78" s="151">
        <v>0</v>
      </c>
      <c r="G78" s="151">
        <v>0</v>
      </c>
      <c r="H78" s="151">
        <v>0</v>
      </c>
      <c r="I78" s="151">
        <v>0</v>
      </c>
      <c r="J78" s="151">
        <v>0</v>
      </c>
      <c r="K78" s="151">
        <v>0</v>
      </c>
      <c r="L78" s="151">
        <v>0</v>
      </c>
      <c r="M78" s="151">
        <v>0</v>
      </c>
    </row>
    <row r="79" spans="1:13" ht="15" customHeight="1">
      <c r="A79" s="152">
        <v>1135</v>
      </c>
      <c r="B79" s="152">
        <v>1140</v>
      </c>
      <c r="C79" s="152">
        <v>2090</v>
      </c>
      <c r="D79" s="151">
        <v>0</v>
      </c>
      <c r="E79" s="151">
        <v>0</v>
      </c>
      <c r="F79" s="151">
        <v>0</v>
      </c>
      <c r="G79" s="151">
        <v>0</v>
      </c>
      <c r="H79" s="151">
        <v>0</v>
      </c>
      <c r="I79" s="151">
        <v>0</v>
      </c>
      <c r="J79" s="151">
        <v>0</v>
      </c>
      <c r="K79" s="151">
        <v>0</v>
      </c>
      <c r="L79" s="151">
        <v>0</v>
      </c>
      <c r="M79" s="151">
        <v>0</v>
      </c>
    </row>
    <row r="80" spans="1:13" ht="15" customHeight="1">
      <c r="A80" s="152">
        <v>1140</v>
      </c>
      <c r="B80" s="152">
        <v>1145</v>
      </c>
      <c r="C80" s="152">
        <v>2160</v>
      </c>
      <c r="D80" s="151">
        <v>0</v>
      </c>
      <c r="E80" s="151">
        <v>0</v>
      </c>
      <c r="F80" s="151">
        <v>0</v>
      </c>
      <c r="G80" s="151">
        <v>0</v>
      </c>
      <c r="H80" s="151">
        <v>0</v>
      </c>
      <c r="I80" s="151">
        <v>0</v>
      </c>
      <c r="J80" s="151">
        <v>0</v>
      </c>
      <c r="K80" s="151">
        <v>0</v>
      </c>
      <c r="L80" s="151">
        <v>0</v>
      </c>
      <c r="M80" s="151">
        <v>0</v>
      </c>
    </row>
    <row r="81" spans="1:13" ht="15" customHeight="1">
      <c r="A81" s="152">
        <v>1145</v>
      </c>
      <c r="B81" s="152">
        <v>1150</v>
      </c>
      <c r="C81" s="152">
        <v>2230</v>
      </c>
      <c r="D81" s="151">
        <v>0</v>
      </c>
      <c r="E81" s="151">
        <v>0</v>
      </c>
      <c r="F81" s="151">
        <v>0</v>
      </c>
      <c r="G81" s="151">
        <v>0</v>
      </c>
      <c r="H81" s="151">
        <v>0</v>
      </c>
      <c r="I81" s="151">
        <v>0</v>
      </c>
      <c r="J81" s="151">
        <v>0</v>
      </c>
      <c r="K81" s="151">
        <v>0</v>
      </c>
      <c r="L81" s="151">
        <v>0</v>
      </c>
      <c r="M81" s="151">
        <v>0</v>
      </c>
    </row>
    <row r="82" spans="1:13" ht="15" customHeight="1">
      <c r="A82" s="152">
        <v>1150</v>
      </c>
      <c r="B82" s="152">
        <v>1155</v>
      </c>
      <c r="C82" s="152">
        <v>2300</v>
      </c>
      <c r="D82" s="151">
        <v>0</v>
      </c>
      <c r="E82" s="151">
        <v>0</v>
      </c>
      <c r="F82" s="151">
        <v>0</v>
      </c>
      <c r="G82" s="151">
        <v>0</v>
      </c>
      <c r="H82" s="151">
        <v>0</v>
      </c>
      <c r="I82" s="151">
        <v>0</v>
      </c>
      <c r="J82" s="151">
        <v>0</v>
      </c>
      <c r="K82" s="151">
        <v>0</v>
      </c>
      <c r="L82" s="151">
        <v>0</v>
      </c>
      <c r="M82" s="151">
        <v>0</v>
      </c>
    </row>
    <row r="83" spans="1:13" ht="15" customHeight="1">
      <c r="A83" s="152">
        <v>1155</v>
      </c>
      <c r="B83" s="152">
        <v>1160</v>
      </c>
      <c r="C83" s="152">
        <v>2370</v>
      </c>
      <c r="D83" s="151">
        <v>0</v>
      </c>
      <c r="E83" s="151">
        <v>0</v>
      </c>
      <c r="F83" s="151">
        <v>0</v>
      </c>
      <c r="G83" s="151">
        <v>0</v>
      </c>
      <c r="H83" s="151">
        <v>0</v>
      </c>
      <c r="I83" s="151">
        <v>0</v>
      </c>
      <c r="J83" s="151">
        <v>0</v>
      </c>
      <c r="K83" s="151">
        <v>0</v>
      </c>
      <c r="L83" s="151">
        <v>0</v>
      </c>
      <c r="M83" s="151">
        <v>0</v>
      </c>
    </row>
    <row r="84" spans="1:13" ht="15" customHeight="1">
      <c r="A84" s="152">
        <v>1160</v>
      </c>
      <c r="B84" s="152">
        <v>1165</v>
      </c>
      <c r="C84" s="152">
        <v>2440</v>
      </c>
      <c r="D84" s="151">
        <v>0</v>
      </c>
      <c r="E84" s="151">
        <v>0</v>
      </c>
      <c r="F84" s="151">
        <v>0</v>
      </c>
      <c r="G84" s="151">
        <v>0</v>
      </c>
      <c r="H84" s="151">
        <v>0</v>
      </c>
      <c r="I84" s="151">
        <v>0</v>
      </c>
      <c r="J84" s="151">
        <v>0</v>
      </c>
      <c r="K84" s="151">
        <v>0</v>
      </c>
      <c r="L84" s="151">
        <v>0</v>
      </c>
      <c r="M84" s="151">
        <v>0</v>
      </c>
    </row>
    <row r="85" spans="1:13" ht="15" customHeight="1">
      <c r="A85" s="152">
        <v>1165</v>
      </c>
      <c r="B85" s="152">
        <v>1170</v>
      </c>
      <c r="C85" s="152">
        <v>2500</v>
      </c>
      <c r="D85" s="151">
        <v>0</v>
      </c>
      <c r="E85" s="151">
        <v>0</v>
      </c>
      <c r="F85" s="151">
        <v>0</v>
      </c>
      <c r="G85" s="151">
        <v>0</v>
      </c>
      <c r="H85" s="151">
        <v>0</v>
      </c>
      <c r="I85" s="151">
        <v>0</v>
      </c>
      <c r="J85" s="151">
        <v>0</v>
      </c>
      <c r="K85" s="151">
        <v>0</v>
      </c>
      <c r="L85" s="151">
        <v>0</v>
      </c>
      <c r="M85" s="151">
        <v>0</v>
      </c>
    </row>
    <row r="86" spans="1:13" ht="15" customHeight="1">
      <c r="A86" s="152">
        <v>1170</v>
      </c>
      <c r="B86" s="152">
        <v>1175</v>
      </c>
      <c r="C86" s="152">
        <v>2570</v>
      </c>
      <c r="D86" s="151">
        <v>0</v>
      </c>
      <c r="E86" s="151">
        <v>0</v>
      </c>
      <c r="F86" s="151">
        <v>0</v>
      </c>
      <c r="G86" s="151">
        <v>0</v>
      </c>
      <c r="H86" s="151">
        <v>0</v>
      </c>
      <c r="I86" s="151">
        <v>0</v>
      </c>
      <c r="J86" s="151">
        <v>0</v>
      </c>
      <c r="K86" s="151">
        <v>0</v>
      </c>
      <c r="L86" s="151">
        <v>0</v>
      </c>
      <c r="M86" s="151">
        <v>0</v>
      </c>
    </row>
    <row r="87" spans="1:13" ht="15" customHeight="1">
      <c r="A87" s="152">
        <v>1175</v>
      </c>
      <c r="B87" s="152">
        <v>1180</v>
      </c>
      <c r="C87" s="152">
        <v>2640</v>
      </c>
      <c r="D87" s="151">
        <v>0</v>
      </c>
      <c r="E87" s="151">
        <v>0</v>
      </c>
      <c r="F87" s="151">
        <v>0</v>
      </c>
      <c r="G87" s="151">
        <v>0</v>
      </c>
      <c r="H87" s="151">
        <v>0</v>
      </c>
      <c r="I87" s="151">
        <v>0</v>
      </c>
      <c r="J87" s="151">
        <v>0</v>
      </c>
      <c r="K87" s="151">
        <v>0</v>
      </c>
      <c r="L87" s="151">
        <v>0</v>
      </c>
      <c r="M87" s="151">
        <v>0</v>
      </c>
    </row>
    <row r="88" spans="1:13" ht="15" customHeight="1">
      <c r="A88" s="152">
        <v>1180</v>
      </c>
      <c r="B88" s="152">
        <v>1185</v>
      </c>
      <c r="C88" s="152">
        <v>2710</v>
      </c>
      <c r="D88" s="151">
        <v>0</v>
      </c>
      <c r="E88" s="151">
        <v>0</v>
      </c>
      <c r="F88" s="151">
        <v>0</v>
      </c>
      <c r="G88" s="151">
        <v>0</v>
      </c>
      <c r="H88" s="151">
        <v>0</v>
      </c>
      <c r="I88" s="151">
        <v>0</v>
      </c>
      <c r="J88" s="151">
        <v>0</v>
      </c>
      <c r="K88" s="151">
        <v>0</v>
      </c>
      <c r="L88" s="151">
        <v>0</v>
      </c>
      <c r="M88" s="151">
        <v>0</v>
      </c>
    </row>
    <row r="89" spans="1:13" ht="15" customHeight="1">
      <c r="A89" s="152">
        <v>1185</v>
      </c>
      <c r="B89" s="152">
        <v>1190</v>
      </c>
      <c r="C89" s="152">
        <v>2780</v>
      </c>
      <c r="D89" s="151">
        <v>0</v>
      </c>
      <c r="E89" s="151">
        <v>0</v>
      </c>
      <c r="F89" s="151">
        <v>0</v>
      </c>
      <c r="G89" s="151">
        <v>0</v>
      </c>
      <c r="H89" s="151">
        <v>0</v>
      </c>
      <c r="I89" s="151">
        <v>0</v>
      </c>
      <c r="J89" s="151">
        <v>0</v>
      </c>
      <c r="K89" s="151">
        <v>0</v>
      </c>
      <c r="L89" s="151">
        <v>0</v>
      </c>
      <c r="M89" s="151">
        <v>0</v>
      </c>
    </row>
    <row r="90" spans="1:13" ht="15" customHeight="1">
      <c r="A90" s="152">
        <v>1190</v>
      </c>
      <c r="B90" s="152">
        <v>1195</v>
      </c>
      <c r="C90" s="152">
        <v>2850</v>
      </c>
      <c r="D90" s="151">
        <v>0</v>
      </c>
      <c r="E90" s="151">
        <v>0</v>
      </c>
      <c r="F90" s="151">
        <v>0</v>
      </c>
      <c r="G90" s="151">
        <v>0</v>
      </c>
      <c r="H90" s="151">
        <v>0</v>
      </c>
      <c r="I90" s="151">
        <v>0</v>
      </c>
      <c r="J90" s="151">
        <v>0</v>
      </c>
      <c r="K90" s="151">
        <v>0</v>
      </c>
      <c r="L90" s="151">
        <v>0</v>
      </c>
      <c r="M90" s="151">
        <v>0</v>
      </c>
    </row>
    <row r="91" spans="1:13" ht="15" customHeight="1">
      <c r="A91" s="152">
        <v>1195</v>
      </c>
      <c r="B91" s="152">
        <v>1200</v>
      </c>
      <c r="C91" s="152">
        <v>2920</v>
      </c>
      <c r="D91" s="151">
        <v>0</v>
      </c>
      <c r="E91" s="151">
        <v>0</v>
      </c>
      <c r="F91" s="151">
        <v>0</v>
      </c>
      <c r="G91" s="151">
        <v>0</v>
      </c>
      <c r="H91" s="151">
        <v>0</v>
      </c>
      <c r="I91" s="151">
        <v>0</v>
      </c>
      <c r="J91" s="151">
        <v>0</v>
      </c>
      <c r="K91" s="151">
        <v>0</v>
      </c>
      <c r="L91" s="151">
        <v>0</v>
      </c>
      <c r="M91" s="151">
        <v>0</v>
      </c>
    </row>
    <row r="92" spans="1:13" ht="15" customHeight="1">
      <c r="A92" s="152">
        <v>1200</v>
      </c>
      <c r="B92" s="152">
        <v>1205</v>
      </c>
      <c r="C92" s="152">
        <v>2990</v>
      </c>
      <c r="D92" s="151">
        <v>0</v>
      </c>
      <c r="E92" s="151">
        <v>0</v>
      </c>
      <c r="F92" s="151">
        <v>0</v>
      </c>
      <c r="G92" s="151">
        <v>0</v>
      </c>
      <c r="H92" s="151">
        <v>0</v>
      </c>
      <c r="I92" s="151">
        <v>0</v>
      </c>
      <c r="J92" s="151">
        <v>0</v>
      </c>
      <c r="K92" s="151">
        <v>0</v>
      </c>
      <c r="L92" s="151">
        <v>0</v>
      </c>
      <c r="M92" s="151">
        <v>0</v>
      </c>
    </row>
    <row r="93" spans="1:13" ht="15" customHeight="1">
      <c r="A93" s="152">
        <v>1205</v>
      </c>
      <c r="B93" s="152">
        <v>1210</v>
      </c>
      <c r="C93" s="152">
        <v>3060</v>
      </c>
      <c r="D93" s="151">
        <v>0</v>
      </c>
      <c r="E93" s="151">
        <v>0</v>
      </c>
      <c r="F93" s="151">
        <v>0</v>
      </c>
      <c r="G93" s="151">
        <v>0</v>
      </c>
      <c r="H93" s="151">
        <v>0</v>
      </c>
      <c r="I93" s="151">
        <v>0</v>
      </c>
      <c r="J93" s="151">
        <v>0</v>
      </c>
      <c r="K93" s="151">
        <v>0</v>
      </c>
      <c r="L93" s="151">
        <v>0</v>
      </c>
      <c r="M93" s="151">
        <v>0</v>
      </c>
    </row>
    <row r="94" spans="1:13" ht="15" customHeight="1">
      <c r="A94" s="152">
        <v>1210</v>
      </c>
      <c r="B94" s="152">
        <v>1215</v>
      </c>
      <c r="C94" s="152">
        <v>3130</v>
      </c>
      <c r="D94" s="151">
        <v>0</v>
      </c>
      <c r="E94" s="151">
        <v>0</v>
      </c>
      <c r="F94" s="151">
        <v>0</v>
      </c>
      <c r="G94" s="151">
        <v>0</v>
      </c>
      <c r="H94" s="151">
        <v>0</v>
      </c>
      <c r="I94" s="151">
        <v>0</v>
      </c>
      <c r="J94" s="151">
        <v>0</v>
      </c>
      <c r="K94" s="151">
        <v>0</v>
      </c>
      <c r="L94" s="151">
        <v>0</v>
      </c>
      <c r="M94" s="151">
        <v>0</v>
      </c>
    </row>
    <row r="95" spans="1:13" ht="15" customHeight="1">
      <c r="A95" s="152">
        <v>1215</v>
      </c>
      <c r="B95" s="152">
        <v>1220</v>
      </c>
      <c r="C95" s="152">
        <v>3200</v>
      </c>
      <c r="D95" s="151">
        <v>0</v>
      </c>
      <c r="E95" s="151">
        <v>0</v>
      </c>
      <c r="F95" s="151">
        <v>0</v>
      </c>
      <c r="G95" s="151">
        <v>0</v>
      </c>
      <c r="H95" s="151">
        <v>0</v>
      </c>
      <c r="I95" s="151">
        <v>0</v>
      </c>
      <c r="J95" s="151">
        <v>0</v>
      </c>
      <c r="K95" s="151">
        <v>0</v>
      </c>
      <c r="L95" s="151">
        <v>0</v>
      </c>
      <c r="M95" s="151">
        <v>0</v>
      </c>
    </row>
    <row r="96" spans="1:13" ht="15" customHeight="1">
      <c r="A96" s="152">
        <v>1220</v>
      </c>
      <c r="B96" s="152">
        <v>1225</v>
      </c>
      <c r="C96" s="152">
        <v>3270</v>
      </c>
      <c r="D96" s="151">
        <v>0</v>
      </c>
      <c r="E96" s="151">
        <v>0</v>
      </c>
      <c r="F96" s="151">
        <v>0</v>
      </c>
      <c r="G96" s="151">
        <v>0</v>
      </c>
      <c r="H96" s="151">
        <v>0</v>
      </c>
      <c r="I96" s="151">
        <v>0</v>
      </c>
      <c r="J96" s="151">
        <v>0</v>
      </c>
      <c r="K96" s="151">
        <v>0</v>
      </c>
      <c r="L96" s="151">
        <v>0</v>
      </c>
      <c r="M96" s="151">
        <v>0</v>
      </c>
    </row>
    <row r="97" spans="1:13" ht="15" customHeight="1">
      <c r="A97" s="152">
        <v>1225</v>
      </c>
      <c r="B97" s="152">
        <v>1230</v>
      </c>
      <c r="C97" s="152">
        <v>3340</v>
      </c>
      <c r="D97" s="151">
        <v>0</v>
      </c>
      <c r="E97" s="151">
        <v>0</v>
      </c>
      <c r="F97" s="151">
        <v>0</v>
      </c>
      <c r="G97" s="151">
        <v>0</v>
      </c>
      <c r="H97" s="151">
        <v>0</v>
      </c>
      <c r="I97" s="151">
        <v>0</v>
      </c>
      <c r="J97" s="151">
        <v>0</v>
      </c>
      <c r="K97" s="151">
        <v>0</v>
      </c>
      <c r="L97" s="151">
        <v>0</v>
      </c>
      <c r="M97" s="151">
        <v>0</v>
      </c>
    </row>
    <row r="98" spans="1:13" ht="15" customHeight="1">
      <c r="A98" s="152">
        <v>1230</v>
      </c>
      <c r="B98" s="152">
        <v>1235</v>
      </c>
      <c r="C98" s="152">
        <v>3410</v>
      </c>
      <c r="D98" s="151">
        <v>0</v>
      </c>
      <c r="E98" s="151">
        <v>0</v>
      </c>
      <c r="F98" s="151">
        <v>0</v>
      </c>
      <c r="G98" s="151">
        <v>0</v>
      </c>
      <c r="H98" s="151">
        <v>0</v>
      </c>
      <c r="I98" s="151">
        <v>0</v>
      </c>
      <c r="J98" s="151">
        <v>0</v>
      </c>
      <c r="K98" s="151">
        <v>0</v>
      </c>
      <c r="L98" s="151">
        <v>0</v>
      </c>
      <c r="M98" s="151">
        <v>0</v>
      </c>
    </row>
    <row r="99" spans="1:13" ht="15" customHeight="1">
      <c r="A99" s="152">
        <v>1235</v>
      </c>
      <c r="B99" s="152">
        <v>1240</v>
      </c>
      <c r="C99" s="152">
        <v>3480</v>
      </c>
      <c r="D99" s="151">
        <v>0</v>
      </c>
      <c r="E99" s="151">
        <v>0</v>
      </c>
      <c r="F99" s="151">
        <v>0</v>
      </c>
      <c r="G99" s="151">
        <v>0</v>
      </c>
      <c r="H99" s="151">
        <v>0</v>
      </c>
      <c r="I99" s="151">
        <v>0</v>
      </c>
      <c r="J99" s="151">
        <v>0</v>
      </c>
      <c r="K99" s="151">
        <v>0</v>
      </c>
      <c r="L99" s="151">
        <v>0</v>
      </c>
      <c r="M99" s="151">
        <v>0</v>
      </c>
    </row>
    <row r="100" spans="1:13" ht="15" customHeight="1">
      <c r="A100" s="152">
        <v>1240</v>
      </c>
      <c r="B100" s="152">
        <v>1245</v>
      </c>
      <c r="C100" s="152">
        <v>3550</v>
      </c>
      <c r="D100" s="151">
        <v>0</v>
      </c>
      <c r="E100" s="151">
        <v>0</v>
      </c>
      <c r="F100" s="151">
        <v>0</v>
      </c>
      <c r="G100" s="151">
        <v>0</v>
      </c>
      <c r="H100" s="151">
        <v>0</v>
      </c>
      <c r="I100" s="151">
        <v>0</v>
      </c>
      <c r="J100" s="151">
        <v>0</v>
      </c>
      <c r="K100" s="151">
        <v>0</v>
      </c>
      <c r="L100" s="151">
        <v>0</v>
      </c>
      <c r="M100" s="151">
        <v>0</v>
      </c>
    </row>
    <row r="101" spans="1:13" ht="15" customHeight="1">
      <c r="A101" s="152">
        <v>1245</v>
      </c>
      <c r="B101" s="152">
        <v>1250</v>
      </c>
      <c r="C101" s="152">
        <v>3620</v>
      </c>
      <c r="D101" s="151">
        <v>0</v>
      </c>
      <c r="E101" s="151">
        <v>0</v>
      </c>
      <c r="F101" s="151">
        <v>0</v>
      </c>
      <c r="G101" s="151">
        <v>0</v>
      </c>
      <c r="H101" s="151">
        <v>0</v>
      </c>
      <c r="I101" s="151">
        <v>0</v>
      </c>
      <c r="J101" s="151">
        <v>0</v>
      </c>
      <c r="K101" s="151">
        <v>0</v>
      </c>
      <c r="L101" s="151">
        <v>0</v>
      </c>
      <c r="M101" s="151">
        <v>0</v>
      </c>
    </row>
    <row r="102" spans="1:13" ht="15" customHeight="1">
      <c r="A102" s="152">
        <v>1250</v>
      </c>
      <c r="B102" s="152">
        <v>1255</v>
      </c>
      <c r="C102" s="152">
        <v>3700</v>
      </c>
      <c r="D102" s="151">
        <v>0</v>
      </c>
      <c r="E102" s="151">
        <v>0</v>
      </c>
      <c r="F102" s="151">
        <v>0</v>
      </c>
      <c r="G102" s="151">
        <v>0</v>
      </c>
      <c r="H102" s="151">
        <v>0</v>
      </c>
      <c r="I102" s="151">
        <v>0</v>
      </c>
      <c r="J102" s="151">
        <v>0</v>
      </c>
      <c r="K102" s="151">
        <v>0</v>
      </c>
      <c r="L102" s="151">
        <v>0</v>
      </c>
      <c r="M102" s="151">
        <v>0</v>
      </c>
    </row>
    <row r="103" spans="1:13" ht="15" customHeight="1">
      <c r="A103" s="152">
        <v>1255</v>
      </c>
      <c r="B103" s="152">
        <v>1260</v>
      </c>
      <c r="C103" s="152">
        <v>3810</v>
      </c>
      <c r="D103" s="151">
        <v>0</v>
      </c>
      <c r="E103" s="151">
        <v>0</v>
      </c>
      <c r="F103" s="151">
        <v>0</v>
      </c>
      <c r="G103" s="151">
        <v>0</v>
      </c>
      <c r="H103" s="151">
        <v>0</v>
      </c>
      <c r="I103" s="151">
        <v>0</v>
      </c>
      <c r="J103" s="151">
        <v>0</v>
      </c>
      <c r="K103" s="151">
        <v>0</v>
      </c>
      <c r="L103" s="151">
        <v>0</v>
      </c>
      <c r="M103" s="151">
        <v>0</v>
      </c>
    </row>
    <row r="104" spans="1:13" ht="15" customHeight="1">
      <c r="A104" s="152">
        <v>1260</v>
      </c>
      <c r="B104" s="152">
        <v>1265</v>
      </c>
      <c r="C104" s="152">
        <v>3910</v>
      </c>
      <c r="D104" s="151">
        <v>0</v>
      </c>
      <c r="E104" s="151">
        <v>0</v>
      </c>
      <c r="F104" s="151">
        <v>0</v>
      </c>
      <c r="G104" s="151">
        <v>0</v>
      </c>
      <c r="H104" s="151">
        <v>0</v>
      </c>
      <c r="I104" s="151">
        <v>0</v>
      </c>
      <c r="J104" s="151">
        <v>0</v>
      </c>
      <c r="K104" s="151">
        <v>0</v>
      </c>
      <c r="L104" s="151">
        <v>0</v>
      </c>
      <c r="M104" s="151">
        <v>0</v>
      </c>
    </row>
    <row r="105" spans="1:13" ht="15" customHeight="1">
      <c r="A105" s="152">
        <v>1265</v>
      </c>
      <c r="B105" s="152">
        <v>1270</v>
      </c>
      <c r="C105" s="152">
        <v>4010</v>
      </c>
      <c r="D105" s="151">
        <v>0</v>
      </c>
      <c r="E105" s="151">
        <v>0</v>
      </c>
      <c r="F105" s="151">
        <v>0</v>
      </c>
      <c r="G105" s="151">
        <v>0</v>
      </c>
      <c r="H105" s="151">
        <v>0</v>
      </c>
      <c r="I105" s="151">
        <v>0</v>
      </c>
      <c r="J105" s="151">
        <v>0</v>
      </c>
      <c r="K105" s="151">
        <v>0</v>
      </c>
      <c r="L105" s="151">
        <v>0</v>
      </c>
      <c r="M105" s="151">
        <v>0</v>
      </c>
    </row>
    <row r="106" spans="1:13" ht="15" customHeight="1">
      <c r="A106" s="152">
        <v>1270</v>
      </c>
      <c r="B106" s="152">
        <v>1275</v>
      </c>
      <c r="C106" s="152">
        <v>4120</v>
      </c>
      <c r="D106" s="151">
        <v>0</v>
      </c>
      <c r="E106" s="151">
        <v>0</v>
      </c>
      <c r="F106" s="151">
        <v>0</v>
      </c>
      <c r="G106" s="151">
        <v>0</v>
      </c>
      <c r="H106" s="151">
        <v>0</v>
      </c>
      <c r="I106" s="151">
        <v>0</v>
      </c>
      <c r="J106" s="151">
        <v>0</v>
      </c>
      <c r="K106" s="151">
        <v>0</v>
      </c>
      <c r="L106" s="151">
        <v>0</v>
      </c>
      <c r="M106" s="151">
        <v>0</v>
      </c>
    </row>
    <row r="107" spans="1:13" ht="15" customHeight="1">
      <c r="A107" s="152">
        <v>1275</v>
      </c>
      <c r="B107" s="152">
        <v>1280</v>
      </c>
      <c r="C107" s="152">
        <v>4220</v>
      </c>
      <c r="D107" s="151">
        <v>0</v>
      </c>
      <c r="E107" s="151">
        <v>0</v>
      </c>
      <c r="F107" s="151">
        <v>0</v>
      </c>
      <c r="G107" s="151">
        <v>0</v>
      </c>
      <c r="H107" s="151">
        <v>0</v>
      </c>
      <c r="I107" s="151">
        <v>0</v>
      </c>
      <c r="J107" s="151">
        <v>0</v>
      </c>
      <c r="K107" s="151">
        <v>0</v>
      </c>
      <c r="L107" s="151">
        <v>0</v>
      </c>
      <c r="M107" s="151">
        <v>0</v>
      </c>
    </row>
    <row r="108" spans="1:13" ht="15" customHeight="1">
      <c r="A108" s="152">
        <v>1280</v>
      </c>
      <c r="B108" s="152">
        <v>1285</v>
      </c>
      <c r="C108" s="152">
        <v>4320</v>
      </c>
      <c r="D108" s="151">
        <v>0</v>
      </c>
      <c r="E108" s="151">
        <v>0</v>
      </c>
      <c r="F108" s="151">
        <v>0</v>
      </c>
      <c r="G108" s="151">
        <v>0</v>
      </c>
      <c r="H108" s="151">
        <v>0</v>
      </c>
      <c r="I108" s="151">
        <v>0</v>
      </c>
      <c r="J108" s="151">
        <v>0</v>
      </c>
      <c r="K108" s="151">
        <v>0</v>
      </c>
      <c r="L108" s="151">
        <v>0</v>
      </c>
      <c r="M108" s="151">
        <v>0</v>
      </c>
    </row>
    <row r="109" spans="1:13" ht="15" customHeight="1">
      <c r="A109" s="152">
        <v>1285</v>
      </c>
      <c r="B109" s="152">
        <v>1290</v>
      </c>
      <c r="C109" s="152">
        <v>4430</v>
      </c>
      <c r="D109" s="151">
        <v>0</v>
      </c>
      <c r="E109" s="151">
        <v>0</v>
      </c>
      <c r="F109" s="151">
        <v>0</v>
      </c>
      <c r="G109" s="151">
        <v>0</v>
      </c>
      <c r="H109" s="151">
        <v>0</v>
      </c>
      <c r="I109" s="151">
        <v>0</v>
      </c>
      <c r="J109" s="151">
        <v>0</v>
      </c>
      <c r="K109" s="151">
        <v>0</v>
      </c>
      <c r="L109" s="151">
        <v>0</v>
      </c>
      <c r="M109" s="151">
        <v>0</v>
      </c>
    </row>
    <row r="110" spans="1:13" ht="15" customHeight="1">
      <c r="A110" s="152">
        <v>1290</v>
      </c>
      <c r="B110" s="152">
        <v>1295</v>
      </c>
      <c r="C110" s="152">
        <v>4530</v>
      </c>
      <c r="D110" s="151">
        <v>0</v>
      </c>
      <c r="E110" s="151">
        <v>0</v>
      </c>
      <c r="F110" s="151">
        <v>0</v>
      </c>
      <c r="G110" s="151">
        <v>0</v>
      </c>
      <c r="H110" s="151">
        <v>0</v>
      </c>
      <c r="I110" s="151">
        <v>0</v>
      </c>
      <c r="J110" s="151">
        <v>0</v>
      </c>
      <c r="K110" s="151">
        <v>0</v>
      </c>
      <c r="L110" s="151">
        <v>0</v>
      </c>
      <c r="M110" s="151">
        <v>0</v>
      </c>
    </row>
    <row r="111" spans="1:13" ht="15" customHeight="1">
      <c r="A111" s="152">
        <v>1295</v>
      </c>
      <c r="B111" s="152">
        <v>1300</v>
      </c>
      <c r="C111" s="152">
        <v>4630</v>
      </c>
      <c r="D111" s="151">
        <v>0</v>
      </c>
      <c r="E111" s="151">
        <v>0</v>
      </c>
      <c r="F111" s="151">
        <v>0</v>
      </c>
      <c r="G111" s="151">
        <v>0</v>
      </c>
      <c r="H111" s="151">
        <v>0</v>
      </c>
      <c r="I111" s="151">
        <v>0</v>
      </c>
      <c r="J111" s="151">
        <v>0</v>
      </c>
      <c r="K111" s="151">
        <v>0</v>
      </c>
      <c r="L111" s="151">
        <v>0</v>
      </c>
      <c r="M111" s="151">
        <v>0</v>
      </c>
    </row>
    <row r="112" spans="1:13" ht="15" customHeight="1">
      <c r="A112" s="152">
        <v>1300</v>
      </c>
      <c r="B112" s="152">
        <v>1305</v>
      </c>
      <c r="C112" s="152">
        <v>4740</v>
      </c>
      <c r="D112" s="151">
        <v>0</v>
      </c>
      <c r="E112" s="151">
        <v>0</v>
      </c>
      <c r="F112" s="151">
        <v>0</v>
      </c>
      <c r="G112" s="151">
        <v>0</v>
      </c>
      <c r="H112" s="151">
        <v>0</v>
      </c>
      <c r="I112" s="151">
        <v>0</v>
      </c>
      <c r="J112" s="151">
        <v>0</v>
      </c>
      <c r="K112" s="151">
        <v>0</v>
      </c>
      <c r="L112" s="151">
        <v>0</v>
      </c>
      <c r="M112" s="151">
        <v>0</v>
      </c>
    </row>
    <row r="113" spans="1:13" ht="15" customHeight="1">
      <c r="A113" s="152">
        <v>1305</v>
      </c>
      <c r="B113" s="152">
        <v>1310</v>
      </c>
      <c r="C113" s="152">
        <v>4840</v>
      </c>
      <c r="D113" s="151">
        <v>0</v>
      </c>
      <c r="E113" s="151">
        <v>0</v>
      </c>
      <c r="F113" s="151">
        <v>0</v>
      </c>
      <c r="G113" s="151">
        <v>0</v>
      </c>
      <c r="H113" s="151">
        <v>0</v>
      </c>
      <c r="I113" s="151">
        <v>0</v>
      </c>
      <c r="J113" s="151">
        <v>0</v>
      </c>
      <c r="K113" s="151">
        <v>0</v>
      </c>
      <c r="L113" s="151">
        <v>0</v>
      </c>
      <c r="M113" s="151">
        <v>0</v>
      </c>
    </row>
    <row r="114" spans="1:13" ht="15" customHeight="1">
      <c r="A114" s="153">
        <v>1310</v>
      </c>
      <c r="B114" s="153">
        <v>1315</v>
      </c>
      <c r="C114" s="153">
        <v>4940</v>
      </c>
      <c r="D114" s="154">
        <v>0</v>
      </c>
      <c r="E114" s="154">
        <v>0</v>
      </c>
      <c r="F114" s="154">
        <v>0</v>
      </c>
      <c r="G114" s="154">
        <v>0</v>
      </c>
      <c r="H114" s="154">
        <v>0</v>
      </c>
      <c r="I114" s="154">
        <v>0</v>
      </c>
      <c r="J114" s="154">
        <v>0</v>
      </c>
      <c r="K114" s="154">
        <v>0</v>
      </c>
      <c r="L114" s="154">
        <v>0</v>
      </c>
      <c r="M114" s="154">
        <v>0</v>
      </c>
    </row>
    <row r="115" spans="1:13" ht="15" customHeight="1">
      <c r="A115" s="152">
        <v>1315</v>
      </c>
      <c r="B115" s="152">
        <v>1320</v>
      </c>
      <c r="C115" s="152">
        <v>5050</v>
      </c>
      <c r="D115" s="151">
        <v>0</v>
      </c>
      <c r="E115" s="151">
        <v>0</v>
      </c>
      <c r="F115" s="151">
        <v>0</v>
      </c>
      <c r="G115" s="151">
        <v>0</v>
      </c>
      <c r="H115" s="151">
        <v>0</v>
      </c>
      <c r="I115" s="151">
        <v>0</v>
      </c>
      <c r="J115" s="151">
        <v>0</v>
      </c>
      <c r="K115" s="151">
        <v>0</v>
      </c>
      <c r="L115" s="151">
        <v>0</v>
      </c>
      <c r="M115" s="151">
        <v>0</v>
      </c>
    </row>
    <row r="116" spans="1:13" ht="15" customHeight="1">
      <c r="A116" s="152">
        <v>1320</v>
      </c>
      <c r="B116" s="152">
        <v>1325</v>
      </c>
      <c r="C116" s="152">
        <v>5150</v>
      </c>
      <c r="D116" s="151">
        <v>0</v>
      </c>
      <c r="E116" s="151">
        <v>0</v>
      </c>
      <c r="F116" s="151">
        <v>0</v>
      </c>
      <c r="G116" s="151">
        <v>0</v>
      </c>
      <c r="H116" s="151">
        <v>0</v>
      </c>
      <c r="I116" s="151">
        <v>0</v>
      </c>
      <c r="J116" s="151">
        <v>0</v>
      </c>
      <c r="K116" s="151">
        <v>0</v>
      </c>
      <c r="L116" s="151">
        <v>0</v>
      </c>
      <c r="M116" s="151">
        <v>0</v>
      </c>
    </row>
    <row r="117" spans="1:13" ht="15" customHeight="1">
      <c r="A117" s="152">
        <v>1325</v>
      </c>
      <c r="B117" s="152">
        <v>1330</v>
      </c>
      <c r="C117" s="152">
        <v>5250</v>
      </c>
      <c r="D117" s="151">
        <v>0</v>
      </c>
      <c r="E117" s="151">
        <v>0</v>
      </c>
      <c r="F117" s="151">
        <v>0</v>
      </c>
      <c r="G117" s="151">
        <v>0</v>
      </c>
      <c r="H117" s="151">
        <v>0</v>
      </c>
      <c r="I117" s="151">
        <v>0</v>
      </c>
      <c r="J117" s="151">
        <v>0</v>
      </c>
      <c r="K117" s="151">
        <v>0</v>
      </c>
      <c r="L117" s="151">
        <v>0</v>
      </c>
      <c r="M117" s="151">
        <v>0</v>
      </c>
    </row>
    <row r="118" spans="1:13" ht="15" customHeight="1">
      <c r="A118" s="152">
        <v>1330</v>
      </c>
      <c r="B118" s="152">
        <v>1335</v>
      </c>
      <c r="C118" s="152">
        <v>5360</v>
      </c>
      <c r="D118" s="151">
        <v>0</v>
      </c>
      <c r="E118" s="151">
        <v>0</v>
      </c>
      <c r="F118" s="151">
        <v>0</v>
      </c>
      <c r="G118" s="151">
        <v>0</v>
      </c>
      <c r="H118" s="151">
        <v>0</v>
      </c>
      <c r="I118" s="151">
        <v>0</v>
      </c>
      <c r="J118" s="151">
        <v>0</v>
      </c>
      <c r="K118" s="151">
        <v>0</v>
      </c>
      <c r="L118" s="151">
        <v>0</v>
      </c>
      <c r="M118" s="151">
        <v>0</v>
      </c>
    </row>
    <row r="119" spans="1:13" ht="15" customHeight="1">
      <c r="A119" s="152">
        <v>1335</v>
      </c>
      <c r="B119" s="152">
        <v>1340</v>
      </c>
      <c r="C119" s="152">
        <v>5460</v>
      </c>
      <c r="D119" s="151">
        <v>0</v>
      </c>
      <c r="E119" s="151">
        <v>0</v>
      </c>
      <c r="F119" s="151">
        <v>0</v>
      </c>
      <c r="G119" s="151">
        <v>0</v>
      </c>
      <c r="H119" s="151">
        <v>0</v>
      </c>
      <c r="I119" s="151">
        <v>0</v>
      </c>
      <c r="J119" s="151">
        <v>0</v>
      </c>
      <c r="K119" s="151">
        <v>0</v>
      </c>
      <c r="L119" s="151">
        <v>0</v>
      </c>
      <c r="M119" s="151">
        <v>0</v>
      </c>
    </row>
    <row r="120" spans="1:13" ht="15" customHeight="1">
      <c r="A120" s="152">
        <v>1340</v>
      </c>
      <c r="B120" s="152">
        <v>1345</v>
      </c>
      <c r="C120" s="152">
        <v>5560</v>
      </c>
      <c r="D120" s="152">
        <v>1060</v>
      </c>
      <c r="E120" s="151">
        <v>0</v>
      </c>
      <c r="F120" s="151">
        <v>0</v>
      </c>
      <c r="G120" s="151">
        <v>0</v>
      </c>
      <c r="H120" s="151">
        <v>0</v>
      </c>
      <c r="I120" s="151">
        <v>0</v>
      </c>
      <c r="J120" s="151">
        <v>0</v>
      </c>
      <c r="K120" s="151">
        <v>0</v>
      </c>
      <c r="L120" s="151">
        <v>0</v>
      </c>
      <c r="M120" s="151">
        <v>0</v>
      </c>
    </row>
    <row r="121" spans="1:13" ht="15" customHeight="1">
      <c r="A121" s="152">
        <v>1345</v>
      </c>
      <c r="B121" s="152">
        <v>1350</v>
      </c>
      <c r="C121" s="152">
        <v>5670</v>
      </c>
      <c r="D121" s="152">
        <v>1170</v>
      </c>
      <c r="E121" s="151">
        <v>0</v>
      </c>
      <c r="F121" s="151">
        <v>0</v>
      </c>
      <c r="G121" s="151">
        <v>0</v>
      </c>
      <c r="H121" s="151">
        <v>0</v>
      </c>
      <c r="I121" s="151">
        <v>0</v>
      </c>
      <c r="J121" s="151">
        <v>0</v>
      </c>
      <c r="K121" s="151">
        <v>0</v>
      </c>
      <c r="L121" s="151">
        <v>0</v>
      </c>
      <c r="M121" s="151">
        <v>0</v>
      </c>
    </row>
    <row r="122" spans="1:13" ht="15" customHeight="1">
      <c r="A122" s="152">
        <v>1350</v>
      </c>
      <c r="B122" s="152">
        <v>1355</v>
      </c>
      <c r="C122" s="152">
        <v>5770</v>
      </c>
      <c r="D122" s="152">
        <v>1270</v>
      </c>
      <c r="E122" s="151">
        <v>0</v>
      </c>
      <c r="F122" s="151">
        <v>0</v>
      </c>
      <c r="G122" s="151">
        <v>0</v>
      </c>
      <c r="H122" s="151">
        <v>0</v>
      </c>
      <c r="I122" s="151">
        <v>0</v>
      </c>
      <c r="J122" s="151">
        <v>0</v>
      </c>
      <c r="K122" s="151">
        <v>0</v>
      </c>
      <c r="L122" s="151">
        <v>0</v>
      </c>
      <c r="M122" s="151">
        <v>0</v>
      </c>
    </row>
    <row r="123" spans="1:13" ht="15" customHeight="1">
      <c r="A123" s="152">
        <v>1355</v>
      </c>
      <c r="B123" s="152">
        <v>1360</v>
      </c>
      <c r="C123" s="152">
        <v>5870</v>
      </c>
      <c r="D123" s="152">
        <v>1370</v>
      </c>
      <c r="E123" s="151">
        <v>0</v>
      </c>
      <c r="F123" s="151">
        <v>0</v>
      </c>
      <c r="G123" s="151">
        <v>0</v>
      </c>
      <c r="H123" s="151">
        <v>0</v>
      </c>
      <c r="I123" s="151">
        <v>0</v>
      </c>
      <c r="J123" s="151">
        <v>0</v>
      </c>
      <c r="K123" s="151">
        <v>0</v>
      </c>
      <c r="L123" s="151">
        <v>0</v>
      </c>
      <c r="M123" s="151">
        <v>0</v>
      </c>
    </row>
    <row r="124" spans="1:13" ht="15" customHeight="1">
      <c r="A124" s="152">
        <v>1360</v>
      </c>
      <c r="B124" s="152">
        <v>1365</v>
      </c>
      <c r="C124" s="152">
        <v>5980</v>
      </c>
      <c r="D124" s="152">
        <v>1480</v>
      </c>
      <c r="E124" s="151">
        <v>0</v>
      </c>
      <c r="F124" s="151">
        <v>0</v>
      </c>
      <c r="G124" s="151">
        <v>0</v>
      </c>
      <c r="H124" s="151">
        <v>0</v>
      </c>
      <c r="I124" s="151">
        <v>0</v>
      </c>
      <c r="J124" s="151">
        <v>0</v>
      </c>
      <c r="K124" s="151">
        <v>0</v>
      </c>
      <c r="L124" s="151">
        <v>0</v>
      </c>
      <c r="M124" s="151">
        <v>0</v>
      </c>
    </row>
    <row r="125" spans="1:13" ht="15" customHeight="1">
      <c r="A125" s="152">
        <v>1365</v>
      </c>
      <c r="B125" s="152">
        <v>1370</v>
      </c>
      <c r="C125" s="152">
        <v>6080</v>
      </c>
      <c r="D125" s="152">
        <v>1580</v>
      </c>
      <c r="E125" s="151">
        <v>0</v>
      </c>
      <c r="F125" s="151">
        <v>0</v>
      </c>
      <c r="G125" s="151">
        <v>0</v>
      </c>
      <c r="H125" s="151">
        <v>0</v>
      </c>
      <c r="I125" s="151">
        <v>0</v>
      </c>
      <c r="J125" s="151">
        <v>0</v>
      </c>
      <c r="K125" s="151">
        <v>0</v>
      </c>
      <c r="L125" s="151">
        <v>0</v>
      </c>
      <c r="M125" s="151">
        <v>0</v>
      </c>
    </row>
    <row r="126" spans="1:13" ht="15" customHeight="1">
      <c r="A126" s="152">
        <v>1370</v>
      </c>
      <c r="B126" s="152">
        <v>1375</v>
      </c>
      <c r="C126" s="152">
        <v>6180</v>
      </c>
      <c r="D126" s="152">
        <v>1680</v>
      </c>
      <c r="E126" s="151">
        <v>0</v>
      </c>
      <c r="F126" s="151">
        <v>0</v>
      </c>
      <c r="G126" s="151">
        <v>0</v>
      </c>
      <c r="H126" s="151">
        <v>0</v>
      </c>
      <c r="I126" s="151">
        <v>0</v>
      </c>
      <c r="J126" s="151">
        <v>0</v>
      </c>
      <c r="K126" s="151">
        <v>0</v>
      </c>
      <c r="L126" s="151">
        <v>0</v>
      </c>
      <c r="M126" s="151">
        <v>0</v>
      </c>
    </row>
    <row r="127" spans="1:13" ht="15" customHeight="1">
      <c r="A127" s="152">
        <v>1375</v>
      </c>
      <c r="B127" s="152">
        <v>1380</v>
      </c>
      <c r="C127" s="152">
        <v>6290</v>
      </c>
      <c r="D127" s="152">
        <v>1790</v>
      </c>
      <c r="E127" s="151">
        <v>0</v>
      </c>
      <c r="F127" s="151">
        <v>0</v>
      </c>
      <c r="G127" s="151">
        <v>0</v>
      </c>
      <c r="H127" s="151">
        <v>0</v>
      </c>
      <c r="I127" s="151">
        <v>0</v>
      </c>
      <c r="J127" s="151">
        <v>0</v>
      </c>
      <c r="K127" s="151">
        <v>0</v>
      </c>
      <c r="L127" s="151">
        <v>0</v>
      </c>
      <c r="M127" s="151">
        <v>0</v>
      </c>
    </row>
    <row r="128" spans="1:13" ht="15" customHeight="1">
      <c r="A128" s="152">
        <v>1380</v>
      </c>
      <c r="B128" s="152">
        <v>1385</v>
      </c>
      <c r="C128" s="152">
        <v>6390</v>
      </c>
      <c r="D128" s="152">
        <v>1890</v>
      </c>
      <c r="E128" s="151">
        <v>0</v>
      </c>
      <c r="F128" s="151">
        <v>0</v>
      </c>
      <c r="G128" s="151">
        <v>0</v>
      </c>
      <c r="H128" s="151">
        <v>0</v>
      </c>
      <c r="I128" s="151">
        <v>0</v>
      </c>
      <c r="J128" s="151">
        <v>0</v>
      </c>
      <c r="K128" s="151">
        <v>0</v>
      </c>
      <c r="L128" s="151">
        <v>0</v>
      </c>
      <c r="M128" s="151">
        <v>0</v>
      </c>
    </row>
    <row r="129" spans="1:13" ht="15" customHeight="1">
      <c r="A129" s="152">
        <v>1385</v>
      </c>
      <c r="B129" s="152">
        <v>1390</v>
      </c>
      <c r="C129" s="152">
        <v>6490</v>
      </c>
      <c r="D129" s="152">
        <v>1990</v>
      </c>
      <c r="E129" s="151">
        <v>0</v>
      </c>
      <c r="F129" s="151">
        <v>0</v>
      </c>
      <c r="G129" s="151">
        <v>0</v>
      </c>
      <c r="H129" s="151">
        <v>0</v>
      </c>
      <c r="I129" s="151">
        <v>0</v>
      </c>
      <c r="J129" s="151">
        <v>0</v>
      </c>
      <c r="K129" s="151">
        <v>0</v>
      </c>
      <c r="L129" s="151">
        <v>0</v>
      </c>
      <c r="M129" s="151">
        <v>0</v>
      </c>
    </row>
    <row r="130" spans="1:13" ht="15" customHeight="1">
      <c r="A130" s="152">
        <v>1390</v>
      </c>
      <c r="B130" s="152">
        <v>1395</v>
      </c>
      <c r="C130" s="152">
        <v>6600</v>
      </c>
      <c r="D130" s="152">
        <v>2100</v>
      </c>
      <c r="E130" s="151">
        <v>0</v>
      </c>
      <c r="F130" s="151">
        <v>0</v>
      </c>
      <c r="G130" s="151">
        <v>0</v>
      </c>
      <c r="H130" s="151">
        <v>0</v>
      </c>
      <c r="I130" s="151">
        <v>0</v>
      </c>
      <c r="J130" s="151">
        <v>0</v>
      </c>
      <c r="K130" s="151">
        <v>0</v>
      </c>
      <c r="L130" s="151">
        <v>0</v>
      </c>
      <c r="M130" s="151">
        <v>0</v>
      </c>
    </row>
    <row r="131" spans="1:13" ht="15" customHeight="1">
      <c r="A131" s="152">
        <v>1395</v>
      </c>
      <c r="B131" s="152">
        <v>1400</v>
      </c>
      <c r="C131" s="152">
        <v>6700</v>
      </c>
      <c r="D131" s="152">
        <v>2200</v>
      </c>
      <c r="E131" s="151">
        <v>0</v>
      </c>
      <c r="F131" s="151">
        <v>0</v>
      </c>
      <c r="G131" s="151">
        <v>0</v>
      </c>
      <c r="H131" s="151">
        <v>0</v>
      </c>
      <c r="I131" s="151">
        <v>0</v>
      </c>
      <c r="J131" s="151">
        <v>0</v>
      </c>
      <c r="K131" s="151">
        <v>0</v>
      </c>
      <c r="L131" s="151">
        <v>0</v>
      </c>
      <c r="M131" s="151">
        <v>0</v>
      </c>
    </row>
    <row r="132" spans="1:13" ht="15" customHeight="1">
      <c r="A132" s="152">
        <v>1400</v>
      </c>
      <c r="B132" s="152">
        <v>1405</v>
      </c>
      <c r="C132" s="152">
        <v>6800</v>
      </c>
      <c r="D132" s="152">
        <v>2300</v>
      </c>
      <c r="E132" s="151">
        <v>0</v>
      </c>
      <c r="F132" s="151">
        <v>0</v>
      </c>
      <c r="G132" s="151">
        <v>0</v>
      </c>
      <c r="H132" s="151">
        <v>0</v>
      </c>
      <c r="I132" s="151">
        <v>0</v>
      </c>
      <c r="J132" s="151">
        <v>0</v>
      </c>
      <c r="K132" s="151">
        <v>0</v>
      </c>
      <c r="L132" s="151">
        <v>0</v>
      </c>
      <c r="M132" s="151">
        <v>0</v>
      </c>
    </row>
    <row r="133" spans="1:13" ht="15" customHeight="1">
      <c r="A133" s="152">
        <v>1405</v>
      </c>
      <c r="B133" s="152">
        <v>1410</v>
      </c>
      <c r="C133" s="152">
        <v>6910</v>
      </c>
      <c r="D133" s="152">
        <v>2410</v>
      </c>
      <c r="E133" s="151">
        <v>0</v>
      </c>
      <c r="F133" s="151">
        <v>0</v>
      </c>
      <c r="G133" s="151">
        <v>0</v>
      </c>
      <c r="H133" s="151">
        <v>0</v>
      </c>
      <c r="I133" s="151">
        <v>0</v>
      </c>
      <c r="J133" s="151">
        <v>0</v>
      </c>
      <c r="K133" s="151">
        <v>0</v>
      </c>
      <c r="L133" s="151">
        <v>0</v>
      </c>
      <c r="M133" s="151">
        <v>0</v>
      </c>
    </row>
    <row r="134" spans="1:13" ht="15" customHeight="1">
      <c r="A134" s="152">
        <v>1410</v>
      </c>
      <c r="B134" s="152">
        <v>1415</v>
      </c>
      <c r="C134" s="152">
        <v>7010</v>
      </c>
      <c r="D134" s="152">
        <v>2510</v>
      </c>
      <c r="E134" s="151">
        <v>0</v>
      </c>
      <c r="F134" s="151">
        <v>0</v>
      </c>
      <c r="G134" s="151">
        <v>0</v>
      </c>
      <c r="H134" s="151">
        <v>0</v>
      </c>
      <c r="I134" s="151">
        <v>0</v>
      </c>
      <c r="J134" s="151">
        <v>0</v>
      </c>
      <c r="K134" s="151">
        <v>0</v>
      </c>
      <c r="L134" s="151">
        <v>0</v>
      </c>
      <c r="M134" s="151">
        <v>0</v>
      </c>
    </row>
    <row r="135" spans="1:13" ht="15" customHeight="1">
      <c r="A135" s="152">
        <v>1415</v>
      </c>
      <c r="B135" s="152">
        <v>1420</v>
      </c>
      <c r="C135" s="152">
        <v>7110</v>
      </c>
      <c r="D135" s="152">
        <v>2610</v>
      </c>
      <c r="E135" s="151">
        <v>0</v>
      </c>
      <c r="F135" s="151">
        <v>0</v>
      </c>
      <c r="G135" s="151">
        <v>0</v>
      </c>
      <c r="H135" s="151">
        <v>0</v>
      </c>
      <c r="I135" s="151">
        <v>0</v>
      </c>
      <c r="J135" s="151">
        <v>0</v>
      </c>
      <c r="K135" s="151">
        <v>0</v>
      </c>
      <c r="L135" s="151">
        <v>0</v>
      </c>
      <c r="M135" s="151">
        <v>0</v>
      </c>
    </row>
    <row r="136" spans="1:13" ht="15" customHeight="1">
      <c r="A136" s="152">
        <v>1420</v>
      </c>
      <c r="B136" s="152">
        <v>1425</v>
      </c>
      <c r="C136" s="152">
        <v>7210</v>
      </c>
      <c r="D136" s="152">
        <v>2710</v>
      </c>
      <c r="E136" s="151">
        <v>0</v>
      </c>
      <c r="F136" s="151">
        <v>0</v>
      </c>
      <c r="G136" s="151">
        <v>0</v>
      </c>
      <c r="H136" s="151">
        <v>0</v>
      </c>
      <c r="I136" s="151">
        <v>0</v>
      </c>
      <c r="J136" s="151">
        <v>0</v>
      </c>
      <c r="K136" s="151">
        <v>0</v>
      </c>
      <c r="L136" s="151">
        <v>0</v>
      </c>
      <c r="M136" s="151">
        <v>0</v>
      </c>
    </row>
    <row r="137" spans="1:13" ht="15" customHeight="1">
      <c r="A137" s="152">
        <v>1425</v>
      </c>
      <c r="B137" s="152">
        <v>1430</v>
      </c>
      <c r="C137" s="152">
        <v>7320</v>
      </c>
      <c r="D137" s="152">
        <v>2820</v>
      </c>
      <c r="E137" s="151">
        <v>0</v>
      </c>
      <c r="F137" s="151">
        <v>0</v>
      </c>
      <c r="G137" s="151">
        <v>0</v>
      </c>
      <c r="H137" s="151">
        <v>0</v>
      </c>
      <c r="I137" s="151">
        <v>0</v>
      </c>
      <c r="J137" s="151">
        <v>0</v>
      </c>
      <c r="K137" s="151">
        <v>0</v>
      </c>
      <c r="L137" s="151">
        <v>0</v>
      </c>
      <c r="M137" s="151">
        <v>0</v>
      </c>
    </row>
    <row r="138" spans="1:13" ht="15" customHeight="1">
      <c r="A138" s="152">
        <v>1430</v>
      </c>
      <c r="B138" s="152">
        <v>1435</v>
      </c>
      <c r="C138" s="152">
        <v>7420</v>
      </c>
      <c r="D138" s="152">
        <v>2920</v>
      </c>
      <c r="E138" s="151">
        <v>0</v>
      </c>
      <c r="F138" s="151">
        <v>0</v>
      </c>
      <c r="G138" s="151">
        <v>0</v>
      </c>
      <c r="H138" s="151">
        <v>0</v>
      </c>
      <c r="I138" s="151">
        <v>0</v>
      </c>
      <c r="J138" s="151">
        <v>0</v>
      </c>
      <c r="K138" s="151">
        <v>0</v>
      </c>
      <c r="L138" s="151">
        <v>0</v>
      </c>
      <c r="M138" s="151">
        <v>0</v>
      </c>
    </row>
    <row r="139" spans="1:13" ht="15" customHeight="1">
      <c r="A139" s="152">
        <v>1435</v>
      </c>
      <c r="B139" s="152">
        <v>1440</v>
      </c>
      <c r="C139" s="152">
        <v>7520</v>
      </c>
      <c r="D139" s="152">
        <v>3020</v>
      </c>
      <c r="E139" s="151">
        <v>0</v>
      </c>
      <c r="F139" s="151">
        <v>0</v>
      </c>
      <c r="G139" s="151">
        <v>0</v>
      </c>
      <c r="H139" s="151">
        <v>0</v>
      </c>
      <c r="I139" s="151">
        <v>0</v>
      </c>
      <c r="J139" s="151">
        <v>0</v>
      </c>
      <c r="K139" s="151">
        <v>0</v>
      </c>
      <c r="L139" s="151">
        <v>0</v>
      </c>
      <c r="M139" s="151">
        <v>0</v>
      </c>
    </row>
    <row r="140" spans="1:13" ht="15" customHeight="1">
      <c r="A140" s="152">
        <v>1440</v>
      </c>
      <c r="B140" s="152">
        <v>1445</v>
      </c>
      <c r="C140" s="152">
        <v>7630</v>
      </c>
      <c r="D140" s="152">
        <v>3130</v>
      </c>
      <c r="E140" s="151">
        <v>0</v>
      </c>
      <c r="F140" s="151">
        <v>0</v>
      </c>
      <c r="G140" s="151">
        <v>0</v>
      </c>
      <c r="H140" s="151">
        <v>0</v>
      </c>
      <c r="I140" s="151">
        <v>0</v>
      </c>
      <c r="J140" s="151">
        <v>0</v>
      </c>
      <c r="K140" s="151">
        <v>0</v>
      </c>
      <c r="L140" s="151">
        <v>0</v>
      </c>
      <c r="M140" s="151">
        <v>0</v>
      </c>
    </row>
    <row r="141" spans="1:13" ht="15" customHeight="1">
      <c r="A141" s="152">
        <v>1445</v>
      </c>
      <c r="B141" s="152">
        <v>1450</v>
      </c>
      <c r="C141" s="152">
        <v>7730</v>
      </c>
      <c r="D141" s="152">
        <v>3230</v>
      </c>
      <c r="E141" s="151">
        <v>0</v>
      </c>
      <c r="F141" s="151">
        <v>0</v>
      </c>
      <c r="G141" s="151">
        <v>0</v>
      </c>
      <c r="H141" s="151">
        <v>0</v>
      </c>
      <c r="I141" s="151">
        <v>0</v>
      </c>
      <c r="J141" s="151">
        <v>0</v>
      </c>
      <c r="K141" s="151">
        <v>0</v>
      </c>
      <c r="L141" s="151">
        <v>0</v>
      </c>
      <c r="M141" s="151">
        <v>0</v>
      </c>
    </row>
    <row r="142" spans="1:13" ht="15" customHeight="1">
      <c r="A142" s="152">
        <v>1450</v>
      </c>
      <c r="B142" s="152">
        <v>1455</v>
      </c>
      <c r="C142" s="152">
        <v>7830</v>
      </c>
      <c r="D142" s="152">
        <v>3330</v>
      </c>
      <c r="E142" s="151">
        <v>0</v>
      </c>
      <c r="F142" s="151">
        <v>0</v>
      </c>
      <c r="G142" s="151">
        <v>0</v>
      </c>
      <c r="H142" s="151">
        <v>0</v>
      </c>
      <c r="I142" s="151">
        <v>0</v>
      </c>
      <c r="J142" s="151">
        <v>0</v>
      </c>
      <c r="K142" s="151">
        <v>0</v>
      </c>
      <c r="L142" s="151">
        <v>0</v>
      </c>
      <c r="M142" s="151">
        <v>0</v>
      </c>
    </row>
    <row r="143" spans="1:13" ht="15" customHeight="1">
      <c r="A143" s="152">
        <v>1455</v>
      </c>
      <c r="B143" s="152">
        <v>1460</v>
      </c>
      <c r="C143" s="152">
        <v>7940</v>
      </c>
      <c r="D143" s="152">
        <v>3440</v>
      </c>
      <c r="E143" s="151">
        <v>0</v>
      </c>
      <c r="F143" s="151">
        <v>0</v>
      </c>
      <c r="G143" s="151">
        <v>0</v>
      </c>
      <c r="H143" s="151">
        <v>0</v>
      </c>
      <c r="I143" s="151">
        <v>0</v>
      </c>
      <c r="J143" s="151">
        <v>0</v>
      </c>
      <c r="K143" s="151">
        <v>0</v>
      </c>
      <c r="L143" s="151">
        <v>0</v>
      </c>
      <c r="M143" s="151">
        <v>0</v>
      </c>
    </row>
    <row r="144" spans="1:13" ht="15" customHeight="1">
      <c r="A144" s="152">
        <v>1460</v>
      </c>
      <c r="B144" s="152">
        <v>1465</v>
      </c>
      <c r="C144" s="152">
        <v>8040</v>
      </c>
      <c r="D144" s="152">
        <v>3540</v>
      </c>
      <c r="E144" s="151">
        <v>0</v>
      </c>
      <c r="F144" s="151">
        <v>0</v>
      </c>
      <c r="G144" s="151">
        <v>0</v>
      </c>
      <c r="H144" s="151">
        <v>0</v>
      </c>
      <c r="I144" s="151">
        <v>0</v>
      </c>
      <c r="J144" s="151">
        <v>0</v>
      </c>
      <c r="K144" s="151">
        <v>0</v>
      </c>
      <c r="L144" s="151">
        <v>0</v>
      </c>
      <c r="M144" s="151">
        <v>0</v>
      </c>
    </row>
    <row r="145" spans="1:13" ht="15" customHeight="1">
      <c r="A145" s="152">
        <v>1465</v>
      </c>
      <c r="B145" s="152">
        <v>1470</v>
      </c>
      <c r="C145" s="152">
        <v>8140</v>
      </c>
      <c r="D145" s="152">
        <v>3640</v>
      </c>
      <c r="E145" s="151">
        <v>0</v>
      </c>
      <c r="F145" s="151">
        <v>0</v>
      </c>
      <c r="G145" s="151">
        <v>0</v>
      </c>
      <c r="H145" s="151">
        <v>0</v>
      </c>
      <c r="I145" s="151">
        <v>0</v>
      </c>
      <c r="J145" s="151">
        <v>0</v>
      </c>
      <c r="K145" s="151">
        <v>0</v>
      </c>
      <c r="L145" s="151">
        <v>0</v>
      </c>
      <c r="M145" s="151">
        <v>0</v>
      </c>
    </row>
    <row r="146" spans="1:13" ht="15" customHeight="1">
      <c r="A146" s="152">
        <v>1470</v>
      </c>
      <c r="B146" s="152">
        <v>1475</v>
      </c>
      <c r="C146" s="152">
        <v>8250</v>
      </c>
      <c r="D146" s="152">
        <v>3750</v>
      </c>
      <c r="E146" s="151">
        <v>0</v>
      </c>
      <c r="F146" s="151">
        <v>0</v>
      </c>
      <c r="G146" s="151">
        <v>0</v>
      </c>
      <c r="H146" s="151">
        <v>0</v>
      </c>
      <c r="I146" s="151">
        <v>0</v>
      </c>
      <c r="J146" s="151">
        <v>0</v>
      </c>
      <c r="K146" s="151">
        <v>0</v>
      </c>
      <c r="L146" s="151">
        <v>0</v>
      </c>
      <c r="M146" s="151">
        <v>0</v>
      </c>
    </row>
    <row r="147" spans="1:13" ht="15" customHeight="1">
      <c r="A147" s="152">
        <v>1475</v>
      </c>
      <c r="B147" s="152">
        <v>1480</v>
      </c>
      <c r="C147" s="152">
        <v>8350</v>
      </c>
      <c r="D147" s="152">
        <v>3850</v>
      </c>
      <c r="E147" s="151">
        <v>0</v>
      </c>
      <c r="F147" s="151">
        <v>0</v>
      </c>
      <c r="G147" s="151">
        <v>0</v>
      </c>
      <c r="H147" s="151">
        <v>0</v>
      </c>
      <c r="I147" s="151">
        <v>0</v>
      </c>
      <c r="J147" s="151">
        <v>0</v>
      </c>
      <c r="K147" s="151">
        <v>0</v>
      </c>
      <c r="L147" s="151">
        <v>0</v>
      </c>
      <c r="M147" s="151">
        <v>0</v>
      </c>
    </row>
    <row r="148" spans="1:13" ht="15" customHeight="1">
      <c r="A148" s="152">
        <v>1480</v>
      </c>
      <c r="B148" s="152">
        <v>1485</v>
      </c>
      <c r="C148" s="152">
        <v>8450</v>
      </c>
      <c r="D148" s="152">
        <v>3950</v>
      </c>
      <c r="E148" s="151">
        <v>0</v>
      </c>
      <c r="F148" s="151">
        <v>0</v>
      </c>
      <c r="G148" s="151">
        <v>0</v>
      </c>
      <c r="H148" s="151">
        <v>0</v>
      </c>
      <c r="I148" s="151">
        <v>0</v>
      </c>
      <c r="J148" s="151">
        <v>0</v>
      </c>
      <c r="K148" s="151">
        <v>0</v>
      </c>
      <c r="L148" s="151">
        <v>0</v>
      </c>
      <c r="M148" s="151">
        <v>0</v>
      </c>
    </row>
    <row r="149" spans="1:13" ht="15" customHeight="1">
      <c r="A149" s="152">
        <v>1485</v>
      </c>
      <c r="B149" s="152">
        <v>1490</v>
      </c>
      <c r="C149" s="152">
        <v>8560</v>
      </c>
      <c r="D149" s="152">
        <v>4060</v>
      </c>
      <c r="E149" s="151">
        <v>0</v>
      </c>
      <c r="F149" s="151">
        <v>0</v>
      </c>
      <c r="G149" s="151">
        <v>0</v>
      </c>
      <c r="H149" s="151">
        <v>0</v>
      </c>
      <c r="I149" s="151">
        <v>0</v>
      </c>
      <c r="J149" s="151">
        <v>0</v>
      </c>
      <c r="K149" s="151">
        <v>0</v>
      </c>
      <c r="L149" s="151">
        <v>0</v>
      </c>
      <c r="M149" s="151">
        <v>0</v>
      </c>
    </row>
    <row r="150" spans="1:13" ht="15" customHeight="1">
      <c r="A150" s="152">
        <v>1490</v>
      </c>
      <c r="B150" s="152">
        <v>1495</v>
      </c>
      <c r="C150" s="152">
        <v>8660</v>
      </c>
      <c r="D150" s="152">
        <v>4160</v>
      </c>
      <c r="E150" s="151">
        <v>0</v>
      </c>
      <c r="F150" s="151">
        <v>0</v>
      </c>
      <c r="G150" s="151">
        <v>0</v>
      </c>
      <c r="H150" s="151">
        <v>0</v>
      </c>
      <c r="I150" s="151">
        <v>0</v>
      </c>
      <c r="J150" s="151">
        <v>0</v>
      </c>
      <c r="K150" s="151">
        <v>0</v>
      </c>
      <c r="L150" s="151">
        <v>0</v>
      </c>
      <c r="M150" s="151">
        <v>0</v>
      </c>
    </row>
    <row r="151" spans="1:13" ht="15" customHeight="1">
      <c r="A151" s="152">
        <v>1495</v>
      </c>
      <c r="B151" s="152">
        <v>1500</v>
      </c>
      <c r="C151" s="152">
        <v>8760</v>
      </c>
      <c r="D151" s="152">
        <v>4260</v>
      </c>
      <c r="E151" s="151">
        <v>0</v>
      </c>
      <c r="F151" s="151">
        <v>0</v>
      </c>
      <c r="G151" s="151">
        <v>0</v>
      </c>
      <c r="H151" s="151">
        <v>0</v>
      </c>
      <c r="I151" s="151">
        <v>0</v>
      </c>
      <c r="J151" s="151">
        <v>0</v>
      </c>
      <c r="K151" s="151">
        <v>0</v>
      </c>
      <c r="L151" s="151">
        <v>0</v>
      </c>
      <c r="M151" s="151">
        <v>0</v>
      </c>
    </row>
    <row r="152" spans="1:13" ht="15" customHeight="1">
      <c r="A152" s="152">
        <v>1500</v>
      </c>
      <c r="B152" s="152">
        <v>1510</v>
      </c>
      <c r="C152" s="152">
        <v>8920</v>
      </c>
      <c r="D152" s="152">
        <v>4420</v>
      </c>
      <c r="E152" s="151">
        <v>0</v>
      </c>
      <c r="F152" s="151">
        <v>0</v>
      </c>
      <c r="G152" s="151">
        <v>0</v>
      </c>
      <c r="H152" s="151">
        <v>0</v>
      </c>
      <c r="I152" s="151">
        <v>0</v>
      </c>
      <c r="J152" s="151">
        <v>0</v>
      </c>
      <c r="K152" s="151">
        <v>0</v>
      </c>
      <c r="L152" s="151">
        <v>0</v>
      </c>
      <c r="M152" s="151">
        <v>0</v>
      </c>
    </row>
    <row r="153" spans="1:13" ht="15" customHeight="1">
      <c r="A153" s="152">
        <v>1510</v>
      </c>
      <c r="B153" s="152">
        <v>1520</v>
      </c>
      <c r="C153" s="152">
        <v>9120</v>
      </c>
      <c r="D153" s="152">
        <v>4620</v>
      </c>
      <c r="E153" s="151">
        <v>0</v>
      </c>
      <c r="F153" s="151">
        <v>0</v>
      </c>
      <c r="G153" s="151">
        <v>0</v>
      </c>
      <c r="H153" s="151">
        <v>0</v>
      </c>
      <c r="I153" s="151">
        <v>0</v>
      </c>
      <c r="J153" s="151">
        <v>0</v>
      </c>
      <c r="K153" s="151">
        <v>0</v>
      </c>
      <c r="L153" s="151">
        <v>0</v>
      </c>
      <c r="M153" s="151">
        <v>0</v>
      </c>
    </row>
    <row r="154" spans="1:13" ht="15" customHeight="1">
      <c r="A154" s="152">
        <v>1520</v>
      </c>
      <c r="B154" s="152">
        <v>1530</v>
      </c>
      <c r="C154" s="152">
        <v>9330</v>
      </c>
      <c r="D154" s="152">
        <v>4830</v>
      </c>
      <c r="E154" s="151">
        <v>0</v>
      </c>
      <c r="F154" s="151">
        <v>0</v>
      </c>
      <c r="G154" s="151">
        <v>0</v>
      </c>
      <c r="H154" s="151">
        <v>0</v>
      </c>
      <c r="I154" s="151">
        <v>0</v>
      </c>
      <c r="J154" s="151">
        <v>0</v>
      </c>
      <c r="K154" s="151">
        <v>0</v>
      </c>
      <c r="L154" s="151">
        <v>0</v>
      </c>
      <c r="M154" s="151">
        <v>0</v>
      </c>
    </row>
    <row r="155" spans="1:13" ht="15" customHeight="1">
      <c r="A155" s="152">
        <v>1530</v>
      </c>
      <c r="B155" s="152">
        <v>1540</v>
      </c>
      <c r="C155" s="152">
        <v>9540</v>
      </c>
      <c r="D155" s="152">
        <v>5040</v>
      </c>
      <c r="E155" s="151">
        <v>0</v>
      </c>
      <c r="F155" s="151">
        <v>0</v>
      </c>
      <c r="G155" s="151">
        <v>0</v>
      </c>
      <c r="H155" s="151">
        <v>0</v>
      </c>
      <c r="I155" s="151">
        <v>0</v>
      </c>
      <c r="J155" s="151">
        <v>0</v>
      </c>
      <c r="K155" s="151">
        <v>0</v>
      </c>
      <c r="L155" s="151">
        <v>0</v>
      </c>
      <c r="M155" s="151">
        <v>0</v>
      </c>
    </row>
    <row r="156" spans="1:13" ht="15" customHeight="1">
      <c r="A156" s="152">
        <v>1540</v>
      </c>
      <c r="B156" s="152">
        <v>1550</v>
      </c>
      <c r="C156" s="152">
        <v>9740</v>
      </c>
      <c r="D156" s="152">
        <v>5240</v>
      </c>
      <c r="E156" s="151">
        <v>0</v>
      </c>
      <c r="F156" s="151">
        <v>0</v>
      </c>
      <c r="G156" s="151">
        <v>0</v>
      </c>
      <c r="H156" s="151">
        <v>0</v>
      </c>
      <c r="I156" s="151">
        <v>0</v>
      </c>
      <c r="J156" s="151">
        <v>0</v>
      </c>
      <c r="K156" s="151">
        <v>0</v>
      </c>
      <c r="L156" s="151">
        <v>0</v>
      </c>
      <c r="M156" s="151">
        <v>0</v>
      </c>
    </row>
    <row r="157" spans="1:13" ht="15" customHeight="1">
      <c r="A157" s="152">
        <v>1550</v>
      </c>
      <c r="B157" s="152">
        <v>1560</v>
      </c>
      <c r="C157" s="152">
        <v>9950</v>
      </c>
      <c r="D157" s="152">
        <v>5450</v>
      </c>
      <c r="E157" s="151">
        <v>0</v>
      </c>
      <c r="F157" s="151">
        <v>0</v>
      </c>
      <c r="G157" s="151">
        <v>0</v>
      </c>
      <c r="H157" s="151">
        <v>0</v>
      </c>
      <c r="I157" s="151">
        <v>0</v>
      </c>
      <c r="J157" s="151">
        <v>0</v>
      </c>
      <c r="K157" s="151">
        <v>0</v>
      </c>
      <c r="L157" s="151">
        <v>0</v>
      </c>
      <c r="M157" s="151">
        <v>0</v>
      </c>
    </row>
    <row r="158" spans="1:13" ht="15" customHeight="1">
      <c r="A158" s="153">
        <v>1560</v>
      </c>
      <c r="B158" s="153">
        <v>1570</v>
      </c>
      <c r="C158" s="153">
        <v>10160</v>
      </c>
      <c r="D158" s="153">
        <v>5660</v>
      </c>
      <c r="E158" s="154">
        <v>0</v>
      </c>
      <c r="F158" s="154">
        <v>0</v>
      </c>
      <c r="G158" s="154">
        <v>0</v>
      </c>
      <c r="H158" s="154">
        <v>0</v>
      </c>
      <c r="I158" s="154">
        <v>0</v>
      </c>
      <c r="J158" s="154">
        <v>0</v>
      </c>
      <c r="K158" s="154">
        <v>0</v>
      </c>
      <c r="L158" s="154">
        <v>0</v>
      </c>
      <c r="M158" s="154">
        <v>0</v>
      </c>
    </row>
    <row r="159" spans="1:13" ht="15" customHeight="1">
      <c r="A159" s="152">
        <v>1570</v>
      </c>
      <c r="B159" s="152">
        <v>1580</v>
      </c>
      <c r="C159" s="152">
        <v>10360</v>
      </c>
      <c r="D159" s="152">
        <v>5860</v>
      </c>
      <c r="E159" s="151">
        <v>0</v>
      </c>
      <c r="F159" s="151">
        <v>0</v>
      </c>
      <c r="G159" s="151">
        <v>0</v>
      </c>
      <c r="H159" s="151">
        <v>0</v>
      </c>
      <c r="I159" s="151">
        <v>0</v>
      </c>
      <c r="J159" s="151">
        <v>0</v>
      </c>
      <c r="K159" s="151">
        <v>0</v>
      </c>
      <c r="L159" s="151">
        <v>0</v>
      </c>
      <c r="M159" s="151">
        <v>0</v>
      </c>
    </row>
    <row r="160" spans="1:13" ht="15" customHeight="1">
      <c r="A160" s="152">
        <v>1580</v>
      </c>
      <c r="B160" s="152">
        <v>1590</v>
      </c>
      <c r="C160" s="152">
        <v>10570</v>
      </c>
      <c r="D160" s="152">
        <v>6070</v>
      </c>
      <c r="E160" s="151">
        <v>0</v>
      </c>
      <c r="F160" s="151">
        <v>0</v>
      </c>
      <c r="G160" s="151">
        <v>0</v>
      </c>
      <c r="H160" s="151">
        <v>0</v>
      </c>
      <c r="I160" s="151">
        <v>0</v>
      </c>
      <c r="J160" s="151">
        <v>0</v>
      </c>
      <c r="K160" s="151">
        <v>0</v>
      </c>
      <c r="L160" s="151">
        <v>0</v>
      </c>
      <c r="M160" s="151">
        <v>0</v>
      </c>
    </row>
    <row r="161" spans="1:13" ht="15" customHeight="1">
      <c r="A161" s="152">
        <v>1590</v>
      </c>
      <c r="B161" s="152">
        <v>1600</v>
      </c>
      <c r="C161" s="152">
        <v>10780</v>
      </c>
      <c r="D161" s="152">
        <v>6280</v>
      </c>
      <c r="E161" s="151">
        <v>0</v>
      </c>
      <c r="F161" s="151">
        <v>0</v>
      </c>
      <c r="G161" s="151">
        <v>0</v>
      </c>
      <c r="H161" s="151">
        <v>0</v>
      </c>
      <c r="I161" s="151">
        <v>0</v>
      </c>
      <c r="J161" s="151">
        <v>0</v>
      </c>
      <c r="K161" s="151">
        <v>0</v>
      </c>
      <c r="L161" s="151">
        <v>0</v>
      </c>
      <c r="M161" s="151">
        <v>0</v>
      </c>
    </row>
    <row r="162" spans="1:13" ht="15" customHeight="1">
      <c r="A162" s="152">
        <v>1600</v>
      </c>
      <c r="B162" s="152">
        <v>1610</v>
      </c>
      <c r="C162" s="152">
        <v>10980</v>
      </c>
      <c r="D162" s="152">
        <v>6480</v>
      </c>
      <c r="E162" s="151">
        <v>0</v>
      </c>
      <c r="F162" s="151">
        <v>0</v>
      </c>
      <c r="G162" s="151">
        <v>0</v>
      </c>
      <c r="H162" s="151">
        <v>0</v>
      </c>
      <c r="I162" s="151">
        <v>0</v>
      </c>
      <c r="J162" s="151">
        <v>0</v>
      </c>
      <c r="K162" s="151">
        <v>0</v>
      </c>
      <c r="L162" s="151">
        <v>0</v>
      </c>
      <c r="M162" s="151">
        <v>0</v>
      </c>
    </row>
    <row r="163" spans="1:13" ht="15" customHeight="1">
      <c r="A163" s="152">
        <v>1610</v>
      </c>
      <c r="B163" s="152">
        <v>1620</v>
      </c>
      <c r="C163" s="152">
        <v>11190</v>
      </c>
      <c r="D163" s="152">
        <v>6690</v>
      </c>
      <c r="E163" s="151">
        <v>0</v>
      </c>
      <c r="F163" s="151">
        <v>0</v>
      </c>
      <c r="G163" s="151">
        <v>0</v>
      </c>
      <c r="H163" s="151">
        <v>0</v>
      </c>
      <c r="I163" s="151">
        <v>0</v>
      </c>
      <c r="J163" s="151">
        <v>0</v>
      </c>
      <c r="K163" s="151">
        <v>0</v>
      </c>
      <c r="L163" s="151">
        <v>0</v>
      </c>
      <c r="M163" s="151">
        <v>0</v>
      </c>
    </row>
    <row r="164" spans="1:13" ht="15" customHeight="1">
      <c r="A164" s="152">
        <v>1620</v>
      </c>
      <c r="B164" s="152">
        <v>1630</v>
      </c>
      <c r="C164" s="152">
        <v>11400</v>
      </c>
      <c r="D164" s="152">
        <v>6900</v>
      </c>
      <c r="E164" s="151">
        <v>0</v>
      </c>
      <c r="F164" s="151">
        <v>0</v>
      </c>
      <c r="G164" s="151">
        <v>0</v>
      </c>
      <c r="H164" s="151">
        <v>0</v>
      </c>
      <c r="I164" s="151">
        <v>0</v>
      </c>
      <c r="J164" s="151">
        <v>0</v>
      </c>
      <c r="K164" s="151">
        <v>0</v>
      </c>
      <c r="L164" s="151">
        <v>0</v>
      </c>
      <c r="M164" s="151">
        <v>0</v>
      </c>
    </row>
    <row r="165" spans="1:13" ht="15" customHeight="1">
      <c r="A165" s="152">
        <v>1630</v>
      </c>
      <c r="B165" s="152">
        <v>1640</v>
      </c>
      <c r="C165" s="152">
        <v>11600</v>
      </c>
      <c r="D165" s="152">
        <v>7100</v>
      </c>
      <c r="E165" s="151">
        <v>0</v>
      </c>
      <c r="F165" s="151">
        <v>0</v>
      </c>
      <c r="G165" s="151">
        <v>0</v>
      </c>
      <c r="H165" s="151">
        <v>0</v>
      </c>
      <c r="I165" s="151">
        <v>0</v>
      </c>
      <c r="J165" s="151">
        <v>0</v>
      </c>
      <c r="K165" s="151">
        <v>0</v>
      </c>
      <c r="L165" s="151">
        <v>0</v>
      </c>
      <c r="M165" s="151">
        <v>0</v>
      </c>
    </row>
    <row r="166" spans="1:13" ht="15" customHeight="1">
      <c r="A166" s="152">
        <v>1640</v>
      </c>
      <c r="B166" s="152">
        <v>1650</v>
      </c>
      <c r="C166" s="152">
        <v>11810</v>
      </c>
      <c r="D166" s="152">
        <v>7310</v>
      </c>
      <c r="E166" s="151">
        <v>0</v>
      </c>
      <c r="F166" s="151">
        <v>0</v>
      </c>
      <c r="G166" s="151">
        <v>0</v>
      </c>
      <c r="H166" s="151">
        <v>0</v>
      </c>
      <c r="I166" s="151">
        <v>0</v>
      </c>
      <c r="J166" s="151">
        <v>0</v>
      </c>
      <c r="K166" s="151">
        <v>0</v>
      </c>
      <c r="L166" s="151">
        <v>0</v>
      </c>
      <c r="M166" s="151">
        <v>0</v>
      </c>
    </row>
    <row r="167" spans="1:13" ht="15" customHeight="1">
      <c r="A167" s="152">
        <v>1650</v>
      </c>
      <c r="B167" s="152">
        <v>1660</v>
      </c>
      <c r="C167" s="152">
        <v>12020</v>
      </c>
      <c r="D167" s="152">
        <v>7520</v>
      </c>
      <c r="E167" s="151">
        <v>0</v>
      </c>
      <c r="F167" s="151">
        <v>0</v>
      </c>
      <c r="G167" s="151">
        <v>0</v>
      </c>
      <c r="H167" s="151">
        <v>0</v>
      </c>
      <c r="I167" s="151">
        <v>0</v>
      </c>
      <c r="J167" s="151">
        <v>0</v>
      </c>
      <c r="K167" s="151">
        <v>0</v>
      </c>
      <c r="L167" s="151">
        <v>0</v>
      </c>
      <c r="M167" s="151">
        <v>0</v>
      </c>
    </row>
    <row r="168" spans="1:13" ht="15" customHeight="1">
      <c r="A168" s="152">
        <v>1660</v>
      </c>
      <c r="B168" s="152">
        <v>1670</v>
      </c>
      <c r="C168" s="152">
        <v>12220</v>
      </c>
      <c r="D168" s="152">
        <v>7720</v>
      </c>
      <c r="E168" s="151">
        <v>0</v>
      </c>
      <c r="F168" s="151">
        <v>0</v>
      </c>
      <c r="G168" s="151">
        <v>0</v>
      </c>
      <c r="H168" s="151">
        <v>0</v>
      </c>
      <c r="I168" s="151">
        <v>0</v>
      </c>
      <c r="J168" s="151">
        <v>0</v>
      </c>
      <c r="K168" s="151">
        <v>0</v>
      </c>
      <c r="L168" s="151">
        <v>0</v>
      </c>
      <c r="M168" s="151">
        <v>0</v>
      </c>
    </row>
    <row r="169" spans="1:13" ht="15" customHeight="1">
      <c r="A169" s="152">
        <v>1670</v>
      </c>
      <c r="B169" s="152">
        <v>1680</v>
      </c>
      <c r="C169" s="152">
        <v>12430</v>
      </c>
      <c r="D169" s="152">
        <v>7930</v>
      </c>
      <c r="E169" s="151">
        <v>0</v>
      </c>
      <c r="F169" s="151">
        <v>0</v>
      </c>
      <c r="G169" s="151">
        <v>0</v>
      </c>
      <c r="H169" s="151">
        <v>0</v>
      </c>
      <c r="I169" s="151">
        <v>0</v>
      </c>
      <c r="J169" s="151">
        <v>0</v>
      </c>
      <c r="K169" s="151">
        <v>0</v>
      </c>
      <c r="L169" s="151">
        <v>0</v>
      </c>
      <c r="M169" s="151">
        <v>0</v>
      </c>
    </row>
    <row r="170" spans="1:13" ht="15" customHeight="1">
      <c r="A170" s="152">
        <v>1680</v>
      </c>
      <c r="B170" s="152">
        <v>1690</v>
      </c>
      <c r="C170" s="152">
        <v>12640</v>
      </c>
      <c r="D170" s="152">
        <v>8140</v>
      </c>
      <c r="E170" s="151">
        <v>0</v>
      </c>
      <c r="F170" s="151">
        <v>0</v>
      </c>
      <c r="G170" s="151">
        <v>0</v>
      </c>
      <c r="H170" s="151">
        <v>0</v>
      </c>
      <c r="I170" s="151">
        <v>0</v>
      </c>
      <c r="J170" s="151">
        <v>0</v>
      </c>
      <c r="K170" s="151">
        <v>0</v>
      </c>
      <c r="L170" s="151">
        <v>0</v>
      </c>
      <c r="M170" s="151">
        <v>0</v>
      </c>
    </row>
    <row r="171" spans="1:13" ht="15" customHeight="1">
      <c r="A171" s="152">
        <v>1690</v>
      </c>
      <c r="B171" s="152">
        <v>1700</v>
      </c>
      <c r="C171" s="152">
        <v>12840</v>
      </c>
      <c r="D171" s="152">
        <v>8340</v>
      </c>
      <c r="E171" s="151">
        <v>0</v>
      </c>
      <c r="F171" s="151">
        <v>0</v>
      </c>
      <c r="G171" s="151">
        <v>0</v>
      </c>
      <c r="H171" s="151">
        <v>0</v>
      </c>
      <c r="I171" s="151">
        <v>0</v>
      </c>
      <c r="J171" s="151">
        <v>0</v>
      </c>
      <c r="K171" s="151">
        <v>0</v>
      </c>
      <c r="L171" s="151">
        <v>0</v>
      </c>
      <c r="M171" s="151">
        <v>0</v>
      </c>
    </row>
    <row r="172" spans="1:13" ht="15" customHeight="1">
      <c r="A172" s="152">
        <v>1700</v>
      </c>
      <c r="B172" s="152">
        <v>1710</v>
      </c>
      <c r="C172" s="152">
        <v>13050</v>
      </c>
      <c r="D172" s="152">
        <v>8550</v>
      </c>
      <c r="E172" s="151">
        <v>0</v>
      </c>
      <c r="F172" s="151">
        <v>0</v>
      </c>
      <c r="G172" s="151">
        <v>0</v>
      </c>
      <c r="H172" s="151">
        <v>0</v>
      </c>
      <c r="I172" s="151">
        <v>0</v>
      </c>
      <c r="J172" s="151">
        <v>0</v>
      </c>
      <c r="K172" s="151">
        <v>0</v>
      </c>
      <c r="L172" s="151">
        <v>0</v>
      </c>
      <c r="M172" s="151">
        <v>0</v>
      </c>
    </row>
    <row r="173" spans="1:13" ht="15" customHeight="1">
      <c r="A173" s="152">
        <v>1710</v>
      </c>
      <c r="B173" s="152">
        <v>1720</v>
      </c>
      <c r="C173" s="152">
        <v>13260</v>
      </c>
      <c r="D173" s="152">
        <v>8760</v>
      </c>
      <c r="E173" s="151">
        <v>0</v>
      </c>
      <c r="F173" s="151">
        <v>0</v>
      </c>
      <c r="G173" s="151">
        <v>0</v>
      </c>
      <c r="H173" s="151">
        <v>0</v>
      </c>
      <c r="I173" s="151">
        <v>0</v>
      </c>
      <c r="J173" s="151">
        <v>0</v>
      </c>
      <c r="K173" s="151">
        <v>0</v>
      </c>
      <c r="L173" s="151">
        <v>0</v>
      </c>
      <c r="M173" s="151">
        <v>0</v>
      </c>
    </row>
    <row r="174" spans="1:13" ht="15" customHeight="1">
      <c r="A174" s="152">
        <v>1720</v>
      </c>
      <c r="B174" s="152">
        <v>1730</v>
      </c>
      <c r="C174" s="152">
        <v>13460</v>
      </c>
      <c r="D174" s="152">
        <v>8960</v>
      </c>
      <c r="E174" s="152">
        <v>1040</v>
      </c>
      <c r="F174" s="151">
        <v>0</v>
      </c>
      <c r="G174" s="151">
        <v>0</v>
      </c>
      <c r="H174" s="151">
        <v>0</v>
      </c>
      <c r="I174" s="151">
        <v>0</v>
      </c>
      <c r="J174" s="151">
        <v>0</v>
      </c>
      <c r="K174" s="151">
        <v>0</v>
      </c>
      <c r="L174" s="151">
        <v>0</v>
      </c>
      <c r="M174" s="151">
        <v>0</v>
      </c>
    </row>
    <row r="175" spans="1:13" ht="15" customHeight="1">
      <c r="A175" s="152">
        <v>1730</v>
      </c>
      <c r="B175" s="152">
        <v>1740</v>
      </c>
      <c r="C175" s="152">
        <v>13670</v>
      </c>
      <c r="D175" s="152">
        <v>9170</v>
      </c>
      <c r="E175" s="152">
        <v>1240</v>
      </c>
      <c r="F175" s="151">
        <v>0</v>
      </c>
      <c r="G175" s="151">
        <v>0</v>
      </c>
      <c r="H175" s="151">
        <v>0</v>
      </c>
      <c r="I175" s="151">
        <v>0</v>
      </c>
      <c r="J175" s="151">
        <v>0</v>
      </c>
      <c r="K175" s="151">
        <v>0</v>
      </c>
      <c r="L175" s="151">
        <v>0</v>
      </c>
      <c r="M175" s="151">
        <v>0</v>
      </c>
    </row>
    <row r="176" spans="1:13" ht="15" customHeight="1">
      <c r="A176" s="152">
        <v>1740</v>
      </c>
      <c r="B176" s="152">
        <v>1750</v>
      </c>
      <c r="C176" s="152">
        <v>13880</v>
      </c>
      <c r="D176" s="152">
        <v>9380</v>
      </c>
      <c r="E176" s="152">
        <v>1440</v>
      </c>
      <c r="F176" s="151">
        <v>0</v>
      </c>
      <c r="G176" s="151">
        <v>0</v>
      </c>
      <c r="H176" s="151">
        <v>0</v>
      </c>
      <c r="I176" s="151">
        <v>0</v>
      </c>
      <c r="J176" s="151">
        <v>0</v>
      </c>
      <c r="K176" s="151">
        <v>0</v>
      </c>
      <c r="L176" s="151">
        <v>0</v>
      </c>
      <c r="M176" s="151">
        <v>0</v>
      </c>
    </row>
    <row r="177" spans="1:13" ht="15" customHeight="1">
      <c r="A177" s="152">
        <v>1750</v>
      </c>
      <c r="B177" s="152">
        <v>1760</v>
      </c>
      <c r="C177" s="152">
        <v>14080</v>
      </c>
      <c r="D177" s="152">
        <v>9580</v>
      </c>
      <c r="E177" s="152">
        <v>1640</v>
      </c>
      <c r="F177" s="151">
        <v>0</v>
      </c>
      <c r="G177" s="151">
        <v>0</v>
      </c>
      <c r="H177" s="151">
        <v>0</v>
      </c>
      <c r="I177" s="151">
        <v>0</v>
      </c>
      <c r="J177" s="151">
        <v>0</v>
      </c>
      <c r="K177" s="151">
        <v>0</v>
      </c>
      <c r="L177" s="151">
        <v>0</v>
      </c>
      <c r="M177" s="151">
        <v>0</v>
      </c>
    </row>
    <row r="178" spans="1:13" ht="15" customHeight="1">
      <c r="A178" s="152">
        <v>1760</v>
      </c>
      <c r="B178" s="152">
        <v>1770</v>
      </c>
      <c r="C178" s="152">
        <v>14290</v>
      </c>
      <c r="D178" s="152">
        <v>9790</v>
      </c>
      <c r="E178" s="152">
        <v>1830</v>
      </c>
      <c r="F178" s="151">
        <v>0</v>
      </c>
      <c r="G178" s="151">
        <v>0</v>
      </c>
      <c r="H178" s="151">
        <v>0</v>
      </c>
      <c r="I178" s="151">
        <v>0</v>
      </c>
      <c r="J178" s="151">
        <v>0</v>
      </c>
      <c r="K178" s="151">
        <v>0</v>
      </c>
      <c r="L178" s="151">
        <v>0</v>
      </c>
      <c r="M178" s="151">
        <v>0</v>
      </c>
    </row>
    <row r="179" spans="1:13" ht="15" customHeight="1">
      <c r="A179" s="152">
        <v>1770</v>
      </c>
      <c r="B179" s="152">
        <v>1780</v>
      </c>
      <c r="C179" s="152">
        <v>14500</v>
      </c>
      <c r="D179" s="152">
        <v>10000</v>
      </c>
      <c r="E179" s="152">
        <v>2030</v>
      </c>
      <c r="F179" s="151">
        <v>0</v>
      </c>
      <c r="G179" s="151">
        <v>0</v>
      </c>
      <c r="H179" s="151">
        <v>0</v>
      </c>
      <c r="I179" s="151">
        <v>0</v>
      </c>
      <c r="J179" s="151">
        <v>0</v>
      </c>
      <c r="K179" s="151">
        <v>0</v>
      </c>
      <c r="L179" s="151">
        <v>0</v>
      </c>
      <c r="M179" s="151">
        <v>0</v>
      </c>
    </row>
    <row r="180" spans="1:13" ht="15" customHeight="1">
      <c r="A180" s="152">
        <v>1780</v>
      </c>
      <c r="B180" s="152">
        <v>1790</v>
      </c>
      <c r="C180" s="152">
        <v>14700</v>
      </c>
      <c r="D180" s="152">
        <v>10200</v>
      </c>
      <c r="E180" s="152">
        <v>2230</v>
      </c>
      <c r="F180" s="151">
        <v>0</v>
      </c>
      <c r="G180" s="151">
        <v>0</v>
      </c>
      <c r="H180" s="151">
        <v>0</v>
      </c>
      <c r="I180" s="151">
        <v>0</v>
      </c>
      <c r="J180" s="151">
        <v>0</v>
      </c>
      <c r="K180" s="151">
        <v>0</v>
      </c>
      <c r="L180" s="151">
        <v>0</v>
      </c>
      <c r="M180" s="151">
        <v>0</v>
      </c>
    </row>
    <row r="181" spans="1:13" ht="15" customHeight="1">
      <c r="A181" s="152">
        <v>1790</v>
      </c>
      <c r="B181" s="152">
        <v>1800</v>
      </c>
      <c r="C181" s="152">
        <v>14910</v>
      </c>
      <c r="D181" s="152">
        <v>10410</v>
      </c>
      <c r="E181" s="152">
        <v>2430</v>
      </c>
      <c r="F181" s="151">
        <v>0</v>
      </c>
      <c r="G181" s="151">
        <v>0</v>
      </c>
      <c r="H181" s="151">
        <v>0</v>
      </c>
      <c r="I181" s="151">
        <v>0</v>
      </c>
      <c r="J181" s="151">
        <v>0</v>
      </c>
      <c r="K181" s="151">
        <v>0</v>
      </c>
      <c r="L181" s="151">
        <v>0</v>
      </c>
      <c r="M181" s="151">
        <v>0</v>
      </c>
    </row>
    <row r="182" spans="1:13" ht="15" customHeight="1">
      <c r="A182" s="152">
        <v>1800</v>
      </c>
      <c r="B182" s="152">
        <v>1810</v>
      </c>
      <c r="C182" s="152">
        <v>15110</v>
      </c>
      <c r="D182" s="152">
        <v>10610</v>
      </c>
      <c r="E182" s="152">
        <v>2630</v>
      </c>
      <c r="F182" s="151">
        <v>0</v>
      </c>
      <c r="G182" s="151">
        <v>0</v>
      </c>
      <c r="H182" s="151">
        <v>0</v>
      </c>
      <c r="I182" s="151">
        <v>0</v>
      </c>
      <c r="J182" s="151">
        <v>0</v>
      </c>
      <c r="K182" s="151">
        <v>0</v>
      </c>
      <c r="L182" s="151">
        <v>0</v>
      </c>
      <c r="M182" s="151">
        <v>0</v>
      </c>
    </row>
    <row r="183" spans="1:13" ht="15" customHeight="1">
      <c r="A183" s="152">
        <v>1810</v>
      </c>
      <c r="B183" s="152">
        <v>1820</v>
      </c>
      <c r="C183" s="152">
        <v>15320</v>
      </c>
      <c r="D183" s="152">
        <v>10820</v>
      </c>
      <c r="E183" s="152">
        <v>2830</v>
      </c>
      <c r="F183" s="151">
        <v>0</v>
      </c>
      <c r="G183" s="151">
        <v>0</v>
      </c>
      <c r="H183" s="151">
        <v>0</v>
      </c>
      <c r="I183" s="151">
        <v>0</v>
      </c>
      <c r="J183" s="151">
        <v>0</v>
      </c>
      <c r="K183" s="151">
        <v>0</v>
      </c>
      <c r="L183" s="151">
        <v>0</v>
      </c>
      <c r="M183" s="151">
        <v>0</v>
      </c>
    </row>
    <row r="184" spans="1:13" ht="15" customHeight="1">
      <c r="A184" s="152">
        <v>1820</v>
      </c>
      <c r="B184" s="152">
        <v>1830</v>
      </c>
      <c r="C184" s="152">
        <v>15530</v>
      </c>
      <c r="D184" s="152">
        <v>11030</v>
      </c>
      <c r="E184" s="152">
        <v>3020</v>
      </c>
      <c r="F184" s="151">
        <v>0</v>
      </c>
      <c r="G184" s="151">
        <v>0</v>
      </c>
      <c r="H184" s="151">
        <v>0</v>
      </c>
      <c r="I184" s="151">
        <v>0</v>
      </c>
      <c r="J184" s="151">
        <v>0</v>
      </c>
      <c r="K184" s="151">
        <v>0</v>
      </c>
      <c r="L184" s="151">
        <v>0</v>
      </c>
      <c r="M184" s="151">
        <v>0</v>
      </c>
    </row>
    <row r="185" spans="1:13" ht="15" customHeight="1">
      <c r="A185" s="152">
        <v>1830</v>
      </c>
      <c r="B185" s="152">
        <v>1840</v>
      </c>
      <c r="C185" s="152">
        <v>15730</v>
      </c>
      <c r="D185" s="152">
        <v>11230</v>
      </c>
      <c r="E185" s="152">
        <v>3220</v>
      </c>
      <c r="F185" s="151">
        <v>0</v>
      </c>
      <c r="G185" s="151">
        <v>0</v>
      </c>
      <c r="H185" s="151">
        <v>0</v>
      </c>
      <c r="I185" s="151">
        <v>0</v>
      </c>
      <c r="J185" s="151">
        <v>0</v>
      </c>
      <c r="K185" s="151">
        <v>0</v>
      </c>
      <c r="L185" s="151">
        <v>0</v>
      </c>
      <c r="M185" s="151">
        <v>0</v>
      </c>
    </row>
    <row r="186" spans="1:13" ht="15" customHeight="1">
      <c r="A186" s="152">
        <v>1840</v>
      </c>
      <c r="B186" s="152">
        <v>1850</v>
      </c>
      <c r="C186" s="152">
        <v>15940</v>
      </c>
      <c r="D186" s="152">
        <v>11440</v>
      </c>
      <c r="E186" s="152">
        <v>3420</v>
      </c>
      <c r="F186" s="151">
        <v>0</v>
      </c>
      <c r="G186" s="151">
        <v>0</v>
      </c>
      <c r="H186" s="151">
        <v>0</v>
      </c>
      <c r="I186" s="151">
        <v>0</v>
      </c>
      <c r="J186" s="151">
        <v>0</v>
      </c>
      <c r="K186" s="151">
        <v>0</v>
      </c>
      <c r="L186" s="151">
        <v>0</v>
      </c>
      <c r="M186" s="151">
        <v>0</v>
      </c>
    </row>
    <row r="187" spans="1:13" ht="15" customHeight="1">
      <c r="A187" s="152">
        <v>1850</v>
      </c>
      <c r="B187" s="152">
        <v>1860</v>
      </c>
      <c r="C187" s="152">
        <v>16150</v>
      </c>
      <c r="D187" s="152">
        <v>11650</v>
      </c>
      <c r="E187" s="152">
        <v>3620</v>
      </c>
      <c r="F187" s="151">
        <v>0</v>
      </c>
      <c r="G187" s="151">
        <v>0</v>
      </c>
      <c r="H187" s="151">
        <v>0</v>
      </c>
      <c r="I187" s="151">
        <v>0</v>
      </c>
      <c r="J187" s="151">
        <v>0</v>
      </c>
      <c r="K187" s="151">
        <v>0</v>
      </c>
      <c r="L187" s="151">
        <v>0</v>
      </c>
      <c r="M187" s="151">
        <v>0</v>
      </c>
    </row>
    <row r="188" spans="1:13" ht="15" customHeight="1">
      <c r="A188" s="152">
        <v>1860</v>
      </c>
      <c r="B188" s="152">
        <v>1870</v>
      </c>
      <c r="C188" s="152">
        <v>16350</v>
      </c>
      <c r="D188" s="152">
        <v>11850</v>
      </c>
      <c r="E188" s="152">
        <v>3820</v>
      </c>
      <c r="F188" s="151">
        <v>0</v>
      </c>
      <c r="G188" s="151">
        <v>0</v>
      </c>
      <c r="H188" s="151">
        <v>0</v>
      </c>
      <c r="I188" s="151">
        <v>0</v>
      </c>
      <c r="J188" s="151">
        <v>0</v>
      </c>
      <c r="K188" s="151">
        <v>0</v>
      </c>
      <c r="L188" s="151">
        <v>0</v>
      </c>
      <c r="M188" s="151">
        <v>0</v>
      </c>
    </row>
    <row r="189" spans="1:13" ht="15" customHeight="1">
      <c r="A189" s="152">
        <v>1870</v>
      </c>
      <c r="B189" s="152">
        <v>1880</v>
      </c>
      <c r="C189" s="152">
        <v>16560</v>
      </c>
      <c r="D189" s="152">
        <v>12060</v>
      </c>
      <c r="E189" s="152">
        <v>4020</v>
      </c>
      <c r="F189" s="151">
        <v>0</v>
      </c>
      <c r="G189" s="151">
        <v>0</v>
      </c>
      <c r="H189" s="151">
        <v>0</v>
      </c>
      <c r="I189" s="151">
        <v>0</v>
      </c>
      <c r="J189" s="151">
        <v>0</v>
      </c>
      <c r="K189" s="151">
        <v>0</v>
      </c>
      <c r="L189" s="151">
        <v>0</v>
      </c>
      <c r="M189" s="151">
        <v>0</v>
      </c>
    </row>
    <row r="190" spans="1:13" ht="15" customHeight="1">
      <c r="A190" s="152">
        <v>1880</v>
      </c>
      <c r="B190" s="152">
        <v>1890</v>
      </c>
      <c r="C190" s="152">
        <v>16770</v>
      </c>
      <c r="D190" s="152">
        <v>12270</v>
      </c>
      <c r="E190" s="152">
        <v>4220</v>
      </c>
      <c r="F190" s="151">
        <v>0</v>
      </c>
      <c r="G190" s="151">
        <v>0</v>
      </c>
      <c r="H190" s="151">
        <v>0</v>
      </c>
      <c r="I190" s="151">
        <v>0</v>
      </c>
      <c r="J190" s="151">
        <v>0</v>
      </c>
      <c r="K190" s="151">
        <v>0</v>
      </c>
      <c r="L190" s="151">
        <v>0</v>
      </c>
      <c r="M190" s="151">
        <v>0</v>
      </c>
    </row>
    <row r="191" spans="1:13" ht="15" customHeight="1">
      <c r="A191" s="152">
        <v>1890</v>
      </c>
      <c r="B191" s="152">
        <v>1900</v>
      </c>
      <c r="C191" s="152">
        <v>16970</v>
      </c>
      <c r="D191" s="152">
        <v>12470</v>
      </c>
      <c r="E191" s="152">
        <v>4410</v>
      </c>
      <c r="F191" s="152">
        <v>1040</v>
      </c>
      <c r="G191" s="151">
        <v>0</v>
      </c>
      <c r="H191" s="151">
        <v>0</v>
      </c>
      <c r="I191" s="151">
        <v>0</v>
      </c>
      <c r="J191" s="151">
        <v>0</v>
      </c>
      <c r="K191" s="151">
        <v>0</v>
      </c>
      <c r="L191" s="151">
        <v>0</v>
      </c>
      <c r="M191" s="151">
        <v>0</v>
      </c>
    </row>
    <row r="192" spans="1:13" ht="15" customHeight="1">
      <c r="A192" s="152">
        <v>1900</v>
      </c>
      <c r="B192" s="152">
        <v>1910</v>
      </c>
      <c r="C192" s="152">
        <v>17180</v>
      </c>
      <c r="D192" s="152">
        <v>12680</v>
      </c>
      <c r="E192" s="152">
        <v>4610</v>
      </c>
      <c r="F192" s="152">
        <v>1240</v>
      </c>
      <c r="G192" s="151">
        <v>0</v>
      </c>
      <c r="H192" s="151">
        <v>0</v>
      </c>
      <c r="I192" s="151">
        <v>0</v>
      </c>
      <c r="J192" s="151">
        <v>0</v>
      </c>
      <c r="K192" s="151">
        <v>0</v>
      </c>
      <c r="L192" s="151">
        <v>0</v>
      </c>
      <c r="M192" s="151">
        <v>0</v>
      </c>
    </row>
    <row r="193" spans="1:13" ht="15" customHeight="1">
      <c r="A193" s="152">
        <v>1910</v>
      </c>
      <c r="B193" s="152">
        <v>1920</v>
      </c>
      <c r="C193" s="152">
        <v>17390</v>
      </c>
      <c r="D193" s="152">
        <v>12890</v>
      </c>
      <c r="E193" s="152">
        <v>4810</v>
      </c>
      <c r="F193" s="152">
        <v>1440</v>
      </c>
      <c r="G193" s="151">
        <v>0</v>
      </c>
      <c r="H193" s="151">
        <v>0</v>
      </c>
      <c r="I193" s="151">
        <v>0</v>
      </c>
      <c r="J193" s="151">
        <v>0</v>
      </c>
      <c r="K193" s="151">
        <v>0</v>
      </c>
      <c r="L193" s="151">
        <v>0</v>
      </c>
      <c r="M193" s="151">
        <v>0</v>
      </c>
    </row>
    <row r="194" spans="1:13" ht="15" customHeight="1">
      <c r="A194" s="152">
        <v>1920</v>
      </c>
      <c r="B194" s="152">
        <v>1930</v>
      </c>
      <c r="C194" s="152">
        <v>17590</v>
      </c>
      <c r="D194" s="152">
        <v>13090</v>
      </c>
      <c r="E194" s="152">
        <v>5010</v>
      </c>
      <c r="F194" s="152">
        <v>1630</v>
      </c>
      <c r="G194" s="151">
        <v>0</v>
      </c>
      <c r="H194" s="151">
        <v>0</v>
      </c>
      <c r="I194" s="151">
        <v>0</v>
      </c>
      <c r="J194" s="151">
        <v>0</v>
      </c>
      <c r="K194" s="151">
        <v>0</v>
      </c>
      <c r="L194" s="151">
        <v>0</v>
      </c>
      <c r="M194" s="151">
        <v>0</v>
      </c>
    </row>
    <row r="195" spans="1:13" ht="15" customHeight="1">
      <c r="A195" s="152">
        <v>1930</v>
      </c>
      <c r="B195" s="152">
        <v>1940</v>
      </c>
      <c r="C195" s="152">
        <v>17800</v>
      </c>
      <c r="D195" s="152">
        <v>13300</v>
      </c>
      <c r="E195" s="152">
        <v>5210</v>
      </c>
      <c r="F195" s="152">
        <v>1830</v>
      </c>
      <c r="G195" s="151">
        <v>0</v>
      </c>
      <c r="H195" s="151">
        <v>0</v>
      </c>
      <c r="I195" s="151">
        <v>0</v>
      </c>
      <c r="J195" s="151">
        <v>0</v>
      </c>
      <c r="K195" s="151">
        <v>0</v>
      </c>
      <c r="L195" s="151">
        <v>0</v>
      </c>
      <c r="M195" s="151">
        <v>0</v>
      </c>
    </row>
    <row r="196" spans="1:13" ht="15" customHeight="1">
      <c r="A196" s="152">
        <v>1940</v>
      </c>
      <c r="B196" s="152">
        <v>1950</v>
      </c>
      <c r="C196" s="152">
        <v>18010</v>
      </c>
      <c r="D196" s="152">
        <v>13510</v>
      </c>
      <c r="E196" s="152">
        <v>5410</v>
      </c>
      <c r="F196" s="152">
        <v>2030</v>
      </c>
      <c r="G196" s="151">
        <v>0</v>
      </c>
      <c r="H196" s="151">
        <v>0</v>
      </c>
      <c r="I196" s="151">
        <v>0</v>
      </c>
      <c r="J196" s="151">
        <v>0</v>
      </c>
      <c r="K196" s="151">
        <v>0</v>
      </c>
      <c r="L196" s="151">
        <v>0</v>
      </c>
      <c r="M196" s="151">
        <v>0</v>
      </c>
    </row>
    <row r="197" spans="1:13" ht="15" customHeight="1">
      <c r="A197" s="152">
        <v>1950</v>
      </c>
      <c r="B197" s="152">
        <v>1960</v>
      </c>
      <c r="C197" s="152">
        <v>18210</v>
      </c>
      <c r="D197" s="152">
        <v>13710</v>
      </c>
      <c r="E197" s="152">
        <v>5600</v>
      </c>
      <c r="F197" s="152">
        <v>2230</v>
      </c>
      <c r="G197" s="151">
        <v>0</v>
      </c>
      <c r="H197" s="151">
        <v>0</v>
      </c>
      <c r="I197" s="151">
        <v>0</v>
      </c>
      <c r="J197" s="151">
        <v>0</v>
      </c>
      <c r="K197" s="151">
        <v>0</v>
      </c>
      <c r="L197" s="151">
        <v>0</v>
      </c>
      <c r="M197" s="151">
        <v>0</v>
      </c>
    </row>
    <row r="198" spans="1:13" ht="15" customHeight="1">
      <c r="A198" s="152">
        <v>1960</v>
      </c>
      <c r="B198" s="152">
        <v>1970</v>
      </c>
      <c r="C198" s="152">
        <v>18420</v>
      </c>
      <c r="D198" s="152">
        <v>13920</v>
      </c>
      <c r="E198" s="152">
        <v>5800</v>
      </c>
      <c r="F198" s="152">
        <v>2430</v>
      </c>
      <c r="G198" s="151">
        <v>0</v>
      </c>
      <c r="H198" s="151">
        <v>0</v>
      </c>
      <c r="I198" s="151">
        <v>0</v>
      </c>
      <c r="J198" s="151">
        <v>0</v>
      </c>
      <c r="K198" s="151">
        <v>0</v>
      </c>
      <c r="L198" s="151">
        <v>0</v>
      </c>
      <c r="M198" s="151">
        <v>0</v>
      </c>
    </row>
    <row r="199" spans="1:13" ht="15" customHeight="1">
      <c r="A199" s="152">
        <v>1970</v>
      </c>
      <c r="B199" s="152">
        <v>1980</v>
      </c>
      <c r="C199" s="152">
        <v>18630</v>
      </c>
      <c r="D199" s="152">
        <v>14130</v>
      </c>
      <c r="E199" s="152">
        <v>6000</v>
      </c>
      <c r="F199" s="152">
        <v>2630</v>
      </c>
      <c r="G199" s="151">
        <v>0</v>
      </c>
      <c r="H199" s="151">
        <v>0</v>
      </c>
      <c r="I199" s="151">
        <v>0</v>
      </c>
      <c r="J199" s="151">
        <v>0</v>
      </c>
      <c r="K199" s="151">
        <v>0</v>
      </c>
      <c r="L199" s="151">
        <v>0</v>
      </c>
      <c r="M199" s="151">
        <v>0</v>
      </c>
    </row>
    <row r="200" spans="1:13" ht="15" customHeight="1">
      <c r="A200" s="152">
        <v>1980</v>
      </c>
      <c r="B200" s="152">
        <v>1990</v>
      </c>
      <c r="C200" s="152">
        <v>18880</v>
      </c>
      <c r="D200" s="152">
        <v>14330</v>
      </c>
      <c r="E200" s="152">
        <v>6200</v>
      </c>
      <c r="F200" s="152">
        <v>2820</v>
      </c>
      <c r="G200" s="151">
        <v>0</v>
      </c>
      <c r="H200" s="151">
        <v>0</v>
      </c>
      <c r="I200" s="151">
        <v>0</v>
      </c>
      <c r="J200" s="151">
        <v>0</v>
      </c>
      <c r="K200" s="151">
        <v>0</v>
      </c>
      <c r="L200" s="151">
        <v>0</v>
      </c>
      <c r="M200" s="151">
        <v>0</v>
      </c>
    </row>
    <row r="201" spans="1:13" ht="15" customHeight="1">
      <c r="A201" s="152">
        <v>1990</v>
      </c>
      <c r="B201" s="152">
        <v>2000</v>
      </c>
      <c r="C201" s="152">
        <v>19200</v>
      </c>
      <c r="D201" s="152">
        <v>14540</v>
      </c>
      <c r="E201" s="152">
        <v>6400</v>
      </c>
      <c r="F201" s="152">
        <v>3020</v>
      </c>
      <c r="G201" s="151">
        <v>0</v>
      </c>
      <c r="H201" s="151">
        <v>0</v>
      </c>
      <c r="I201" s="151">
        <v>0</v>
      </c>
      <c r="J201" s="151">
        <v>0</v>
      </c>
      <c r="K201" s="151">
        <v>0</v>
      </c>
      <c r="L201" s="151">
        <v>0</v>
      </c>
      <c r="M201" s="151">
        <v>0</v>
      </c>
    </row>
    <row r="202" spans="1:13" ht="15" customHeight="1">
      <c r="A202" s="152">
        <v>2000</v>
      </c>
      <c r="B202" s="152">
        <v>2010</v>
      </c>
      <c r="C202" s="152">
        <v>19520</v>
      </c>
      <c r="D202" s="152">
        <v>14750</v>
      </c>
      <c r="E202" s="152">
        <v>6600</v>
      </c>
      <c r="F202" s="152">
        <v>3220</v>
      </c>
      <c r="G202" s="151">
        <v>0</v>
      </c>
      <c r="H202" s="151">
        <v>0</v>
      </c>
      <c r="I202" s="151">
        <v>0</v>
      </c>
      <c r="J202" s="151">
        <v>0</v>
      </c>
      <c r="K202" s="151">
        <v>0</v>
      </c>
      <c r="L202" s="151">
        <v>0</v>
      </c>
      <c r="M202" s="151">
        <v>0</v>
      </c>
    </row>
    <row r="203" spans="1:13" ht="15" customHeight="1">
      <c r="A203" s="152">
        <v>2010</v>
      </c>
      <c r="B203" s="152">
        <v>2020</v>
      </c>
      <c r="C203" s="152">
        <v>19850</v>
      </c>
      <c r="D203" s="152">
        <v>14950</v>
      </c>
      <c r="E203" s="152">
        <v>6800</v>
      </c>
      <c r="F203" s="152">
        <v>3420</v>
      </c>
      <c r="G203" s="151">
        <v>0</v>
      </c>
      <c r="H203" s="151">
        <v>0</v>
      </c>
      <c r="I203" s="151">
        <v>0</v>
      </c>
      <c r="J203" s="151">
        <v>0</v>
      </c>
      <c r="K203" s="151">
        <v>0</v>
      </c>
      <c r="L203" s="151">
        <v>0</v>
      </c>
      <c r="M203" s="151">
        <v>0</v>
      </c>
    </row>
    <row r="204" spans="1:13" ht="15" customHeight="1">
      <c r="A204" s="152">
        <v>2020</v>
      </c>
      <c r="B204" s="152">
        <v>2030</v>
      </c>
      <c r="C204" s="152">
        <v>20170</v>
      </c>
      <c r="D204" s="152">
        <v>15160</v>
      </c>
      <c r="E204" s="152">
        <v>6990</v>
      </c>
      <c r="F204" s="152">
        <v>3620</v>
      </c>
      <c r="G204" s="151">
        <v>0</v>
      </c>
      <c r="H204" s="151">
        <v>0</v>
      </c>
      <c r="I204" s="151">
        <v>0</v>
      </c>
      <c r="J204" s="151">
        <v>0</v>
      </c>
      <c r="K204" s="151">
        <v>0</v>
      </c>
      <c r="L204" s="151">
        <v>0</v>
      </c>
      <c r="M204" s="151">
        <v>0</v>
      </c>
    </row>
    <row r="205" spans="1:13" ht="15" customHeight="1">
      <c r="A205" s="152">
        <v>2030</v>
      </c>
      <c r="B205" s="152">
        <v>2040</v>
      </c>
      <c r="C205" s="152">
        <v>20490</v>
      </c>
      <c r="D205" s="152">
        <v>15370</v>
      </c>
      <c r="E205" s="152">
        <v>7190</v>
      </c>
      <c r="F205" s="152">
        <v>3820</v>
      </c>
      <c r="G205" s="151">
        <v>0</v>
      </c>
      <c r="H205" s="151">
        <v>0</v>
      </c>
      <c r="I205" s="151">
        <v>0</v>
      </c>
      <c r="J205" s="151">
        <v>0</v>
      </c>
      <c r="K205" s="151">
        <v>0</v>
      </c>
      <c r="L205" s="151">
        <v>0</v>
      </c>
      <c r="M205" s="151">
        <v>0</v>
      </c>
    </row>
    <row r="206" spans="1:13" ht="15" customHeight="1">
      <c r="A206" s="152">
        <v>2040</v>
      </c>
      <c r="B206" s="152">
        <v>2050</v>
      </c>
      <c r="C206" s="152">
        <v>20810</v>
      </c>
      <c r="D206" s="152">
        <v>15570</v>
      </c>
      <c r="E206" s="152">
        <v>7390</v>
      </c>
      <c r="F206" s="152">
        <v>4020</v>
      </c>
      <c r="G206" s="151">
        <v>0</v>
      </c>
      <c r="H206" s="151">
        <v>0</v>
      </c>
      <c r="I206" s="151">
        <v>0</v>
      </c>
      <c r="J206" s="151">
        <v>0</v>
      </c>
      <c r="K206" s="151">
        <v>0</v>
      </c>
      <c r="L206" s="151">
        <v>0</v>
      </c>
      <c r="M206" s="151">
        <v>0</v>
      </c>
    </row>
    <row r="207" spans="1:13" ht="15" customHeight="1">
      <c r="A207" s="152">
        <v>2050</v>
      </c>
      <c r="B207" s="152">
        <v>2060</v>
      </c>
      <c r="C207" s="152">
        <v>21130</v>
      </c>
      <c r="D207" s="152">
        <v>15780</v>
      </c>
      <c r="E207" s="152">
        <v>7590</v>
      </c>
      <c r="F207" s="152">
        <v>4210</v>
      </c>
      <c r="G207" s="151">
        <v>0</v>
      </c>
      <c r="H207" s="151">
        <v>0</v>
      </c>
      <c r="I207" s="151">
        <v>0</v>
      </c>
      <c r="J207" s="151">
        <v>0</v>
      </c>
      <c r="K207" s="151">
        <v>0</v>
      </c>
      <c r="L207" s="151">
        <v>0</v>
      </c>
      <c r="M207" s="151">
        <v>0</v>
      </c>
    </row>
    <row r="208" spans="1:13" ht="15" customHeight="1">
      <c r="A208" s="152">
        <v>2060</v>
      </c>
      <c r="B208" s="152">
        <v>2070</v>
      </c>
      <c r="C208" s="152">
        <v>21450</v>
      </c>
      <c r="D208" s="152">
        <v>15990</v>
      </c>
      <c r="E208" s="152">
        <v>7790</v>
      </c>
      <c r="F208" s="152">
        <v>4410</v>
      </c>
      <c r="G208" s="152">
        <v>1040</v>
      </c>
      <c r="H208" s="151">
        <v>0</v>
      </c>
      <c r="I208" s="151">
        <v>0</v>
      </c>
      <c r="J208" s="151">
        <v>0</v>
      </c>
      <c r="K208" s="151">
        <v>0</v>
      </c>
      <c r="L208" s="151">
        <v>0</v>
      </c>
      <c r="M208" s="151">
        <v>0</v>
      </c>
    </row>
    <row r="209" spans="1:13" ht="15" customHeight="1">
      <c r="A209" s="152">
        <v>2070</v>
      </c>
      <c r="B209" s="152">
        <v>2080</v>
      </c>
      <c r="C209" s="152">
        <v>21770</v>
      </c>
      <c r="D209" s="152">
        <v>16190</v>
      </c>
      <c r="E209" s="152">
        <v>7990</v>
      </c>
      <c r="F209" s="152">
        <v>4610</v>
      </c>
      <c r="G209" s="152">
        <v>1240</v>
      </c>
      <c r="H209" s="151">
        <v>0</v>
      </c>
      <c r="I209" s="151">
        <v>0</v>
      </c>
      <c r="J209" s="151">
        <v>0</v>
      </c>
      <c r="K209" s="151">
        <v>0</v>
      </c>
      <c r="L209" s="151">
        <v>0</v>
      </c>
      <c r="M209" s="151">
        <v>0</v>
      </c>
    </row>
    <row r="210" spans="1:13" ht="15" customHeight="1">
      <c r="A210" s="152">
        <v>2080</v>
      </c>
      <c r="B210" s="152">
        <v>2090</v>
      </c>
      <c r="C210" s="152">
        <v>22090</v>
      </c>
      <c r="D210" s="152">
        <v>16400</v>
      </c>
      <c r="E210" s="152">
        <v>8180</v>
      </c>
      <c r="F210" s="152">
        <v>4810</v>
      </c>
      <c r="G210" s="152">
        <v>1430</v>
      </c>
      <c r="H210" s="151">
        <v>0</v>
      </c>
      <c r="I210" s="151">
        <v>0</v>
      </c>
      <c r="J210" s="151">
        <v>0</v>
      </c>
      <c r="K210" s="151">
        <v>0</v>
      </c>
      <c r="L210" s="151">
        <v>0</v>
      </c>
      <c r="M210" s="151">
        <v>0</v>
      </c>
    </row>
    <row r="211" spans="1:13" ht="15" customHeight="1">
      <c r="A211" s="152">
        <v>2090</v>
      </c>
      <c r="B211" s="152">
        <v>2100</v>
      </c>
      <c r="C211" s="152">
        <v>22420</v>
      </c>
      <c r="D211" s="152">
        <v>16600</v>
      </c>
      <c r="E211" s="152">
        <v>8380</v>
      </c>
      <c r="F211" s="152">
        <v>5010</v>
      </c>
      <c r="G211" s="152">
        <v>1630</v>
      </c>
      <c r="H211" s="151">
        <v>0</v>
      </c>
      <c r="I211" s="151">
        <v>0</v>
      </c>
      <c r="J211" s="151">
        <v>0</v>
      </c>
      <c r="K211" s="151">
        <v>0</v>
      </c>
      <c r="L211" s="151">
        <v>0</v>
      </c>
      <c r="M211" s="151">
        <v>0</v>
      </c>
    </row>
    <row r="212" spans="1:13" ht="15" customHeight="1">
      <c r="A212" s="152">
        <v>2100</v>
      </c>
      <c r="B212" s="152">
        <v>2110</v>
      </c>
      <c r="C212" s="152">
        <v>22740</v>
      </c>
      <c r="D212" s="152">
        <v>16810</v>
      </c>
      <c r="E212" s="152">
        <v>8580</v>
      </c>
      <c r="F212" s="152">
        <v>5210</v>
      </c>
      <c r="G212" s="152">
        <v>1830</v>
      </c>
      <c r="H212" s="151">
        <v>0</v>
      </c>
      <c r="I212" s="151">
        <v>0</v>
      </c>
      <c r="J212" s="151">
        <v>0</v>
      </c>
      <c r="K212" s="151">
        <v>0</v>
      </c>
      <c r="L212" s="151">
        <v>0</v>
      </c>
      <c r="M212" s="151">
        <v>0</v>
      </c>
    </row>
    <row r="213" spans="1:13" ht="15" customHeight="1">
      <c r="A213" s="152">
        <v>2110</v>
      </c>
      <c r="B213" s="152">
        <v>2120</v>
      </c>
      <c r="C213" s="152">
        <v>23060</v>
      </c>
      <c r="D213" s="152">
        <v>17020</v>
      </c>
      <c r="E213" s="152">
        <v>8780</v>
      </c>
      <c r="F213" s="152">
        <v>5400</v>
      </c>
      <c r="G213" s="152">
        <v>2030</v>
      </c>
      <c r="H213" s="151">
        <v>0</v>
      </c>
      <c r="I213" s="151">
        <v>0</v>
      </c>
      <c r="J213" s="151">
        <v>0</v>
      </c>
      <c r="K213" s="151">
        <v>0</v>
      </c>
      <c r="L213" s="151">
        <v>0</v>
      </c>
      <c r="M213" s="151">
        <v>0</v>
      </c>
    </row>
    <row r="214" spans="1:13" ht="15" customHeight="1">
      <c r="A214" s="152">
        <v>2120</v>
      </c>
      <c r="B214" s="152">
        <v>2130</v>
      </c>
      <c r="C214" s="152">
        <v>23380</v>
      </c>
      <c r="D214" s="152">
        <v>17220</v>
      </c>
      <c r="E214" s="152">
        <v>8980</v>
      </c>
      <c r="F214" s="152">
        <v>5600</v>
      </c>
      <c r="G214" s="152">
        <v>2230</v>
      </c>
      <c r="H214" s="151">
        <v>0</v>
      </c>
      <c r="I214" s="151">
        <v>0</v>
      </c>
      <c r="J214" s="151">
        <v>0</v>
      </c>
      <c r="K214" s="151">
        <v>0</v>
      </c>
      <c r="L214" s="151">
        <v>0</v>
      </c>
      <c r="M214" s="151">
        <v>0</v>
      </c>
    </row>
    <row r="215" spans="1:13" ht="15" customHeight="1">
      <c r="A215" s="152">
        <v>2130</v>
      </c>
      <c r="B215" s="152">
        <v>2140</v>
      </c>
      <c r="C215" s="152">
        <v>23700</v>
      </c>
      <c r="D215" s="152">
        <v>17430</v>
      </c>
      <c r="E215" s="152">
        <v>9180</v>
      </c>
      <c r="F215" s="152">
        <v>5800</v>
      </c>
      <c r="G215" s="152">
        <v>2430</v>
      </c>
      <c r="H215" s="151">
        <v>0</v>
      </c>
      <c r="I215" s="151">
        <v>0</v>
      </c>
      <c r="J215" s="151">
        <v>0</v>
      </c>
      <c r="K215" s="151">
        <v>0</v>
      </c>
      <c r="L215" s="151">
        <v>0</v>
      </c>
      <c r="M215" s="151">
        <v>0</v>
      </c>
    </row>
    <row r="216" spans="1:13" ht="15" customHeight="1">
      <c r="A216" s="152">
        <v>2140</v>
      </c>
      <c r="B216" s="152">
        <v>2150</v>
      </c>
      <c r="C216" s="152">
        <v>24020</v>
      </c>
      <c r="D216" s="152">
        <v>17640</v>
      </c>
      <c r="E216" s="152">
        <v>9380</v>
      </c>
      <c r="F216" s="152">
        <v>6000</v>
      </c>
      <c r="G216" s="152">
        <v>2630</v>
      </c>
      <c r="H216" s="151">
        <v>0</v>
      </c>
      <c r="I216" s="151">
        <v>0</v>
      </c>
      <c r="J216" s="151">
        <v>0</v>
      </c>
      <c r="K216" s="151">
        <v>0</v>
      </c>
      <c r="L216" s="151">
        <v>0</v>
      </c>
      <c r="M216" s="151">
        <v>0</v>
      </c>
    </row>
    <row r="217" spans="1:13" ht="15" customHeight="1">
      <c r="A217" s="152">
        <v>2150</v>
      </c>
      <c r="B217" s="152">
        <v>2160</v>
      </c>
      <c r="C217" s="152">
        <v>24340</v>
      </c>
      <c r="D217" s="152">
        <v>17840</v>
      </c>
      <c r="E217" s="152">
        <v>9570</v>
      </c>
      <c r="F217" s="152">
        <v>6200</v>
      </c>
      <c r="G217" s="152">
        <v>2820</v>
      </c>
      <c r="H217" s="151">
        <v>0</v>
      </c>
      <c r="I217" s="151">
        <v>0</v>
      </c>
      <c r="J217" s="151">
        <v>0</v>
      </c>
      <c r="K217" s="151">
        <v>0</v>
      </c>
      <c r="L217" s="151">
        <v>0</v>
      </c>
      <c r="M217" s="151">
        <v>0</v>
      </c>
    </row>
    <row r="218" spans="1:13" ht="15" customHeight="1">
      <c r="A218" s="152">
        <v>2160</v>
      </c>
      <c r="B218" s="152">
        <v>2170</v>
      </c>
      <c r="C218" s="152">
        <v>24660</v>
      </c>
      <c r="D218" s="152">
        <v>18050</v>
      </c>
      <c r="E218" s="152">
        <v>9770</v>
      </c>
      <c r="F218" s="152">
        <v>6400</v>
      </c>
      <c r="G218" s="152">
        <v>3020</v>
      </c>
      <c r="H218" s="151">
        <v>0</v>
      </c>
      <c r="I218" s="151">
        <v>0</v>
      </c>
      <c r="J218" s="151">
        <v>0</v>
      </c>
      <c r="K218" s="151">
        <v>0</v>
      </c>
      <c r="L218" s="151">
        <v>0</v>
      </c>
      <c r="M218" s="151">
        <v>0</v>
      </c>
    </row>
    <row r="219" spans="1:13" ht="15" customHeight="1">
      <c r="A219" s="152">
        <v>2170</v>
      </c>
      <c r="B219" s="152">
        <v>2180</v>
      </c>
      <c r="C219" s="152">
        <v>24990</v>
      </c>
      <c r="D219" s="152">
        <v>18260</v>
      </c>
      <c r="E219" s="152">
        <v>9970</v>
      </c>
      <c r="F219" s="152">
        <v>6600</v>
      </c>
      <c r="G219" s="152">
        <v>3220</v>
      </c>
      <c r="H219" s="151">
        <v>0</v>
      </c>
      <c r="I219" s="151">
        <v>0</v>
      </c>
      <c r="J219" s="151">
        <v>0</v>
      </c>
      <c r="K219" s="151">
        <v>0</v>
      </c>
      <c r="L219" s="151">
        <v>0</v>
      </c>
      <c r="M219" s="151">
        <v>0</v>
      </c>
    </row>
    <row r="220" spans="1:13" ht="15" customHeight="1">
      <c r="A220" s="152">
        <v>2180</v>
      </c>
      <c r="B220" s="152">
        <v>2190</v>
      </c>
      <c r="C220" s="152">
        <v>25310</v>
      </c>
      <c r="D220" s="152">
        <v>18460</v>
      </c>
      <c r="E220" s="152">
        <v>10170</v>
      </c>
      <c r="F220" s="152">
        <v>6790</v>
      </c>
      <c r="G220" s="152">
        <v>3420</v>
      </c>
      <c r="H220" s="151">
        <v>0</v>
      </c>
      <c r="I220" s="151">
        <v>0</v>
      </c>
      <c r="J220" s="151">
        <v>0</v>
      </c>
      <c r="K220" s="151">
        <v>0</v>
      </c>
      <c r="L220" s="151">
        <v>0</v>
      </c>
      <c r="M220" s="151">
        <v>0</v>
      </c>
    </row>
    <row r="221" spans="1:13" ht="15" customHeight="1">
      <c r="A221" s="152">
        <v>2190</v>
      </c>
      <c r="B221" s="152">
        <v>2200</v>
      </c>
      <c r="C221" s="152">
        <v>25630</v>
      </c>
      <c r="D221" s="152">
        <v>18670</v>
      </c>
      <c r="E221" s="152">
        <v>10370</v>
      </c>
      <c r="F221" s="152">
        <v>6990</v>
      </c>
      <c r="G221" s="152">
        <v>3620</v>
      </c>
      <c r="H221" s="151">
        <v>0</v>
      </c>
      <c r="I221" s="151">
        <v>0</v>
      </c>
      <c r="J221" s="151">
        <v>0</v>
      </c>
      <c r="K221" s="151">
        <v>0</v>
      </c>
      <c r="L221" s="151">
        <v>0</v>
      </c>
      <c r="M221" s="151">
        <v>0</v>
      </c>
    </row>
    <row r="222" spans="1:13" ht="15" customHeight="1">
      <c r="A222" s="152">
        <v>2200</v>
      </c>
      <c r="B222" s="152">
        <v>2210</v>
      </c>
      <c r="C222" s="152">
        <v>25950</v>
      </c>
      <c r="D222" s="152">
        <v>18950</v>
      </c>
      <c r="E222" s="152">
        <v>10570</v>
      </c>
      <c r="F222" s="152">
        <v>7190</v>
      </c>
      <c r="G222" s="152">
        <v>3820</v>
      </c>
      <c r="H222" s="151">
        <v>0</v>
      </c>
      <c r="I222" s="151">
        <v>0</v>
      </c>
      <c r="J222" s="151">
        <v>0</v>
      </c>
      <c r="K222" s="151">
        <v>0</v>
      </c>
      <c r="L222" s="151">
        <v>0</v>
      </c>
      <c r="M222" s="151">
        <v>0</v>
      </c>
    </row>
    <row r="223" spans="1:13" ht="15" customHeight="1">
      <c r="A223" s="152">
        <v>2210</v>
      </c>
      <c r="B223" s="152">
        <v>2220</v>
      </c>
      <c r="C223" s="152">
        <v>26270</v>
      </c>
      <c r="D223" s="152">
        <v>19270</v>
      </c>
      <c r="E223" s="152">
        <v>10760</v>
      </c>
      <c r="F223" s="152">
        <v>7390</v>
      </c>
      <c r="G223" s="152">
        <v>4010</v>
      </c>
      <c r="H223" s="151">
        <v>0</v>
      </c>
      <c r="I223" s="151">
        <v>0</v>
      </c>
      <c r="J223" s="151">
        <v>0</v>
      </c>
      <c r="K223" s="151">
        <v>0</v>
      </c>
      <c r="L223" s="151">
        <v>0</v>
      </c>
      <c r="M223" s="151">
        <v>0</v>
      </c>
    </row>
    <row r="224" spans="1:13" ht="15" customHeight="1">
      <c r="A224" s="152">
        <v>2220</v>
      </c>
      <c r="B224" s="152">
        <v>2230</v>
      </c>
      <c r="C224" s="152">
        <v>26590</v>
      </c>
      <c r="D224" s="152">
        <v>19590</v>
      </c>
      <c r="E224" s="152">
        <v>10960</v>
      </c>
      <c r="F224" s="152">
        <v>7590</v>
      </c>
      <c r="G224" s="152">
        <v>4210</v>
      </c>
      <c r="H224" s="151">
        <v>0</v>
      </c>
      <c r="I224" s="151">
        <v>0</v>
      </c>
      <c r="J224" s="151">
        <v>0</v>
      </c>
      <c r="K224" s="151">
        <v>0</v>
      </c>
      <c r="L224" s="151">
        <v>0</v>
      </c>
      <c r="M224" s="151">
        <v>0</v>
      </c>
    </row>
    <row r="225" spans="1:13" ht="15" customHeight="1">
      <c r="A225" s="152">
        <v>2230</v>
      </c>
      <c r="B225" s="152">
        <v>2240</v>
      </c>
      <c r="C225" s="152">
        <v>26910</v>
      </c>
      <c r="D225" s="152">
        <v>19910</v>
      </c>
      <c r="E225" s="152">
        <v>11160</v>
      </c>
      <c r="F225" s="152">
        <v>7790</v>
      </c>
      <c r="G225" s="152">
        <v>4410</v>
      </c>
      <c r="H225" s="152">
        <v>1040</v>
      </c>
      <c r="I225" s="151">
        <v>0</v>
      </c>
      <c r="J225" s="151">
        <v>0</v>
      </c>
      <c r="K225" s="151">
        <v>0</v>
      </c>
      <c r="L225" s="151">
        <v>0</v>
      </c>
      <c r="M225" s="151">
        <v>0</v>
      </c>
    </row>
    <row r="226" spans="1:13" ht="15" customHeight="1">
      <c r="A226" s="152">
        <v>2240</v>
      </c>
      <c r="B226" s="152">
        <v>2250</v>
      </c>
      <c r="C226" s="152">
        <v>27240</v>
      </c>
      <c r="D226" s="152">
        <v>20240</v>
      </c>
      <c r="E226" s="152">
        <v>11360</v>
      </c>
      <c r="F226" s="152">
        <v>7980</v>
      </c>
      <c r="G226" s="152">
        <v>4610</v>
      </c>
      <c r="H226" s="152">
        <v>1230</v>
      </c>
      <c r="I226" s="151">
        <v>0</v>
      </c>
      <c r="J226" s="151">
        <v>0</v>
      </c>
      <c r="K226" s="151">
        <v>0</v>
      </c>
      <c r="L226" s="151">
        <v>0</v>
      </c>
      <c r="M226" s="151">
        <v>0</v>
      </c>
    </row>
    <row r="227" spans="1:13" ht="15" customHeight="1">
      <c r="A227" s="152">
        <v>2250</v>
      </c>
      <c r="B227" s="152">
        <v>2260</v>
      </c>
      <c r="C227" s="152">
        <v>27560</v>
      </c>
      <c r="D227" s="152">
        <v>20560</v>
      </c>
      <c r="E227" s="152">
        <v>11560</v>
      </c>
      <c r="F227" s="152">
        <v>8180</v>
      </c>
      <c r="G227" s="152">
        <v>4810</v>
      </c>
      <c r="H227" s="152">
        <v>1430</v>
      </c>
      <c r="I227" s="151">
        <v>0</v>
      </c>
      <c r="J227" s="151">
        <v>0</v>
      </c>
      <c r="K227" s="151">
        <v>0</v>
      </c>
      <c r="L227" s="151">
        <v>0</v>
      </c>
      <c r="M227" s="151">
        <v>0</v>
      </c>
    </row>
    <row r="228" spans="1:13" ht="15" customHeight="1">
      <c r="A228" s="152">
        <v>2260</v>
      </c>
      <c r="B228" s="152">
        <v>2270</v>
      </c>
      <c r="C228" s="152">
        <v>27880</v>
      </c>
      <c r="D228" s="152">
        <v>20880</v>
      </c>
      <c r="E228" s="152">
        <v>11760</v>
      </c>
      <c r="F228" s="152">
        <v>8380</v>
      </c>
      <c r="G228" s="152">
        <v>5010</v>
      </c>
      <c r="H228" s="152">
        <v>1630</v>
      </c>
      <c r="I228" s="151">
        <v>0</v>
      </c>
      <c r="J228" s="151">
        <v>0</v>
      </c>
      <c r="K228" s="151">
        <v>0</v>
      </c>
      <c r="L228" s="151">
        <v>0</v>
      </c>
      <c r="M228" s="151">
        <v>0</v>
      </c>
    </row>
    <row r="229" spans="1:13" ht="15" customHeight="1">
      <c r="A229" s="152">
        <v>2270</v>
      </c>
      <c r="B229" s="152">
        <v>2280</v>
      </c>
      <c r="C229" s="152">
        <v>28200</v>
      </c>
      <c r="D229" s="152">
        <v>21200</v>
      </c>
      <c r="E229" s="152">
        <v>11960</v>
      </c>
      <c r="F229" s="152">
        <v>8580</v>
      </c>
      <c r="G229" s="152">
        <v>5210</v>
      </c>
      <c r="H229" s="152">
        <v>1830</v>
      </c>
      <c r="I229" s="151">
        <v>0</v>
      </c>
      <c r="J229" s="151">
        <v>0</v>
      </c>
      <c r="K229" s="151">
        <v>0</v>
      </c>
      <c r="L229" s="151">
        <v>0</v>
      </c>
      <c r="M229" s="151">
        <v>0</v>
      </c>
    </row>
    <row r="230" spans="1:13" ht="15" customHeight="1">
      <c r="A230" s="152">
        <v>2280</v>
      </c>
      <c r="B230" s="152">
        <v>2290</v>
      </c>
      <c r="C230" s="152">
        <v>28520</v>
      </c>
      <c r="D230" s="152">
        <v>21520</v>
      </c>
      <c r="E230" s="152">
        <v>12150</v>
      </c>
      <c r="F230" s="152">
        <v>8780</v>
      </c>
      <c r="G230" s="152">
        <v>5400</v>
      </c>
      <c r="H230" s="152">
        <v>2030</v>
      </c>
      <c r="I230" s="151">
        <v>0</v>
      </c>
      <c r="J230" s="151">
        <v>0</v>
      </c>
      <c r="K230" s="151">
        <v>0</v>
      </c>
      <c r="L230" s="151">
        <v>0</v>
      </c>
      <c r="M230" s="151">
        <v>0</v>
      </c>
    </row>
    <row r="231" spans="1:13" ht="15" customHeight="1">
      <c r="A231" s="152">
        <v>2290</v>
      </c>
      <c r="B231" s="152">
        <v>2300</v>
      </c>
      <c r="C231" s="152">
        <v>28840</v>
      </c>
      <c r="D231" s="152">
        <v>21840</v>
      </c>
      <c r="E231" s="152">
        <v>12350</v>
      </c>
      <c r="F231" s="152">
        <v>8980</v>
      </c>
      <c r="G231" s="152">
        <v>5600</v>
      </c>
      <c r="H231" s="152">
        <v>2230</v>
      </c>
      <c r="I231" s="151">
        <v>0</v>
      </c>
      <c r="J231" s="151">
        <v>0</v>
      </c>
      <c r="K231" s="151">
        <v>0</v>
      </c>
      <c r="L231" s="151">
        <v>0</v>
      </c>
      <c r="M231" s="151">
        <v>0</v>
      </c>
    </row>
    <row r="232" spans="1:13" ht="15" customHeight="1">
      <c r="A232" s="152">
        <v>2300</v>
      </c>
      <c r="B232" s="152">
        <v>2310</v>
      </c>
      <c r="C232" s="152">
        <v>29160</v>
      </c>
      <c r="D232" s="152">
        <v>22160</v>
      </c>
      <c r="E232" s="152">
        <v>12550</v>
      </c>
      <c r="F232" s="152">
        <v>9180</v>
      </c>
      <c r="G232" s="152">
        <v>5800</v>
      </c>
      <c r="H232" s="152">
        <v>2430</v>
      </c>
      <c r="I232" s="151">
        <v>0</v>
      </c>
      <c r="J232" s="151">
        <v>0</v>
      </c>
      <c r="K232" s="151">
        <v>0</v>
      </c>
      <c r="L232" s="151">
        <v>0</v>
      </c>
      <c r="M232" s="151">
        <v>0</v>
      </c>
    </row>
    <row r="233" spans="1:13" ht="15" customHeight="1">
      <c r="A233" s="152">
        <v>2310</v>
      </c>
      <c r="B233" s="152">
        <v>2320</v>
      </c>
      <c r="C233" s="152">
        <v>29480</v>
      </c>
      <c r="D233" s="152">
        <v>22480</v>
      </c>
      <c r="E233" s="152">
        <v>12750</v>
      </c>
      <c r="F233" s="152">
        <v>9370</v>
      </c>
      <c r="G233" s="152">
        <v>6000</v>
      </c>
      <c r="H233" s="152">
        <v>2620</v>
      </c>
      <c r="I233" s="151">
        <v>0</v>
      </c>
      <c r="J233" s="151">
        <v>0</v>
      </c>
      <c r="K233" s="151">
        <v>0</v>
      </c>
      <c r="L233" s="151">
        <v>0</v>
      </c>
      <c r="M233" s="151">
        <v>0</v>
      </c>
    </row>
    <row r="234" spans="1:13" ht="15" customHeight="1">
      <c r="A234" s="152">
        <v>2320</v>
      </c>
      <c r="B234" s="152">
        <v>2330</v>
      </c>
      <c r="C234" s="152">
        <v>29810</v>
      </c>
      <c r="D234" s="152">
        <v>22810</v>
      </c>
      <c r="E234" s="152">
        <v>12950</v>
      </c>
      <c r="F234" s="152">
        <v>9570</v>
      </c>
      <c r="G234" s="152">
        <v>6200</v>
      </c>
      <c r="H234" s="152">
        <v>2820</v>
      </c>
      <c r="I234" s="151">
        <v>0</v>
      </c>
      <c r="J234" s="151">
        <v>0</v>
      </c>
      <c r="K234" s="151">
        <v>0</v>
      </c>
      <c r="L234" s="151">
        <v>0</v>
      </c>
      <c r="M234" s="151">
        <v>0</v>
      </c>
    </row>
    <row r="235" spans="1:13" ht="15" customHeight="1">
      <c r="A235" s="152">
        <v>2330</v>
      </c>
      <c r="B235" s="152">
        <v>2340</v>
      </c>
      <c r="C235" s="152">
        <v>30130</v>
      </c>
      <c r="D235" s="152">
        <v>23130</v>
      </c>
      <c r="E235" s="152">
        <v>13150</v>
      </c>
      <c r="F235" s="152">
        <v>9770</v>
      </c>
      <c r="G235" s="152">
        <v>6400</v>
      </c>
      <c r="H235" s="152">
        <v>3020</v>
      </c>
      <c r="I235" s="151">
        <v>0</v>
      </c>
      <c r="J235" s="151">
        <v>0</v>
      </c>
      <c r="K235" s="151">
        <v>0</v>
      </c>
      <c r="L235" s="151">
        <v>0</v>
      </c>
      <c r="M235" s="151">
        <v>0</v>
      </c>
    </row>
    <row r="236" spans="1:13" ht="15" customHeight="1">
      <c r="A236" s="152">
        <v>2340</v>
      </c>
      <c r="B236" s="152">
        <v>2350</v>
      </c>
      <c r="C236" s="152">
        <v>30450</v>
      </c>
      <c r="D236" s="152">
        <v>23450</v>
      </c>
      <c r="E236" s="152">
        <v>13340</v>
      </c>
      <c r="F236" s="152">
        <v>9970</v>
      </c>
      <c r="G236" s="152">
        <v>6590</v>
      </c>
      <c r="H236" s="152">
        <v>3220</v>
      </c>
      <c r="I236" s="151">
        <v>0</v>
      </c>
      <c r="J236" s="151">
        <v>0</v>
      </c>
      <c r="K236" s="151">
        <v>0</v>
      </c>
      <c r="L236" s="151">
        <v>0</v>
      </c>
      <c r="M236" s="151">
        <v>0</v>
      </c>
    </row>
    <row r="237" spans="1:13" ht="15" customHeight="1">
      <c r="A237" s="152">
        <v>2350</v>
      </c>
      <c r="B237" s="152">
        <v>2360</v>
      </c>
      <c r="C237" s="152">
        <v>30770</v>
      </c>
      <c r="D237" s="152">
        <v>23770</v>
      </c>
      <c r="E237" s="152">
        <v>13540</v>
      </c>
      <c r="F237" s="152">
        <v>10170</v>
      </c>
      <c r="G237" s="152">
        <v>6790</v>
      </c>
      <c r="H237" s="152">
        <v>3420</v>
      </c>
      <c r="I237" s="151">
        <v>0</v>
      </c>
      <c r="J237" s="151">
        <v>0</v>
      </c>
      <c r="K237" s="151">
        <v>0</v>
      </c>
      <c r="L237" s="151">
        <v>0</v>
      </c>
      <c r="M237" s="151">
        <v>0</v>
      </c>
    </row>
    <row r="238" spans="1:13" ht="15" customHeight="1">
      <c r="A238" s="152">
        <v>2360</v>
      </c>
      <c r="B238" s="152">
        <v>2370</v>
      </c>
      <c r="C238" s="152">
        <v>31090</v>
      </c>
      <c r="D238" s="152">
        <v>24090</v>
      </c>
      <c r="E238" s="152">
        <v>13740</v>
      </c>
      <c r="F238" s="152">
        <v>10370</v>
      </c>
      <c r="G238" s="152">
        <v>6990</v>
      </c>
      <c r="H238" s="152">
        <v>3620</v>
      </c>
      <c r="I238" s="151">
        <v>0</v>
      </c>
      <c r="J238" s="151">
        <v>0</v>
      </c>
      <c r="K238" s="151">
        <v>0</v>
      </c>
      <c r="L238" s="151">
        <v>0</v>
      </c>
      <c r="M238" s="151">
        <v>0</v>
      </c>
    </row>
    <row r="239" spans="1:13" ht="15" customHeight="1">
      <c r="A239" s="152">
        <v>2370</v>
      </c>
      <c r="B239" s="152">
        <v>2380</v>
      </c>
      <c r="C239" s="152">
        <v>31410</v>
      </c>
      <c r="D239" s="152">
        <v>24410</v>
      </c>
      <c r="E239" s="152">
        <v>13940</v>
      </c>
      <c r="F239" s="152">
        <v>10560</v>
      </c>
      <c r="G239" s="152">
        <v>7190</v>
      </c>
      <c r="H239" s="152">
        <v>3810</v>
      </c>
      <c r="I239" s="151">
        <v>0</v>
      </c>
      <c r="J239" s="151">
        <v>0</v>
      </c>
      <c r="K239" s="151">
        <v>0</v>
      </c>
      <c r="L239" s="151">
        <v>0</v>
      </c>
      <c r="M239" s="151">
        <v>0</v>
      </c>
    </row>
    <row r="240" spans="1:13" ht="15" customHeight="1">
      <c r="A240" s="152">
        <v>2380</v>
      </c>
      <c r="B240" s="152">
        <v>2390</v>
      </c>
      <c r="C240" s="152">
        <v>31730</v>
      </c>
      <c r="D240" s="152">
        <v>24730</v>
      </c>
      <c r="E240" s="152">
        <v>14140</v>
      </c>
      <c r="F240" s="152">
        <v>10760</v>
      </c>
      <c r="G240" s="152">
        <v>7390</v>
      </c>
      <c r="H240" s="152">
        <v>4010</v>
      </c>
      <c r="I240" s="151">
        <v>0</v>
      </c>
      <c r="J240" s="151">
        <v>0</v>
      </c>
      <c r="K240" s="151">
        <v>0</v>
      </c>
      <c r="L240" s="151">
        <v>0</v>
      </c>
      <c r="M240" s="151">
        <v>0</v>
      </c>
    </row>
    <row r="241" spans="1:13" ht="15" customHeight="1">
      <c r="A241" s="152">
        <v>2390</v>
      </c>
      <c r="B241" s="152">
        <v>2400</v>
      </c>
      <c r="C241" s="152">
        <v>32050</v>
      </c>
      <c r="D241" s="152">
        <v>25050</v>
      </c>
      <c r="E241" s="152">
        <v>14340</v>
      </c>
      <c r="F241" s="152">
        <v>10960</v>
      </c>
      <c r="G241" s="152">
        <v>7590</v>
      </c>
      <c r="H241" s="152">
        <v>4210</v>
      </c>
      <c r="I241" s="151">
        <v>0</v>
      </c>
      <c r="J241" s="151">
        <v>0</v>
      </c>
      <c r="K241" s="151">
        <v>0</v>
      </c>
      <c r="L241" s="151">
        <v>0</v>
      </c>
      <c r="M241" s="151">
        <v>0</v>
      </c>
    </row>
    <row r="242" spans="1:13" ht="15" customHeight="1">
      <c r="A242" s="152">
        <v>2400</v>
      </c>
      <c r="B242" s="152">
        <v>2410</v>
      </c>
      <c r="C242" s="152">
        <v>32380</v>
      </c>
      <c r="D242" s="152">
        <v>25380</v>
      </c>
      <c r="E242" s="152">
        <v>14530</v>
      </c>
      <c r="F242" s="152">
        <v>11160</v>
      </c>
      <c r="G242" s="152">
        <v>7780</v>
      </c>
      <c r="H242" s="152">
        <v>4410</v>
      </c>
      <c r="I242" s="152">
        <v>1030</v>
      </c>
      <c r="J242" s="151">
        <v>0</v>
      </c>
      <c r="K242" s="151">
        <v>0</v>
      </c>
      <c r="L242" s="151">
        <v>0</v>
      </c>
      <c r="M242" s="151">
        <v>0</v>
      </c>
    </row>
    <row r="243" spans="1:13" ht="15" customHeight="1">
      <c r="A243" s="152">
        <v>2410</v>
      </c>
      <c r="B243" s="152">
        <v>2420</v>
      </c>
      <c r="C243" s="152">
        <v>32700</v>
      </c>
      <c r="D243" s="152">
        <v>25700</v>
      </c>
      <c r="E243" s="152">
        <v>14730</v>
      </c>
      <c r="F243" s="152">
        <v>11360</v>
      </c>
      <c r="G243" s="152">
        <v>7980</v>
      </c>
      <c r="H243" s="152">
        <v>4610</v>
      </c>
      <c r="I243" s="152">
        <v>1230</v>
      </c>
      <c r="J243" s="151">
        <v>0</v>
      </c>
      <c r="K243" s="151">
        <v>0</v>
      </c>
      <c r="L243" s="151">
        <v>0</v>
      </c>
      <c r="M243" s="151">
        <v>0</v>
      </c>
    </row>
    <row r="244" spans="1:13" ht="15" customHeight="1">
      <c r="A244" s="152">
        <v>2420</v>
      </c>
      <c r="B244" s="152">
        <v>2430</v>
      </c>
      <c r="C244" s="152">
        <v>33020</v>
      </c>
      <c r="D244" s="152">
        <v>26020</v>
      </c>
      <c r="E244" s="152">
        <v>14930</v>
      </c>
      <c r="F244" s="152">
        <v>11560</v>
      </c>
      <c r="G244" s="152">
        <v>8180</v>
      </c>
      <c r="H244" s="152">
        <v>4810</v>
      </c>
      <c r="I244" s="152">
        <v>1430</v>
      </c>
      <c r="J244" s="151">
        <v>0</v>
      </c>
      <c r="K244" s="151">
        <v>0</v>
      </c>
      <c r="L244" s="151">
        <v>0</v>
      </c>
      <c r="M244" s="151">
        <v>0</v>
      </c>
    </row>
    <row r="245" spans="1:13" ht="15" customHeight="1">
      <c r="A245" s="152">
        <v>2430</v>
      </c>
      <c r="B245" s="152">
        <v>2440</v>
      </c>
      <c r="C245" s="152">
        <v>33340</v>
      </c>
      <c r="D245" s="152">
        <v>26340</v>
      </c>
      <c r="E245" s="152">
        <v>15130</v>
      </c>
      <c r="F245" s="152">
        <v>11760</v>
      </c>
      <c r="G245" s="152">
        <v>8380</v>
      </c>
      <c r="H245" s="152">
        <v>5010</v>
      </c>
      <c r="I245" s="152">
        <v>1630</v>
      </c>
      <c r="J245" s="151">
        <v>0</v>
      </c>
      <c r="K245" s="151">
        <v>0</v>
      </c>
      <c r="L245" s="151">
        <v>0</v>
      </c>
      <c r="M245" s="151">
        <v>0</v>
      </c>
    </row>
    <row r="246" spans="1:13" ht="15" customHeight="1">
      <c r="A246" s="152">
        <v>2440</v>
      </c>
      <c r="B246" s="152">
        <v>2450</v>
      </c>
      <c r="C246" s="152">
        <v>33660</v>
      </c>
      <c r="D246" s="152">
        <v>26660</v>
      </c>
      <c r="E246" s="152">
        <v>15330</v>
      </c>
      <c r="F246" s="152">
        <v>11950</v>
      </c>
      <c r="G246" s="152">
        <v>8580</v>
      </c>
      <c r="H246" s="152">
        <v>5200</v>
      </c>
      <c r="I246" s="152">
        <v>1830</v>
      </c>
      <c r="J246" s="151">
        <v>0</v>
      </c>
      <c r="K246" s="151">
        <v>0</v>
      </c>
      <c r="L246" s="151">
        <v>0</v>
      </c>
      <c r="M246" s="151">
        <v>0</v>
      </c>
    </row>
    <row r="247" spans="1:13" ht="15" customHeight="1">
      <c r="A247" s="152">
        <v>2450</v>
      </c>
      <c r="B247" s="152">
        <v>2460</v>
      </c>
      <c r="C247" s="152">
        <v>33980</v>
      </c>
      <c r="D247" s="152">
        <v>26980</v>
      </c>
      <c r="E247" s="152">
        <v>15530</v>
      </c>
      <c r="F247" s="152">
        <v>12150</v>
      </c>
      <c r="G247" s="152">
        <v>8780</v>
      </c>
      <c r="H247" s="152">
        <v>5400</v>
      </c>
      <c r="I247" s="152">
        <v>2030</v>
      </c>
      <c r="J247" s="151">
        <v>0</v>
      </c>
      <c r="K247" s="151">
        <v>0</v>
      </c>
      <c r="L247" s="151">
        <v>0</v>
      </c>
      <c r="M247" s="151">
        <v>0</v>
      </c>
    </row>
    <row r="248" spans="1:13" ht="15" customHeight="1">
      <c r="A248" s="152">
        <v>2460</v>
      </c>
      <c r="B248" s="152">
        <v>2470</v>
      </c>
      <c r="C248" s="152">
        <v>34300</v>
      </c>
      <c r="D248" s="152">
        <v>27300</v>
      </c>
      <c r="E248" s="152">
        <v>15730</v>
      </c>
      <c r="F248" s="152">
        <v>12350</v>
      </c>
      <c r="G248" s="152">
        <v>8980</v>
      </c>
      <c r="H248" s="152">
        <v>5600</v>
      </c>
      <c r="I248" s="152">
        <v>2230</v>
      </c>
      <c r="J248" s="151">
        <v>0</v>
      </c>
      <c r="K248" s="151">
        <v>0</v>
      </c>
      <c r="L248" s="151">
        <v>0</v>
      </c>
      <c r="M248" s="151">
        <v>0</v>
      </c>
    </row>
    <row r="249" spans="1:13" ht="15" customHeight="1">
      <c r="A249" s="152">
        <v>2470</v>
      </c>
      <c r="B249" s="152">
        <v>2480</v>
      </c>
      <c r="C249" s="152">
        <v>34630</v>
      </c>
      <c r="D249" s="152">
        <v>27630</v>
      </c>
      <c r="E249" s="152">
        <v>15920</v>
      </c>
      <c r="F249" s="152">
        <v>12550</v>
      </c>
      <c r="G249" s="152">
        <v>9170</v>
      </c>
      <c r="H249" s="152">
        <v>5800</v>
      </c>
      <c r="I249" s="152">
        <v>2420</v>
      </c>
      <c r="J249" s="151">
        <v>0</v>
      </c>
      <c r="K249" s="151">
        <v>0</v>
      </c>
      <c r="L249" s="151">
        <v>0</v>
      </c>
      <c r="M249" s="151">
        <v>0</v>
      </c>
    </row>
    <row r="250" spans="1:13" ht="15" customHeight="1">
      <c r="A250" s="152">
        <v>2480</v>
      </c>
      <c r="B250" s="152">
        <v>2490</v>
      </c>
      <c r="C250" s="152">
        <v>34950</v>
      </c>
      <c r="D250" s="152">
        <v>27950</v>
      </c>
      <c r="E250" s="152">
        <v>16120</v>
      </c>
      <c r="F250" s="152">
        <v>12750</v>
      </c>
      <c r="G250" s="152">
        <v>9370</v>
      </c>
      <c r="H250" s="152">
        <v>6000</v>
      </c>
      <c r="I250" s="152">
        <v>2620</v>
      </c>
      <c r="J250" s="151">
        <v>0</v>
      </c>
      <c r="K250" s="151">
        <v>0</v>
      </c>
      <c r="L250" s="151">
        <v>0</v>
      </c>
      <c r="M250" s="151">
        <v>0</v>
      </c>
    </row>
    <row r="251" spans="1:13" ht="15" customHeight="1">
      <c r="A251" s="152">
        <v>2490</v>
      </c>
      <c r="B251" s="152">
        <v>2500</v>
      </c>
      <c r="C251" s="152">
        <v>35270</v>
      </c>
      <c r="D251" s="152">
        <v>28270</v>
      </c>
      <c r="E251" s="152">
        <v>16320</v>
      </c>
      <c r="F251" s="152">
        <v>12950</v>
      </c>
      <c r="G251" s="152">
        <v>9570</v>
      </c>
      <c r="H251" s="152">
        <v>6200</v>
      </c>
      <c r="I251" s="152">
        <v>2820</v>
      </c>
      <c r="J251" s="151">
        <v>0</v>
      </c>
      <c r="K251" s="151">
        <v>0</v>
      </c>
      <c r="L251" s="151">
        <v>0</v>
      </c>
      <c r="M251" s="151">
        <v>0</v>
      </c>
    </row>
    <row r="252" spans="1:13" ht="15" customHeight="1">
      <c r="A252" s="152">
        <v>2500</v>
      </c>
      <c r="B252" s="152">
        <v>2510</v>
      </c>
      <c r="C252" s="152">
        <v>35600</v>
      </c>
      <c r="D252" s="152">
        <v>28600</v>
      </c>
      <c r="E252" s="152">
        <v>16530</v>
      </c>
      <c r="F252" s="152">
        <v>13150</v>
      </c>
      <c r="G252" s="152">
        <v>9780</v>
      </c>
      <c r="H252" s="152">
        <v>6400</v>
      </c>
      <c r="I252" s="152">
        <v>3030</v>
      </c>
      <c r="J252" s="151">
        <v>0</v>
      </c>
      <c r="K252" s="151">
        <v>0</v>
      </c>
      <c r="L252" s="151">
        <v>0</v>
      </c>
      <c r="M252" s="151">
        <v>0</v>
      </c>
    </row>
    <row r="253" spans="1:13" ht="15" customHeight="1">
      <c r="A253" s="152">
        <v>2510</v>
      </c>
      <c r="B253" s="152">
        <v>2520</v>
      </c>
      <c r="C253" s="152">
        <v>35940</v>
      </c>
      <c r="D253" s="152">
        <v>28940</v>
      </c>
      <c r="E253" s="152">
        <v>16740</v>
      </c>
      <c r="F253" s="152">
        <v>13360</v>
      </c>
      <c r="G253" s="152">
        <v>9990</v>
      </c>
      <c r="H253" s="152">
        <v>6610</v>
      </c>
      <c r="I253" s="152">
        <v>3240</v>
      </c>
      <c r="J253" s="151">
        <v>0</v>
      </c>
      <c r="K253" s="151">
        <v>0</v>
      </c>
      <c r="L253" s="151">
        <v>0</v>
      </c>
      <c r="M253" s="151">
        <v>0</v>
      </c>
    </row>
    <row r="254" spans="1:13" ht="15" customHeight="1">
      <c r="A254" s="152">
        <v>2520</v>
      </c>
      <c r="B254" s="152">
        <v>2530</v>
      </c>
      <c r="C254" s="152">
        <v>36280</v>
      </c>
      <c r="D254" s="152">
        <v>29280</v>
      </c>
      <c r="E254" s="152">
        <v>16950</v>
      </c>
      <c r="F254" s="152">
        <v>13580</v>
      </c>
      <c r="G254" s="152">
        <v>10200</v>
      </c>
      <c r="H254" s="152">
        <v>6830</v>
      </c>
      <c r="I254" s="152">
        <v>3450</v>
      </c>
      <c r="J254" s="151">
        <v>0</v>
      </c>
      <c r="K254" s="151">
        <v>0</v>
      </c>
      <c r="L254" s="151">
        <v>0</v>
      </c>
      <c r="M254" s="151">
        <v>0</v>
      </c>
    </row>
    <row r="255" spans="1:13" ht="15" customHeight="1">
      <c r="A255" s="152">
        <v>2530</v>
      </c>
      <c r="B255" s="152">
        <v>2540</v>
      </c>
      <c r="C255" s="152">
        <v>36630</v>
      </c>
      <c r="D255" s="152">
        <v>29630</v>
      </c>
      <c r="E255" s="152">
        <v>17160</v>
      </c>
      <c r="F255" s="152">
        <v>13790</v>
      </c>
      <c r="G255" s="152">
        <v>10410</v>
      </c>
      <c r="H255" s="152">
        <v>7040</v>
      </c>
      <c r="I255" s="152">
        <v>3660</v>
      </c>
      <c r="J255" s="151">
        <v>0</v>
      </c>
      <c r="K255" s="151">
        <v>0</v>
      </c>
      <c r="L255" s="151">
        <v>0</v>
      </c>
      <c r="M255" s="151">
        <v>0</v>
      </c>
    </row>
    <row r="256" spans="1:13" ht="15" customHeight="1">
      <c r="A256" s="152">
        <v>2540</v>
      </c>
      <c r="B256" s="152">
        <v>2550</v>
      </c>
      <c r="C256" s="152">
        <v>36970</v>
      </c>
      <c r="D256" s="152">
        <v>29970</v>
      </c>
      <c r="E256" s="152">
        <v>17370</v>
      </c>
      <c r="F256" s="152">
        <v>14000</v>
      </c>
      <c r="G256" s="152">
        <v>10620</v>
      </c>
      <c r="H256" s="152">
        <v>7250</v>
      </c>
      <c r="I256" s="152">
        <v>3870</v>
      </c>
      <c r="J256" s="151">
        <v>0</v>
      </c>
      <c r="K256" s="151">
        <v>0</v>
      </c>
      <c r="L256" s="151">
        <v>0</v>
      </c>
      <c r="M256" s="151">
        <v>0</v>
      </c>
    </row>
    <row r="257" spans="1:13" ht="15" customHeight="1">
      <c r="A257" s="152">
        <v>2550</v>
      </c>
      <c r="B257" s="152">
        <v>2560</v>
      </c>
      <c r="C257" s="152">
        <v>37310</v>
      </c>
      <c r="D257" s="152">
        <v>30310</v>
      </c>
      <c r="E257" s="152">
        <v>17590</v>
      </c>
      <c r="F257" s="152">
        <v>14210</v>
      </c>
      <c r="G257" s="152">
        <v>10840</v>
      </c>
      <c r="H257" s="152">
        <v>7460</v>
      </c>
      <c r="I257" s="152">
        <v>4090</v>
      </c>
      <c r="J257" s="151">
        <v>0</v>
      </c>
      <c r="K257" s="151">
        <v>0</v>
      </c>
      <c r="L257" s="151">
        <v>0</v>
      </c>
      <c r="M257" s="151">
        <v>0</v>
      </c>
    </row>
    <row r="258" spans="1:13" ht="15" customHeight="1">
      <c r="A258" s="152">
        <v>2560</v>
      </c>
      <c r="B258" s="152">
        <v>2570</v>
      </c>
      <c r="C258" s="152">
        <v>37650</v>
      </c>
      <c r="D258" s="152">
        <v>30650</v>
      </c>
      <c r="E258" s="152">
        <v>17800</v>
      </c>
      <c r="F258" s="152">
        <v>14420</v>
      </c>
      <c r="G258" s="152">
        <v>11050</v>
      </c>
      <c r="H258" s="152">
        <v>7670</v>
      </c>
      <c r="I258" s="152">
        <v>4300</v>
      </c>
      <c r="J258" s="151">
        <v>0</v>
      </c>
      <c r="K258" s="151">
        <v>0</v>
      </c>
      <c r="L258" s="151">
        <v>0</v>
      </c>
      <c r="M258" s="151">
        <v>0</v>
      </c>
    </row>
    <row r="259" spans="1:13" ht="15" customHeight="1">
      <c r="A259" s="152">
        <v>2570</v>
      </c>
      <c r="B259" s="152">
        <v>2580</v>
      </c>
      <c r="C259" s="152">
        <v>38000</v>
      </c>
      <c r="D259" s="152">
        <v>31000</v>
      </c>
      <c r="E259" s="152">
        <v>18010</v>
      </c>
      <c r="F259" s="152">
        <v>14630</v>
      </c>
      <c r="G259" s="152">
        <v>11260</v>
      </c>
      <c r="H259" s="152">
        <v>7880</v>
      </c>
      <c r="I259" s="152">
        <v>4510</v>
      </c>
      <c r="J259" s="152">
        <v>1130</v>
      </c>
      <c r="K259" s="151">
        <v>0</v>
      </c>
      <c r="L259" s="151">
        <v>0</v>
      </c>
      <c r="M259" s="151">
        <v>0</v>
      </c>
    </row>
    <row r="260" spans="1:13" ht="15" customHeight="1">
      <c r="A260" s="152">
        <v>2580</v>
      </c>
      <c r="B260" s="152">
        <v>2590</v>
      </c>
      <c r="C260" s="152">
        <v>38340</v>
      </c>
      <c r="D260" s="152">
        <v>31340</v>
      </c>
      <c r="E260" s="152">
        <v>18220</v>
      </c>
      <c r="F260" s="152">
        <v>14850</v>
      </c>
      <c r="G260" s="152">
        <v>11470</v>
      </c>
      <c r="H260" s="152">
        <v>8100</v>
      </c>
      <c r="I260" s="152">
        <v>4720</v>
      </c>
      <c r="J260" s="152">
        <v>1350</v>
      </c>
      <c r="K260" s="151">
        <v>0</v>
      </c>
      <c r="L260" s="151">
        <v>0</v>
      </c>
      <c r="M260" s="151">
        <v>0</v>
      </c>
    </row>
    <row r="261" spans="1:13" ht="15" customHeight="1">
      <c r="A261" s="152">
        <v>2590</v>
      </c>
      <c r="B261" s="152">
        <v>2600</v>
      </c>
      <c r="C261" s="152">
        <v>38830</v>
      </c>
      <c r="D261" s="152">
        <v>31680</v>
      </c>
      <c r="E261" s="152">
        <v>18430</v>
      </c>
      <c r="F261" s="152">
        <v>15060</v>
      </c>
      <c r="G261" s="152">
        <v>11680</v>
      </c>
      <c r="H261" s="152">
        <v>8310</v>
      </c>
      <c r="I261" s="152">
        <v>4930</v>
      </c>
      <c r="J261" s="152">
        <v>1560</v>
      </c>
      <c r="K261" s="151">
        <v>0</v>
      </c>
      <c r="L261" s="151">
        <v>0</v>
      </c>
      <c r="M261" s="151">
        <v>0</v>
      </c>
    </row>
    <row r="262" spans="1:13" ht="15" customHeight="1">
      <c r="A262" s="152">
        <v>2600</v>
      </c>
      <c r="B262" s="152">
        <v>2610</v>
      </c>
      <c r="C262" s="152">
        <v>39690</v>
      </c>
      <c r="D262" s="152">
        <v>32020</v>
      </c>
      <c r="E262" s="152">
        <v>18650</v>
      </c>
      <c r="F262" s="152">
        <v>15270</v>
      </c>
      <c r="G262" s="152">
        <v>11900</v>
      </c>
      <c r="H262" s="152">
        <v>8520</v>
      </c>
      <c r="I262" s="152">
        <v>5150</v>
      </c>
      <c r="J262" s="152">
        <v>1770</v>
      </c>
      <c r="K262" s="151">
        <v>0</v>
      </c>
      <c r="L262" s="151">
        <v>0</v>
      </c>
      <c r="M262" s="151">
        <v>0</v>
      </c>
    </row>
    <row r="263" spans="1:13" ht="15" customHeight="1">
      <c r="A263" s="152">
        <v>2610</v>
      </c>
      <c r="B263" s="152">
        <v>2620</v>
      </c>
      <c r="C263" s="152">
        <v>40540</v>
      </c>
      <c r="D263" s="152">
        <v>32360</v>
      </c>
      <c r="E263" s="152">
        <v>18920</v>
      </c>
      <c r="F263" s="152">
        <v>15480</v>
      </c>
      <c r="G263" s="152">
        <v>12110</v>
      </c>
      <c r="H263" s="152">
        <v>8730</v>
      </c>
      <c r="I263" s="152">
        <v>5360</v>
      </c>
      <c r="J263" s="152">
        <v>1980</v>
      </c>
      <c r="K263" s="151">
        <v>0</v>
      </c>
      <c r="L263" s="151">
        <v>0</v>
      </c>
      <c r="M263" s="151">
        <v>0</v>
      </c>
    </row>
    <row r="264" spans="1:13" ht="15" customHeight="1">
      <c r="A264" s="152">
        <v>2620</v>
      </c>
      <c r="B264" s="152">
        <v>2630</v>
      </c>
      <c r="C264" s="152">
        <v>41400</v>
      </c>
      <c r="D264" s="152">
        <v>32710</v>
      </c>
      <c r="E264" s="152">
        <v>19250</v>
      </c>
      <c r="F264" s="152">
        <v>15690</v>
      </c>
      <c r="G264" s="152">
        <v>12320</v>
      </c>
      <c r="H264" s="152">
        <v>8940</v>
      </c>
      <c r="I264" s="152">
        <v>5570</v>
      </c>
      <c r="J264" s="152">
        <v>2190</v>
      </c>
      <c r="K264" s="151">
        <v>0</v>
      </c>
      <c r="L264" s="151">
        <v>0</v>
      </c>
      <c r="M264" s="151">
        <v>0</v>
      </c>
    </row>
    <row r="265" spans="1:13" ht="15" customHeight="1">
      <c r="A265" s="152">
        <v>2630</v>
      </c>
      <c r="B265" s="152">
        <v>2640</v>
      </c>
      <c r="C265" s="152">
        <v>42260</v>
      </c>
      <c r="D265" s="152">
        <v>33050</v>
      </c>
      <c r="E265" s="152">
        <v>19580</v>
      </c>
      <c r="F265" s="152">
        <v>15910</v>
      </c>
      <c r="G265" s="152">
        <v>12530</v>
      </c>
      <c r="H265" s="152">
        <v>9160</v>
      </c>
      <c r="I265" s="152">
        <v>5780</v>
      </c>
      <c r="J265" s="152">
        <v>2410</v>
      </c>
      <c r="K265" s="151">
        <v>0</v>
      </c>
      <c r="L265" s="151">
        <v>0</v>
      </c>
      <c r="M265" s="151">
        <v>0</v>
      </c>
    </row>
    <row r="266" spans="1:13" ht="15" customHeight="1">
      <c r="A266" s="152">
        <v>2640</v>
      </c>
      <c r="B266" s="152">
        <v>2650</v>
      </c>
      <c r="C266" s="152">
        <v>43110</v>
      </c>
      <c r="D266" s="152">
        <v>33390</v>
      </c>
      <c r="E266" s="152">
        <v>19910</v>
      </c>
      <c r="F266" s="152">
        <v>16120</v>
      </c>
      <c r="G266" s="152">
        <v>12740</v>
      </c>
      <c r="H266" s="152">
        <v>9370</v>
      </c>
      <c r="I266" s="152">
        <v>5990</v>
      </c>
      <c r="J266" s="152">
        <v>2620</v>
      </c>
      <c r="K266" s="151">
        <v>0</v>
      </c>
      <c r="L266" s="151">
        <v>0</v>
      </c>
      <c r="M266" s="151">
        <v>0</v>
      </c>
    </row>
    <row r="267" spans="1:13" ht="15" customHeight="1">
      <c r="A267" s="152">
        <v>2650</v>
      </c>
      <c r="B267" s="152">
        <v>2660</v>
      </c>
      <c r="C267" s="152">
        <v>43970</v>
      </c>
      <c r="D267" s="152">
        <v>33730</v>
      </c>
      <c r="E267" s="152">
        <v>20240</v>
      </c>
      <c r="F267" s="152">
        <v>16330</v>
      </c>
      <c r="G267" s="152">
        <v>12960</v>
      </c>
      <c r="H267" s="152">
        <v>9580</v>
      </c>
      <c r="I267" s="152">
        <v>6210</v>
      </c>
      <c r="J267" s="152">
        <v>2830</v>
      </c>
      <c r="K267" s="151">
        <v>0</v>
      </c>
      <c r="L267" s="151">
        <v>0</v>
      </c>
      <c r="M267" s="151">
        <v>0</v>
      </c>
    </row>
    <row r="268" spans="1:13" ht="15" customHeight="1">
      <c r="A268" s="152">
        <v>2660</v>
      </c>
      <c r="B268" s="152">
        <v>2670</v>
      </c>
      <c r="C268" s="152">
        <v>44820</v>
      </c>
      <c r="D268" s="152">
        <v>34080</v>
      </c>
      <c r="E268" s="152">
        <v>20570</v>
      </c>
      <c r="F268" s="152">
        <v>16540</v>
      </c>
      <c r="G268" s="152">
        <v>13170</v>
      </c>
      <c r="H268" s="152">
        <v>9790</v>
      </c>
      <c r="I268" s="152">
        <v>6420</v>
      </c>
      <c r="J268" s="152">
        <v>3040</v>
      </c>
      <c r="K268" s="151">
        <v>0</v>
      </c>
      <c r="L268" s="151">
        <v>0</v>
      </c>
      <c r="M268" s="151">
        <v>0</v>
      </c>
    </row>
    <row r="269" spans="1:13" ht="15" customHeight="1">
      <c r="A269" s="152">
        <v>2670</v>
      </c>
      <c r="B269" s="152">
        <v>2680</v>
      </c>
      <c r="C269" s="152">
        <v>45680</v>
      </c>
      <c r="D269" s="152">
        <v>34420</v>
      </c>
      <c r="E269" s="152">
        <v>20900</v>
      </c>
      <c r="F269" s="152">
        <v>16750</v>
      </c>
      <c r="G269" s="152">
        <v>13380</v>
      </c>
      <c r="H269" s="152">
        <v>10000</v>
      </c>
      <c r="I269" s="152">
        <v>6630</v>
      </c>
      <c r="J269" s="152">
        <v>3250</v>
      </c>
      <c r="K269" s="151">
        <v>0</v>
      </c>
      <c r="L269" s="151">
        <v>0</v>
      </c>
      <c r="M269" s="151">
        <v>0</v>
      </c>
    </row>
    <row r="270" spans="1:13" ht="15" customHeight="1">
      <c r="A270" s="152">
        <v>2680</v>
      </c>
      <c r="B270" s="152">
        <v>2690</v>
      </c>
      <c r="C270" s="152">
        <v>46540</v>
      </c>
      <c r="D270" s="152">
        <v>34760</v>
      </c>
      <c r="E270" s="152">
        <v>21230</v>
      </c>
      <c r="F270" s="152">
        <v>16970</v>
      </c>
      <c r="G270" s="152">
        <v>13590</v>
      </c>
      <c r="H270" s="152">
        <v>10220</v>
      </c>
      <c r="I270" s="152">
        <v>6840</v>
      </c>
      <c r="J270" s="152">
        <v>3470</v>
      </c>
      <c r="K270" s="151">
        <v>0</v>
      </c>
      <c r="L270" s="151">
        <v>0</v>
      </c>
      <c r="M270" s="151">
        <v>0</v>
      </c>
    </row>
    <row r="271" spans="1:13" ht="15" customHeight="1">
      <c r="A271" s="152">
        <v>2690</v>
      </c>
      <c r="B271" s="152">
        <v>2700</v>
      </c>
      <c r="C271" s="152">
        <v>47390</v>
      </c>
      <c r="D271" s="152">
        <v>35100</v>
      </c>
      <c r="E271" s="152">
        <v>21560</v>
      </c>
      <c r="F271" s="152">
        <v>17180</v>
      </c>
      <c r="G271" s="152">
        <v>13800</v>
      </c>
      <c r="H271" s="152">
        <v>10430</v>
      </c>
      <c r="I271" s="152">
        <v>7050</v>
      </c>
      <c r="J271" s="152">
        <v>3680</v>
      </c>
      <c r="K271" s="151">
        <v>0</v>
      </c>
      <c r="L271" s="151">
        <v>0</v>
      </c>
      <c r="M271" s="151">
        <v>0</v>
      </c>
    </row>
    <row r="272" spans="1:13" ht="15" customHeight="1">
      <c r="A272" s="152">
        <v>2700</v>
      </c>
      <c r="B272" s="152">
        <v>2710</v>
      </c>
      <c r="C272" s="152">
        <v>48250</v>
      </c>
      <c r="D272" s="152">
        <v>35450</v>
      </c>
      <c r="E272" s="152">
        <v>21890</v>
      </c>
      <c r="F272" s="152">
        <v>17390</v>
      </c>
      <c r="G272" s="152">
        <v>14020</v>
      </c>
      <c r="H272" s="152">
        <v>10640</v>
      </c>
      <c r="I272" s="152">
        <v>7270</v>
      </c>
      <c r="J272" s="152">
        <v>3890</v>
      </c>
      <c r="K272" s="151">
        <v>0</v>
      </c>
      <c r="L272" s="151">
        <v>0</v>
      </c>
      <c r="M272" s="151">
        <v>0</v>
      </c>
    </row>
    <row r="273" spans="1:13" ht="15" customHeight="1">
      <c r="A273" s="152">
        <v>2710</v>
      </c>
      <c r="B273" s="152">
        <v>2720</v>
      </c>
      <c r="C273" s="152">
        <v>49100</v>
      </c>
      <c r="D273" s="152">
        <v>35790</v>
      </c>
      <c r="E273" s="152">
        <v>22220</v>
      </c>
      <c r="F273" s="152">
        <v>17600</v>
      </c>
      <c r="G273" s="152">
        <v>14230</v>
      </c>
      <c r="H273" s="152">
        <v>10850</v>
      </c>
      <c r="I273" s="152">
        <v>7480</v>
      </c>
      <c r="J273" s="152">
        <v>4100</v>
      </c>
      <c r="K273" s="151">
        <v>0</v>
      </c>
      <c r="L273" s="151">
        <v>0</v>
      </c>
      <c r="M273" s="151">
        <v>0</v>
      </c>
    </row>
    <row r="274" spans="1:13" ht="15" customHeight="1">
      <c r="A274" s="152">
        <v>2720</v>
      </c>
      <c r="B274" s="152">
        <v>2730</v>
      </c>
      <c r="C274" s="152">
        <v>49960</v>
      </c>
      <c r="D274" s="152">
        <v>36130</v>
      </c>
      <c r="E274" s="152">
        <v>22550</v>
      </c>
      <c r="F274" s="152">
        <v>17810</v>
      </c>
      <c r="G274" s="152">
        <v>14440</v>
      </c>
      <c r="H274" s="152">
        <v>11060</v>
      </c>
      <c r="I274" s="152">
        <v>7690</v>
      </c>
      <c r="J274" s="152">
        <v>4310</v>
      </c>
      <c r="K274" s="151">
        <v>0</v>
      </c>
      <c r="L274" s="151">
        <v>0</v>
      </c>
      <c r="M274" s="151">
        <v>0</v>
      </c>
    </row>
    <row r="275" spans="1:13" ht="15" customHeight="1">
      <c r="A275" s="152">
        <v>2730</v>
      </c>
      <c r="B275" s="152">
        <v>2740</v>
      </c>
      <c r="C275" s="152">
        <v>50810</v>
      </c>
      <c r="D275" s="152">
        <v>36470</v>
      </c>
      <c r="E275" s="152">
        <v>22880</v>
      </c>
      <c r="F275" s="152">
        <v>18030</v>
      </c>
      <c r="G275" s="152">
        <v>14650</v>
      </c>
      <c r="H275" s="152">
        <v>11280</v>
      </c>
      <c r="I275" s="152">
        <v>7900</v>
      </c>
      <c r="J275" s="152">
        <v>4530</v>
      </c>
      <c r="K275" s="152">
        <v>1150</v>
      </c>
      <c r="L275" s="151">
        <v>0</v>
      </c>
      <c r="M275" s="151">
        <v>0</v>
      </c>
    </row>
    <row r="276" spans="1:13" ht="15" customHeight="1">
      <c r="A276" s="152">
        <v>2740</v>
      </c>
      <c r="B276" s="152">
        <v>2750</v>
      </c>
      <c r="C276" s="152">
        <v>51670</v>
      </c>
      <c r="D276" s="152">
        <v>36810</v>
      </c>
      <c r="E276" s="152">
        <v>23210</v>
      </c>
      <c r="F276" s="152">
        <v>18240</v>
      </c>
      <c r="G276" s="152">
        <v>14860</v>
      </c>
      <c r="H276" s="152">
        <v>11490</v>
      </c>
      <c r="I276" s="152">
        <v>8110</v>
      </c>
      <c r="J276" s="152">
        <v>4740</v>
      </c>
      <c r="K276" s="152">
        <v>1360</v>
      </c>
      <c r="L276" s="151">
        <v>0</v>
      </c>
      <c r="M276" s="151">
        <v>0</v>
      </c>
    </row>
    <row r="277" spans="1:13" ht="15" customHeight="1">
      <c r="A277" s="152">
        <v>2750</v>
      </c>
      <c r="B277" s="152">
        <v>2760</v>
      </c>
      <c r="C277" s="152">
        <v>52530</v>
      </c>
      <c r="D277" s="152">
        <v>37160</v>
      </c>
      <c r="E277" s="152">
        <v>23540</v>
      </c>
      <c r="F277" s="152">
        <v>18450</v>
      </c>
      <c r="G277" s="152">
        <v>15070</v>
      </c>
      <c r="H277" s="152">
        <v>11700</v>
      </c>
      <c r="I277" s="152">
        <v>8320</v>
      </c>
      <c r="J277" s="152">
        <v>4950</v>
      </c>
      <c r="K277" s="152">
        <v>1570</v>
      </c>
      <c r="L277" s="151">
        <v>0</v>
      </c>
      <c r="M277" s="151">
        <v>0</v>
      </c>
    </row>
    <row r="278" spans="1:13" ht="15" customHeight="1">
      <c r="A278" s="152">
        <v>2760</v>
      </c>
      <c r="B278" s="152">
        <v>2770</v>
      </c>
      <c r="C278" s="152">
        <v>53380</v>
      </c>
      <c r="D278" s="152">
        <v>37500</v>
      </c>
      <c r="E278" s="152">
        <v>23870</v>
      </c>
      <c r="F278" s="152">
        <v>18660</v>
      </c>
      <c r="G278" s="152">
        <v>15290</v>
      </c>
      <c r="H278" s="152">
        <v>11910</v>
      </c>
      <c r="I278" s="152">
        <v>8540</v>
      </c>
      <c r="J278" s="152">
        <v>5160</v>
      </c>
      <c r="K278" s="152">
        <v>1790</v>
      </c>
      <c r="L278" s="151">
        <v>0</v>
      </c>
      <c r="M278" s="151">
        <v>0</v>
      </c>
    </row>
    <row r="279" spans="1:13" ht="15" customHeight="1">
      <c r="A279" s="152">
        <v>2770</v>
      </c>
      <c r="B279" s="152">
        <v>2780</v>
      </c>
      <c r="C279" s="152">
        <v>54240</v>
      </c>
      <c r="D279" s="152">
        <v>37840</v>
      </c>
      <c r="E279" s="152">
        <v>24200</v>
      </c>
      <c r="F279" s="152">
        <v>18950</v>
      </c>
      <c r="G279" s="152">
        <v>15500</v>
      </c>
      <c r="H279" s="152">
        <v>12120</v>
      </c>
      <c r="I279" s="152">
        <v>8750</v>
      </c>
      <c r="J279" s="152">
        <v>5370</v>
      </c>
      <c r="K279" s="152">
        <v>2000</v>
      </c>
      <c r="L279" s="151">
        <v>0</v>
      </c>
      <c r="M279" s="151">
        <v>0</v>
      </c>
    </row>
    <row r="280" spans="1:13" ht="15" customHeight="1">
      <c r="A280" s="152">
        <v>2780</v>
      </c>
      <c r="B280" s="152">
        <v>2790</v>
      </c>
      <c r="C280" s="152">
        <v>55090</v>
      </c>
      <c r="D280" s="152">
        <v>38180</v>
      </c>
      <c r="E280" s="152">
        <v>24520</v>
      </c>
      <c r="F280" s="152">
        <v>19270</v>
      </c>
      <c r="G280" s="152">
        <v>15710</v>
      </c>
      <c r="H280" s="152">
        <v>12340</v>
      </c>
      <c r="I280" s="152">
        <v>8960</v>
      </c>
      <c r="J280" s="152">
        <v>5590</v>
      </c>
      <c r="K280" s="152">
        <v>2210</v>
      </c>
      <c r="L280" s="151">
        <v>0</v>
      </c>
      <c r="M280" s="151">
        <v>0</v>
      </c>
    </row>
    <row r="281" spans="1:13" ht="15" customHeight="1">
      <c r="A281" s="152">
        <v>2790</v>
      </c>
      <c r="B281" s="152">
        <v>2800</v>
      </c>
      <c r="C281" s="152">
        <v>55950</v>
      </c>
      <c r="D281" s="152">
        <v>38530</v>
      </c>
      <c r="E281" s="152">
        <v>24850</v>
      </c>
      <c r="F281" s="152">
        <v>19600</v>
      </c>
      <c r="G281" s="152">
        <v>15920</v>
      </c>
      <c r="H281" s="152">
        <v>12550</v>
      </c>
      <c r="I281" s="152">
        <v>9170</v>
      </c>
      <c r="J281" s="152">
        <v>5800</v>
      </c>
      <c r="K281" s="152">
        <v>2420</v>
      </c>
      <c r="L281" s="151">
        <v>0</v>
      </c>
      <c r="M281" s="151">
        <v>0</v>
      </c>
    </row>
    <row r="282" spans="1:13" ht="15" customHeight="1">
      <c r="A282" s="152">
        <v>2800</v>
      </c>
      <c r="B282" s="152">
        <v>2810</v>
      </c>
      <c r="C282" s="152">
        <v>56800</v>
      </c>
      <c r="D282" s="152">
        <v>39300</v>
      </c>
      <c r="E282" s="152">
        <v>25180</v>
      </c>
      <c r="F282" s="152">
        <v>19930</v>
      </c>
      <c r="G282" s="152">
        <v>16130</v>
      </c>
      <c r="H282" s="152">
        <v>12760</v>
      </c>
      <c r="I282" s="152">
        <v>9380</v>
      </c>
      <c r="J282" s="152">
        <v>6010</v>
      </c>
      <c r="K282" s="152">
        <v>2630</v>
      </c>
      <c r="L282" s="151">
        <v>0</v>
      </c>
      <c r="M282" s="151">
        <v>0</v>
      </c>
    </row>
    <row r="283" spans="1:13" ht="15" customHeight="1">
      <c r="A283" s="152">
        <v>2810</v>
      </c>
      <c r="B283" s="152">
        <v>2820</v>
      </c>
      <c r="C283" s="152">
        <v>57660</v>
      </c>
      <c r="D283" s="152">
        <v>40160</v>
      </c>
      <c r="E283" s="152">
        <v>25510</v>
      </c>
      <c r="F283" s="152">
        <v>20260</v>
      </c>
      <c r="G283" s="152">
        <v>16350</v>
      </c>
      <c r="H283" s="152">
        <v>12970</v>
      </c>
      <c r="I283" s="152">
        <v>9600</v>
      </c>
      <c r="J283" s="152">
        <v>6220</v>
      </c>
      <c r="K283" s="152">
        <v>2850</v>
      </c>
      <c r="L283" s="151">
        <v>0</v>
      </c>
      <c r="M283" s="151">
        <v>0</v>
      </c>
    </row>
    <row r="284" spans="1:13" ht="15" customHeight="1">
      <c r="A284" s="152">
        <v>2820</v>
      </c>
      <c r="B284" s="152">
        <v>2830</v>
      </c>
      <c r="C284" s="152">
        <v>58520</v>
      </c>
      <c r="D284" s="152">
        <v>41020</v>
      </c>
      <c r="E284" s="152">
        <v>25840</v>
      </c>
      <c r="F284" s="152">
        <v>20590</v>
      </c>
      <c r="G284" s="152">
        <v>16560</v>
      </c>
      <c r="H284" s="152">
        <v>13180</v>
      </c>
      <c r="I284" s="152">
        <v>9810</v>
      </c>
      <c r="J284" s="152">
        <v>6430</v>
      </c>
      <c r="K284" s="152">
        <v>3060</v>
      </c>
      <c r="L284" s="151">
        <v>0</v>
      </c>
      <c r="M284" s="151">
        <v>0</v>
      </c>
    </row>
    <row r="285" spans="1:13" ht="15" customHeight="1">
      <c r="A285" s="152">
        <v>2830</v>
      </c>
      <c r="B285" s="152">
        <v>2840</v>
      </c>
      <c r="C285" s="152">
        <v>59370</v>
      </c>
      <c r="D285" s="152">
        <v>41870</v>
      </c>
      <c r="E285" s="152">
        <v>26170</v>
      </c>
      <c r="F285" s="152">
        <v>20920</v>
      </c>
      <c r="G285" s="152">
        <v>16770</v>
      </c>
      <c r="H285" s="152">
        <v>13400</v>
      </c>
      <c r="I285" s="152">
        <v>10020</v>
      </c>
      <c r="J285" s="152">
        <v>6650</v>
      </c>
      <c r="K285" s="152">
        <v>3270</v>
      </c>
      <c r="L285" s="151">
        <v>0</v>
      </c>
      <c r="M285" s="151">
        <v>0</v>
      </c>
    </row>
    <row r="286" spans="1:13" ht="15" customHeight="1">
      <c r="A286" s="152">
        <v>2840</v>
      </c>
      <c r="B286" s="152">
        <v>2850</v>
      </c>
      <c r="C286" s="152">
        <v>60230</v>
      </c>
      <c r="D286" s="152">
        <v>42730</v>
      </c>
      <c r="E286" s="152">
        <v>26500</v>
      </c>
      <c r="F286" s="152">
        <v>21250</v>
      </c>
      <c r="G286" s="152">
        <v>16980</v>
      </c>
      <c r="H286" s="152">
        <v>13610</v>
      </c>
      <c r="I286" s="152">
        <v>10230</v>
      </c>
      <c r="J286" s="152">
        <v>6860</v>
      </c>
      <c r="K286" s="152">
        <v>3480</v>
      </c>
      <c r="L286" s="151">
        <v>0</v>
      </c>
      <c r="M286" s="151">
        <v>0</v>
      </c>
    </row>
    <row r="287" spans="1:13" ht="15" customHeight="1">
      <c r="A287" s="152">
        <v>2850</v>
      </c>
      <c r="B287" s="152">
        <v>2860</v>
      </c>
      <c r="C287" s="152">
        <v>61080</v>
      </c>
      <c r="D287" s="152">
        <v>43580</v>
      </c>
      <c r="E287" s="152">
        <v>26830</v>
      </c>
      <c r="F287" s="152">
        <v>21580</v>
      </c>
      <c r="G287" s="152">
        <v>17190</v>
      </c>
      <c r="H287" s="152">
        <v>13820</v>
      </c>
      <c r="I287" s="152">
        <v>10440</v>
      </c>
      <c r="J287" s="152">
        <v>7070</v>
      </c>
      <c r="K287" s="152">
        <v>3690</v>
      </c>
      <c r="L287" s="151">
        <v>0</v>
      </c>
      <c r="M287" s="151">
        <v>0</v>
      </c>
    </row>
    <row r="288" spans="1:13" ht="15" customHeight="1">
      <c r="A288" s="152">
        <v>2860</v>
      </c>
      <c r="B288" s="152">
        <v>2870</v>
      </c>
      <c r="C288" s="152">
        <v>61940</v>
      </c>
      <c r="D288" s="152">
        <v>44440</v>
      </c>
      <c r="E288" s="152">
        <v>27160</v>
      </c>
      <c r="F288" s="152">
        <v>21910</v>
      </c>
      <c r="G288" s="152">
        <v>17410</v>
      </c>
      <c r="H288" s="152">
        <v>14030</v>
      </c>
      <c r="I288" s="152">
        <v>10660</v>
      </c>
      <c r="J288" s="152">
        <v>7280</v>
      </c>
      <c r="K288" s="152">
        <v>3910</v>
      </c>
      <c r="L288" s="151">
        <v>0</v>
      </c>
      <c r="M288" s="151">
        <v>0</v>
      </c>
    </row>
    <row r="289" spans="1:13" ht="15" customHeight="1">
      <c r="A289" s="152">
        <v>2870</v>
      </c>
      <c r="B289" s="152">
        <v>2880</v>
      </c>
      <c r="C289" s="152">
        <v>62790</v>
      </c>
      <c r="D289" s="152">
        <v>45290</v>
      </c>
      <c r="E289" s="152">
        <v>27490</v>
      </c>
      <c r="F289" s="152">
        <v>22240</v>
      </c>
      <c r="G289" s="152">
        <v>17620</v>
      </c>
      <c r="H289" s="152">
        <v>14240</v>
      </c>
      <c r="I289" s="152">
        <v>10870</v>
      </c>
      <c r="J289" s="152">
        <v>7490</v>
      </c>
      <c r="K289" s="152">
        <v>4120</v>
      </c>
      <c r="L289" s="151">
        <v>0</v>
      </c>
      <c r="M289" s="151">
        <v>0</v>
      </c>
    </row>
    <row r="290" spans="1:13" ht="15" customHeight="1">
      <c r="A290" s="152">
        <v>2880</v>
      </c>
      <c r="B290" s="152">
        <v>2890</v>
      </c>
      <c r="C290" s="152">
        <v>63650</v>
      </c>
      <c r="D290" s="152">
        <v>46150</v>
      </c>
      <c r="E290" s="152">
        <v>27820</v>
      </c>
      <c r="F290" s="152">
        <v>22570</v>
      </c>
      <c r="G290" s="152">
        <v>17830</v>
      </c>
      <c r="H290" s="152">
        <v>14460</v>
      </c>
      <c r="I290" s="152">
        <v>11080</v>
      </c>
      <c r="J290" s="152">
        <v>7710</v>
      </c>
      <c r="K290" s="152">
        <v>4330</v>
      </c>
      <c r="L290" s="151">
        <v>0</v>
      </c>
      <c r="M290" s="151">
        <v>0</v>
      </c>
    </row>
    <row r="291" spans="1:13" ht="15" customHeight="1">
      <c r="A291" s="152">
        <v>2890</v>
      </c>
      <c r="B291" s="152">
        <v>2900</v>
      </c>
      <c r="C291" s="152">
        <v>64510</v>
      </c>
      <c r="D291" s="152">
        <v>47010</v>
      </c>
      <c r="E291" s="152">
        <v>28150</v>
      </c>
      <c r="F291" s="152">
        <v>22900</v>
      </c>
      <c r="G291" s="152">
        <v>18040</v>
      </c>
      <c r="H291" s="152">
        <v>14670</v>
      </c>
      <c r="I291" s="152">
        <v>11290</v>
      </c>
      <c r="J291" s="152">
        <v>7920</v>
      </c>
      <c r="K291" s="152">
        <v>4540</v>
      </c>
      <c r="L291" s="152">
        <v>1170</v>
      </c>
      <c r="M291" s="151">
        <v>0</v>
      </c>
    </row>
    <row r="292" spans="1:13" ht="15" customHeight="1">
      <c r="A292" s="152">
        <v>2900</v>
      </c>
      <c r="B292" s="152">
        <v>2910</v>
      </c>
      <c r="C292" s="152">
        <v>65360</v>
      </c>
      <c r="D292" s="152">
        <v>47860</v>
      </c>
      <c r="E292" s="152">
        <v>28480</v>
      </c>
      <c r="F292" s="152">
        <v>23230</v>
      </c>
      <c r="G292" s="152">
        <v>18250</v>
      </c>
      <c r="H292" s="152">
        <v>14880</v>
      </c>
      <c r="I292" s="152">
        <v>11500</v>
      </c>
      <c r="J292" s="152">
        <v>8130</v>
      </c>
      <c r="K292" s="152">
        <v>4750</v>
      </c>
      <c r="L292" s="152">
        <v>1380</v>
      </c>
      <c r="M292" s="151">
        <v>0</v>
      </c>
    </row>
    <row r="293" spans="1:13" ht="15" customHeight="1">
      <c r="A293" s="152">
        <v>2910</v>
      </c>
      <c r="B293" s="152">
        <v>2920</v>
      </c>
      <c r="C293" s="152">
        <v>66220</v>
      </c>
      <c r="D293" s="152">
        <v>48720</v>
      </c>
      <c r="E293" s="152">
        <v>28810</v>
      </c>
      <c r="F293" s="152">
        <v>23560</v>
      </c>
      <c r="G293" s="152">
        <v>18470</v>
      </c>
      <c r="H293" s="152">
        <v>15090</v>
      </c>
      <c r="I293" s="152">
        <v>11720</v>
      </c>
      <c r="J293" s="152">
        <v>8340</v>
      </c>
      <c r="K293" s="152">
        <v>4970</v>
      </c>
      <c r="L293" s="152">
        <v>1590</v>
      </c>
      <c r="M293" s="151">
        <v>0</v>
      </c>
    </row>
    <row r="294" spans="1:13" ht="15" customHeight="1">
      <c r="A294" s="152">
        <v>2920</v>
      </c>
      <c r="B294" s="152">
        <v>2930</v>
      </c>
      <c r="C294" s="152">
        <v>67070</v>
      </c>
      <c r="D294" s="152">
        <v>49570</v>
      </c>
      <c r="E294" s="152">
        <v>29140</v>
      </c>
      <c r="F294" s="152">
        <v>23890</v>
      </c>
      <c r="G294" s="152">
        <v>18680</v>
      </c>
      <c r="H294" s="152">
        <v>15300</v>
      </c>
      <c r="I294" s="152">
        <v>11930</v>
      </c>
      <c r="J294" s="152">
        <v>8550</v>
      </c>
      <c r="K294" s="152">
        <v>5180</v>
      </c>
      <c r="L294" s="152">
        <v>1800</v>
      </c>
      <c r="M294" s="151">
        <v>0</v>
      </c>
    </row>
    <row r="295" spans="1:13" ht="15" customHeight="1">
      <c r="A295" s="152">
        <v>2930</v>
      </c>
      <c r="B295" s="152">
        <v>2940</v>
      </c>
      <c r="C295" s="152">
        <v>67930</v>
      </c>
      <c r="D295" s="152">
        <v>50430</v>
      </c>
      <c r="E295" s="152">
        <v>29470</v>
      </c>
      <c r="F295" s="152">
        <v>24220</v>
      </c>
      <c r="G295" s="152">
        <v>18970</v>
      </c>
      <c r="H295" s="152">
        <v>15510</v>
      </c>
      <c r="I295" s="152">
        <v>12140</v>
      </c>
      <c r="J295" s="152">
        <v>8760</v>
      </c>
      <c r="K295" s="152">
        <v>5390</v>
      </c>
      <c r="L295" s="152">
        <v>2010</v>
      </c>
      <c r="M295" s="151">
        <v>0</v>
      </c>
    </row>
    <row r="296" spans="1:13" ht="15" customHeight="1">
      <c r="A296" s="152">
        <v>2940</v>
      </c>
      <c r="B296" s="152">
        <v>2950</v>
      </c>
      <c r="C296" s="152">
        <v>68780</v>
      </c>
      <c r="D296" s="152">
        <v>51280</v>
      </c>
      <c r="E296" s="152">
        <v>29800</v>
      </c>
      <c r="F296" s="152">
        <v>24550</v>
      </c>
      <c r="G296" s="152">
        <v>19300</v>
      </c>
      <c r="H296" s="152">
        <v>15730</v>
      </c>
      <c r="I296" s="152">
        <v>12350</v>
      </c>
      <c r="J296" s="152">
        <v>8980</v>
      </c>
      <c r="K296" s="152">
        <v>5600</v>
      </c>
      <c r="L296" s="152">
        <v>2230</v>
      </c>
      <c r="M296" s="151">
        <v>0</v>
      </c>
    </row>
    <row r="297" spans="1:13" ht="15" customHeight="1">
      <c r="A297" s="152">
        <v>2950</v>
      </c>
      <c r="B297" s="152">
        <v>2960</v>
      </c>
      <c r="C297" s="152">
        <v>69640</v>
      </c>
      <c r="D297" s="152">
        <v>52140</v>
      </c>
      <c r="E297" s="152">
        <v>30130</v>
      </c>
      <c r="F297" s="152">
        <v>24880</v>
      </c>
      <c r="G297" s="152">
        <v>19630</v>
      </c>
      <c r="H297" s="152">
        <v>15940</v>
      </c>
      <c r="I297" s="152">
        <v>12560</v>
      </c>
      <c r="J297" s="152">
        <v>9190</v>
      </c>
      <c r="K297" s="152">
        <v>5810</v>
      </c>
      <c r="L297" s="152">
        <v>2440</v>
      </c>
      <c r="M297" s="151">
        <v>0</v>
      </c>
    </row>
    <row r="298" spans="1:13" ht="15" customHeight="1">
      <c r="A298" s="152">
        <v>2960</v>
      </c>
      <c r="B298" s="152">
        <v>2970</v>
      </c>
      <c r="C298" s="152">
        <v>70500</v>
      </c>
      <c r="D298" s="152">
        <v>53000</v>
      </c>
      <c r="E298" s="152">
        <v>30460</v>
      </c>
      <c r="F298" s="152">
        <v>25210</v>
      </c>
      <c r="G298" s="152">
        <v>19960</v>
      </c>
      <c r="H298" s="152">
        <v>16150</v>
      </c>
      <c r="I298" s="152">
        <v>12780</v>
      </c>
      <c r="J298" s="152">
        <v>9400</v>
      </c>
      <c r="K298" s="152">
        <v>6030</v>
      </c>
      <c r="L298" s="152">
        <v>2650</v>
      </c>
      <c r="M298" s="151">
        <v>0</v>
      </c>
    </row>
    <row r="299" spans="1:13" ht="15" customHeight="1">
      <c r="A299" s="152">
        <v>2970</v>
      </c>
      <c r="B299" s="152">
        <v>2980</v>
      </c>
      <c r="C299" s="152">
        <v>71350</v>
      </c>
      <c r="D299" s="152">
        <v>53850</v>
      </c>
      <c r="E299" s="152">
        <v>30790</v>
      </c>
      <c r="F299" s="152">
        <v>25540</v>
      </c>
      <c r="G299" s="152">
        <v>20290</v>
      </c>
      <c r="H299" s="152">
        <v>16360</v>
      </c>
      <c r="I299" s="152">
        <v>12990</v>
      </c>
      <c r="J299" s="152">
        <v>9610</v>
      </c>
      <c r="K299" s="152">
        <v>6240</v>
      </c>
      <c r="L299" s="152">
        <v>2860</v>
      </c>
      <c r="M299" s="151">
        <v>0</v>
      </c>
    </row>
    <row r="300" spans="1:13" ht="15" customHeight="1">
      <c r="A300" s="152">
        <v>2980</v>
      </c>
      <c r="B300" s="152">
        <v>2990</v>
      </c>
      <c r="C300" s="152">
        <v>72210</v>
      </c>
      <c r="D300" s="152">
        <v>54710</v>
      </c>
      <c r="E300" s="152">
        <v>31120</v>
      </c>
      <c r="F300" s="152">
        <v>25870</v>
      </c>
      <c r="G300" s="152">
        <v>20620</v>
      </c>
      <c r="H300" s="152">
        <v>16570</v>
      </c>
      <c r="I300" s="152">
        <v>13200</v>
      </c>
      <c r="J300" s="152">
        <v>9820</v>
      </c>
      <c r="K300" s="152">
        <v>6450</v>
      </c>
      <c r="L300" s="152">
        <v>3070</v>
      </c>
      <c r="M300" s="151">
        <v>0</v>
      </c>
    </row>
    <row r="301" spans="1:13" ht="15" customHeight="1">
      <c r="A301" s="152">
        <v>2990</v>
      </c>
      <c r="B301" s="152">
        <v>3000</v>
      </c>
      <c r="C301" s="152">
        <v>73060</v>
      </c>
      <c r="D301" s="152">
        <v>55560</v>
      </c>
      <c r="E301" s="152">
        <v>31450</v>
      </c>
      <c r="F301" s="152">
        <v>26200</v>
      </c>
      <c r="G301" s="152">
        <v>20950</v>
      </c>
      <c r="H301" s="152">
        <v>16790</v>
      </c>
      <c r="I301" s="152">
        <v>13410</v>
      </c>
      <c r="J301" s="152">
        <v>10040</v>
      </c>
      <c r="K301" s="152">
        <v>6660</v>
      </c>
      <c r="L301" s="152">
        <v>3290</v>
      </c>
      <c r="M301" s="151">
        <v>0</v>
      </c>
    </row>
    <row r="302" spans="1:13" ht="15" customHeight="1">
      <c r="A302" s="152">
        <v>3000</v>
      </c>
      <c r="B302" s="152">
        <v>3020</v>
      </c>
      <c r="C302" s="152">
        <v>74350</v>
      </c>
      <c r="D302" s="152">
        <v>56850</v>
      </c>
      <c r="E302" s="152">
        <v>31940</v>
      </c>
      <c r="F302" s="152">
        <v>26690</v>
      </c>
      <c r="G302" s="152">
        <v>21440</v>
      </c>
      <c r="H302" s="152">
        <v>17100</v>
      </c>
      <c r="I302" s="152">
        <v>13730</v>
      </c>
      <c r="J302" s="152">
        <v>10350</v>
      </c>
      <c r="K302" s="152">
        <v>6980</v>
      </c>
      <c r="L302" s="152">
        <v>3600</v>
      </c>
      <c r="M302" s="151">
        <v>0</v>
      </c>
    </row>
    <row r="303" spans="1:13" ht="15" customHeight="1">
      <c r="A303" s="152">
        <v>3020</v>
      </c>
      <c r="B303" s="152">
        <v>3040</v>
      </c>
      <c r="C303" s="152">
        <v>76060</v>
      </c>
      <c r="D303" s="152">
        <v>58560</v>
      </c>
      <c r="E303" s="152">
        <v>32600</v>
      </c>
      <c r="F303" s="152">
        <v>27350</v>
      </c>
      <c r="G303" s="152">
        <v>22100</v>
      </c>
      <c r="H303" s="152">
        <v>17530</v>
      </c>
      <c r="I303" s="152">
        <v>14150</v>
      </c>
      <c r="J303" s="152">
        <v>10780</v>
      </c>
      <c r="K303" s="152">
        <v>7400</v>
      </c>
      <c r="L303" s="152">
        <v>4030</v>
      </c>
      <c r="M303" s="151">
        <v>0</v>
      </c>
    </row>
    <row r="304" spans="1:13" ht="15" customHeight="1">
      <c r="A304" s="152">
        <v>3040</v>
      </c>
      <c r="B304" s="152">
        <v>3060</v>
      </c>
      <c r="C304" s="152">
        <v>77770</v>
      </c>
      <c r="D304" s="152">
        <v>60270</v>
      </c>
      <c r="E304" s="152">
        <v>33260</v>
      </c>
      <c r="F304" s="152">
        <v>28010</v>
      </c>
      <c r="G304" s="152">
        <v>22760</v>
      </c>
      <c r="H304" s="152">
        <v>17950</v>
      </c>
      <c r="I304" s="152">
        <v>14580</v>
      </c>
      <c r="J304" s="152">
        <v>11200</v>
      </c>
      <c r="K304" s="152">
        <v>7830</v>
      </c>
      <c r="L304" s="152">
        <v>4450</v>
      </c>
      <c r="M304" s="152">
        <v>1080</v>
      </c>
    </row>
    <row r="305" spans="1:13" ht="15" customHeight="1">
      <c r="A305" s="152">
        <v>3060</v>
      </c>
      <c r="B305" s="152">
        <v>3080</v>
      </c>
      <c r="C305" s="152">
        <v>79480</v>
      </c>
      <c r="D305" s="152">
        <v>61980</v>
      </c>
      <c r="E305" s="152">
        <v>33920</v>
      </c>
      <c r="F305" s="152">
        <v>28670</v>
      </c>
      <c r="G305" s="152">
        <v>23420</v>
      </c>
      <c r="H305" s="152">
        <v>18380</v>
      </c>
      <c r="I305" s="152">
        <v>15000</v>
      </c>
      <c r="J305" s="152">
        <v>11630</v>
      </c>
      <c r="K305" s="152">
        <v>8250</v>
      </c>
      <c r="L305" s="152">
        <v>4880</v>
      </c>
      <c r="M305" s="152">
        <v>1500</v>
      </c>
    </row>
    <row r="306" spans="1:13" ht="15" customHeight="1">
      <c r="A306" s="152">
        <v>3080</v>
      </c>
      <c r="B306" s="152">
        <v>3100</v>
      </c>
      <c r="C306" s="152">
        <v>81190</v>
      </c>
      <c r="D306" s="152">
        <v>63690</v>
      </c>
      <c r="E306" s="152">
        <v>34580</v>
      </c>
      <c r="F306" s="152">
        <v>29330</v>
      </c>
      <c r="G306" s="152">
        <v>24080</v>
      </c>
      <c r="H306" s="152">
        <v>18830</v>
      </c>
      <c r="I306" s="152">
        <v>15430</v>
      </c>
      <c r="J306" s="152">
        <v>12050</v>
      </c>
      <c r="K306" s="152">
        <v>8680</v>
      </c>
      <c r="L306" s="152">
        <v>5300</v>
      </c>
      <c r="M306" s="152">
        <v>1930</v>
      </c>
    </row>
    <row r="307" spans="1:13" ht="15" customHeight="1">
      <c r="A307" s="152">
        <v>3100</v>
      </c>
      <c r="B307" s="152">
        <v>3120</v>
      </c>
      <c r="C307" s="152">
        <v>82900</v>
      </c>
      <c r="D307" s="152">
        <v>65400</v>
      </c>
      <c r="E307" s="152">
        <v>35240</v>
      </c>
      <c r="F307" s="152">
        <v>29990</v>
      </c>
      <c r="G307" s="152">
        <v>24740</v>
      </c>
      <c r="H307" s="152">
        <v>19490</v>
      </c>
      <c r="I307" s="152">
        <v>15850</v>
      </c>
      <c r="J307" s="152">
        <v>12470</v>
      </c>
      <c r="K307" s="152">
        <v>9100</v>
      </c>
      <c r="L307" s="152">
        <v>5720</v>
      </c>
      <c r="M307" s="152">
        <v>2350</v>
      </c>
    </row>
    <row r="308" spans="1:13" ht="15" customHeight="1">
      <c r="A308" s="152">
        <v>3120</v>
      </c>
      <c r="B308" s="152">
        <v>3140</v>
      </c>
      <c r="C308" s="152">
        <v>84620</v>
      </c>
      <c r="D308" s="152">
        <v>67120</v>
      </c>
      <c r="E308" s="152">
        <v>35900</v>
      </c>
      <c r="F308" s="152">
        <v>30650</v>
      </c>
      <c r="G308" s="152">
        <v>25400</v>
      </c>
      <c r="H308" s="152">
        <v>20150</v>
      </c>
      <c r="I308" s="152">
        <v>16270</v>
      </c>
      <c r="J308" s="152">
        <v>12900</v>
      </c>
      <c r="K308" s="152">
        <v>9520</v>
      </c>
      <c r="L308" s="152">
        <v>6150</v>
      </c>
      <c r="M308" s="152">
        <v>2770</v>
      </c>
    </row>
    <row r="309" spans="1:13" ht="15" customHeight="1">
      <c r="A309" s="152">
        <v>3140</v>
      </c>
      <c r="B309" s="152">
        <v>3160</v>
      </c>
      <c r="C309" s="152">
        <v>86330</v>
      </c>
      <c r="D309" s="152">
        <v>68830</v>
      </c>
      <c r="E309" s="152">
        <v>36560</v>
      </c>
      <c r="F309" s="152">
        <v>31310</v>
      </c>
      <c r="G309" s="152">
        <v>26060</v>
      </c>
      <c r="H309" s="152">
        <v>20810</v>
      </c>
      <c r="I309" s="152">
        <v>16700</v>
      </c>
      <c r="J309" s="152">
        <v>13320</v>
      </c>
      <c r="K309" s="152">
        <v>9950</v>
      </c>
      <c r="L309" s="152">
        <v>6570</v>
      </c>
      <c r="M309" s="152">
        <v>3200</v>
      </c>
    </row>
    <row r="310" spans="1:13" ht="15" customHeight="1">
      <c r="A310" s="152">
        <v>3160</v>
      </c>
      <c r="B310" s="152">
        <v>3180</v>
      </c>
      <c r="C310" s="152">
        <v>88040</v>
      </c>
      <c r="D310" s="152">
        <v>70540</v>
      </c>
      <c r="E310" s="152">
        <v>37220</v>
      </c>
      <c r="F310" s="152">
        <v>31970</v>
      </c>
      <c r="G310" s="152">
        <v>26720</v>
      </c>
      <c r="H310" s="152">
        <v>21470</v>
      </c>
      <c r="I310" s="152">
        <v>17120</v>
      </c>
      <c r="J310" s="152">
        <v>13750</v>
      </c>
      <c r="K310" s="152">
        <v>10370</v>
      </c>
      <c r="L310" s="152">
        <v>7000</v>
      </c>
      <c r="M310" s="152">
        <v>3620</v>
      </c>
    </row>
    <row r="311" spans="1:13" ht="15" customHeight="1">
      <c r="A311" s="152">
        <v>3180</v>
      </c>
      <c r="B311" s="152">
        <v>3200</v>
      </c>
      <c r="C311" s="152">
        <v>89750</v>
      </c>
      <c r="D311" s="152">
        <v>72250</v>
      </c>
      <c r="E311" s="152">
        <v>37880</v>
      </c>
      <c r="F311" s="152">
        <v>32630</v>
      </c>
      <c r="G311" s="152">
        <v>27380</v>
      </c>
      <c r="H311" s="152">
        <v>22130</v>
      </c>
      <c r="I311" s="152">
        <v>17540</v>
      </c>
      <c r="J311" s="152">
        <v>14170</v>
      </c>
      <c r="K311" s="152">
        <v>10790</v>
      </c>
      <c r="L311" s="152">
        <v>7420</v>
      </c>
      <c r="M311" s="152">
        <v>4040</v>
      </c>
    </row>
    <row r="312" spans="1:13" ht="15" customHeight="1">
      <c r="A312" s="152">
        <v>3200</v>
      </c>
      <c r="B312" s="152">
        <v>3220</v>
      </c>
      <c r="C312" s="152">
        <v>91460</v>
      </c>
      <c r="D312" s="152">
        <v>73960</v>
      </c>
      <c r="E312" s="152">
        <v>38540</v>
      </c>
      <c r="F312" s="152">
        <v>33290</v>
      </c>
      <c r="G312" s="152">
        <v>28040</v>
      </c>
      <c r="H312" s="152">
        <v>22790</v>
      </c>
      <c r="I312" s="152">
        <v>17970</v>
      </c>
      <c r="J312" s="152">
        <v>14590</v>
      </c>
      <c r="K312" s="152">
        <v>11220</v>
      </c>
      <c r="L312" s="152">
        <v>7840</v>
      </c>
      <c r="M312" s="152">
        <v>4470</v>
      </c>
    </row>
    <row r="313" spans="1:13" ht="15" customHeight="1">
      <c r="A313" s="152">
        <v>3220</v>
      </c>
      <c r="B313" s="152">
        <v>3240</v>
      </c>
      <c r="C313" s="152">
        <v>93170</v>
      </c>
      <c r="D313" s="152">
        <v>75670</v>
      </c>
      <c r="E313" s="152">
        <v>40120</v>
      </c>
      <c r="F313" s="152">
        <v>33950</v>
      </c>
      <c r="G313" s="152">
        <v>28700</v>
      </c>
      <c r="H313" s="152">
        <v>23450</v>
      </c>
      <c r="I313" s="152">
        <v>18390</v>
      </c>
      <c r="J313" s="152">
        <v>15020</v>
      </c>
      <c r="K313" s="152">
        <v>11640</v>
      </c>
      <c r="L313" s="152">
        <v>8270</v>
      </c>
      <c r="M313" s="152">
        <v>4890</v>
      </c>
    </row>
    <row r="314" spans="1:13" ht="15" customHeight="1">
      <c r="A314" s="152">
        <v>3240</v>
      </c>
      <c r="B314" s="152">
        <v>3260</v>
      </c>
      <c r="C314" s="152">
        <v>95430</v>
      </c>
      <c r="D314" s="152">
        <v>77380</v>
      </c>
      <c r="E314" s="152">
        <v>41770</v>
      </c>
      <c r="F314" s="152">
        <v>34610</v>
      </c>
      <c r="G314" s="152">
        <v>29360</v>
      </c>
      <c r="H314" s="152">
        <v>24110</v>
      </c>
      <c r="I314" s="152">
        <v>18860</v>
      </c>
      <c r="J314" s="152">
        <v>15440</v>
      </c>
      <c r="K314" s="152">
        <v>12070</v>
      </c>
      <c r="L314" s="152">
        <v>8690</v>
      </c>
      <c r="M314" s="152">
        <v>5320</v>
      </c>
    </row>
    <row r="315" spans="1:13" ht="15" customHeight="1">
      <c r="A315" s="152">
        <v>3260</v>
      </c>
      <c r="B315" s="152">
        <v>3280</v>
      </c>
      <c r="C315" s="152">
        <v>97880</v>
      </c>
      <c r="D315" s="152">
        <v>79100</v>
      </c>
      <c r="E315" s="152">
        <v>43420</v>
      </c>
      <c r="F315" s="152">
        <v>35270</v>
      </c>
      <c r="G315" s="152">
        <v>30020</v>
      </c>
      <c r="H315" s="152">
        <v>24770</v>
      </c>
      <c r="I315" s="152">
        <v>19520</v>
      </c>
      <c r="J315" s="152">
        <v>15870</v>
      </c>
      <c r="K315" s="152">
        <v>12490</v>
      </c>
      <c r="L315" s="152">
        <v>9120</v>
      </c>
      <c r="M315" s="152">
        <v>5740</v>
      </c>
    </row>
    <row r="316" spans="1:13" ht="15" customHeight="1">
      <c r="A316" s="152">
        <v>3280</v>
      </c>
      <c r="B316" s="152">
        <v>3300</v>
      </c>
      <c r="C316" s="152">
        <v>100320</v>
      </c>
      <c r="D316" s="152">
        <v>80810</v>
      </c>
      <c r="E316" s="152">
        <v>45070</v>
      </c>
      <c r="F316" s="152">
        <v>35920</v>
      </c>
      <c r="G316" s="152">
        <v>30670</v>
      </c>
      <c r="H316" s="152">
        <v>25420</v>
      </c>
      <c r="I316" s="152">
        <v>20170</v>
      </c>
      <c r="J316" s="152">
        <v>16290</v>
      </c>
      <c r="K316" s="152">
        <v>12910</v>
      </c>
      <c r="L316" s="152">
        <v>9540</v>
      </c>
      <c r="M316" s="152">
        <v>6160</v>
      </c>
    </row>
    <row r="317" spans="1:13" ht="15" customHeight="1">
      <c r="A317" s="152">
        <v>3300</v>
      </c>
      <c r="B317" s="152">
        <v>3320</v>
      </c>
      <c r="C317" s="152">
        <v>102770</v>
      </c>
      <c r="D317" s="152">
        <v>82520</v>
      </c>
      <c r="E317" s="152">
        <v>46720</v>
      </c>
      <c r="F317" s="152">
        <v>36580</v>
      </c>
      <c r="G317" s="152">
        <v>31330</v>
      </c>
      <c r="H317" s="152">
        <v>26080</v>
      </c>
      <c r="I317" s="152">
        <v>20830</v>
      </c>
      <c r="J317" s="152">
        <v>16710</v>
      </c>
      <c r="K317" s="152">
        <v>13340</v>
      </c>
      <c r="L317" s="152">
        <v>9960</v>
      </c>
      <c r="M317" s="152">
        <v>6590</v>
      </c>
    </row>
    <row r="318" spans="1:13" ht="15" customHeight="1">
      <c r="A318" s="152">
        <v>3320</v>
      </c>
      <c r="B318" s="152">
        <v>3340</v>
      </c>
      <c r="C318" s="152">
        <v>105210</v>
      </c>
      <c r="D318" s="152">
        <v>84230</v>
      </c>
      <c r="E318" s="152">
        <v>48370</v>
      </c>
      <c r="F318" s="152">
        <v>37240</v>
      </c>
      <c r="G318" s="152">
        <v>31990</v>
      </c>
      <c r="H318" s="152">
        <v>26740</v>
      </c>
      <c r="I318" s="152">
        <v>21490</v>
      </c>
      <c r="J318" s="152">
        <v>17140</v>
      </c>
      <c r="K318" s="152">
        <v>13760</v>
      </c>
      <c r="L318" s="152">
        <v>10390</v>
      </c>
      <c r="M318" s="152">
        <v>7010</v>
      </c>
    </row>
    <row r="319" spans="1:13" ht="15" customHeight="1">
      <c r="A319" s="152">
        <v>3340</v>
      </c>
      <c r="B319" s="152">
        <v>3360</v>
      </c>
      <c r="C319" s="152">
        <v>107660</v>
      </c>
      <c r="D319" s="152">
        <v>85940</v>
      </c>
      <c r="E319" s="152">
        <v>49940</v>
      </c>
      <c r="F319" s="152">
        <v>37870</v>
      </c>
      <c r="G319" s="152">
        <v>32620</v>
      </c>
      <c r="H319" s="152">
        <v>27370</v>
      </c>
      <c r="I319" s="152">
        <v>22120</v>
      </c>
      <c r="J319" s="152">
        <v>17540</v>
      </c>
      <c r="K319" s="152">
        <v>14170</v>
      </c>
      <c r="L319" s="152">
        <v>10790</v>
      </c>
      <c r="M319" s="152">
        <v>7420</v>
      </c>
    </row>
    <row r="320" spans="1:13" ht="15" customHeight="1">
      <c r="A320" s="152">
        <v>3360</v>
      </c>
      <c r="B320" s="152">
        <v>3380</v>
      </c>
      <c r="C320" s="152">
        <v>110100</v>
      </c>
      <c r="D320" s="152">
        <v>87650</v>
      </c>
      <c r="E320" s="152">
        <v>51510</v>
      </c>
      <c r="F320" s="152">
        <v>38500</v>
      </c>
      <c r="G320" s="152">
        <v>33250</v>
      </c>
      <c r="H320" s="152">
        <v>28000</v>
      </c>
      <c r="I320" s="152">
        <v>22750</v>
      </c>
      <c r="J320" s="152">
        <v>17950</v>
      </c>
      <c r="K320" s="152">
        <v>14570</v>
      </c>
      <c r="L320" s="152">
        <v>11200</v>
      </c>
      <c r="M320" s="152">
        <v>7820</v>
      </c>
    </row>
    <row r="321" spans="1:13" ht="15" customHeight="1">
      <c r="A321" s="152">
        <v>3380</v>
      </c>
      <c r="B321" s="152">
        <v>3400</v>
      </c>
      <c r="C321" s="152">
        <v>112550</v>
      </c>
      <c r="D321" s="152">
        <v>89370</v>
      </c>
      <c r="E321" s="152">
        <v>53070</v>
      </c>
      <c r="F321" s="152">
        <v>39950</v>
      </c>
      <c r="G321" s="152">
        <v>33880</v>
      </c>
      <c r="H321" s="152">
        <v>28630</v>
      </c>
      <c r="I321" s="152">
        <v>23380</v>
      </c>
      <c r="J321" s="152">
        <v>18350</v>
      </c>
      <c r="K321" s="152">
        <v>14970</v>
      </c>
      <c r="L321" s="152">
        <v>11600</v>
      </c>
      <c r="M321" s="152">
        <v>8220</v>
      </c>
    </row>
    <row r="322" spans="1:13" ht="15" customHeight="1">
      <c r="A322" s="152">
        <v>3400</v>
      </c>
      <c r="B322" s="152">
        <v>3420</v>
      </c>
      <c r="C322" s="152">
        <v>114990</v>
      </c>
      <c r="D322" s="152">
        <v>91080</v>
      </c>
      <c r="E322" s="152">
        <v>54640</v>
      </c>
      <c r="F322" s="152">
        <v>41510</v>
      </c>
      <c r="G322" s="152">
        <v>34500</v>
      </c>
      <c r="H322" s="152">
        <v>29250</v>
      </c>
      <c r="I322" s="152">
        <v>24000</v>
      </c>
      <c r="J322" s="152">
        <v>18750</v>
      </c>
      <c r="K322" s="152">
        <v>15370</v>
      </c>
      <c r="L322" s="152">
        <v>12000</v>
      </c>
      <c r="M322" s="152">
        <v>8620</v>
      </c>
    </row>
    <row r="323" spans="1:13" ht="15" customHeight="1">
      <c r="A323" s="152">
        <v>3420</v>
      </c>
      <c r="B323" s="152">
        <v>3440</v>
      </c>
      <c r="C323" s="152">
        <v>117440</v>
      </c>
      <c r="D323" s="152">
        <v>92790</v>
      </c>
      <c r="E323" s="152">
        <v>56200</v>
      </c>
      <c r="F323" s="152">
        <v>43080</v>
      </c>
      <c r="G323" s="152">
        <v>35130</v>
      </c>
      <c r="H323" s="152">
        <v>29880</v>
      </c>
      <c r="I323" s="152">
        <v>24630</v>
      </c>
      <c r="J323" s="152">
        <v>19380</v>
      </c>
      <c r="K323" s="152">
        <v>15780</v>
      </c>
      <c r="L323" s="152">
        <v>12400</v>
      </c>
      <c r="M323" s="152">
        <v>9030</v>
      </c>
    </row>
    <row r="324" spans="1:13" ht="15" customHeight="1">
      <c r="A324" s="152">
        <v>3440</v>
      </c>
      <c r="B324" s="152">
        <v>3460</v>
      </c>
      <c r="C324" s="152">
        <v>119880</v>
      </c>
      <c r="D324" s="152">
        <v>94880</v>
      </c>
      <c r="E324" s="152">
        <v>57770</v>
      </c>
      <c r="F324" s="152">
        <v>44640</v>
      </c>
      <c r="G324" s="152">
        <v>35750</v>
      </c>
      <c r="H324" s="152">
        <v>30500</v>
      </c>
      <c r="I324" s="152">
        <v>25250</v>
      </c>
      <c r="J324" s="152">
        <v>20000</v>
      </c>
      <c r="K324" s="152">
        <v>16180</v>
      </c>
      <c r="L324" s="152">
        <v>12800</v>
      </c>
      <c r="M324" s="152">
        <v>9430</v>
      </c>
    </row>
    <row r="325" spans="1:13" ht="15" customHeight="1">
      <c r="A325" s="152">
        <v>3460</v>
      </c>
      <c r="B325" s="152">
        <v>3480</v>
      </c>
      <c r="C325" s="152">
        <v>122330</v>
      </c>
      <c r="D325" s="152">
        <v>97330</v>
      </c>
      <c r="E325" s="152">
        <v>59330</v>
      </c>
      <c r="F325" s="152">
        <v>46210</v>
      </c>
      <c r="G325" s="152">
        <v>36380</v>
      </c>
      <c r="H325" s="152">
        <v>31130</v>
      </c>
      <c r="I325" s="152">
        <v>25880</v>
      </c>
      <c r="J325" s="152">
        <v>20630</v>
      </c>
      <c r="K325" s="152">
        <v>16580</v>
      </c>
      <c r="L325" s="152">
        <v>13210</v>
      </c>
      <c r="M325" s="152">
        <v>9830</v>
      </c>
    </row>
    <row r="326" spans="1:13" ht="15" customHeight="1">
      <c r="A326" s="152">
        <v>3480</v>
      </c>
      <c r="B326" s="152">
        <v>3500</v>
      </c>
      <c r="C326" s="152">
        <v>124770</v>
      </c>
      <c r="D326" s="152">
        <v>99770</v>
      </c>
      <c r="E326" s="152">
        <v>60900</v>
      </c>
      <c r="F326" s="152">
        <v>47770</v>
      </c>
      <c r="G326" s="152">
        <v>37010</v>
      </c>
      <c r="H326" s="152">
        <v>31760</v>
      </c>
      <c r="I326" s="152">
        <v>26510</v>
      </c>
      <c r="J326" s="152">
        <v>21260</v>
      </c>
      <c r="K326" s="152">
        <v>16980</v>
      </c>
      <c r="L326" s="152">
        <v>13610</v>
      </c>
      <c r="M326" s="152">
        <v>10230</v>
      </c>
    </row>
    <row r="327" spans="1:13" ht="15" customHeight="1">
      <c r="A327" s="152">
        <v>3500</v>
      </c>
      <c r="B327" s="152">
        <v>3520</v>
      </c>
      <c r="C327" s="152">
        <v>127220</v>
      </c>
      <c r="D327" s="152">
        <v>102220</v>
      </c>
      <c r="E327" s="152">
        <v>62460</v>
      </c>
      <c r="F327" s="152">
        <v>49340</v>
      </c>
      <c r="G327" s="152">
        <v>37630</v>
      </c>
      <c r="H327" s="152">
        <v>32380</v>
      </c>
      <c r="I327" s="152">
        <v>27130</v>
      </c>
      <c r="J327" s="152">
        <v>21880</v>
      </c>
      <c r="K327" s="152">
        <v>17390</v>
      </c>
      <c r="L327" s="152">
        <v>14010</v>
      </c>
      <c r="M327" s="152">
        <v>10640</v>
      </c>
    </row>
    <row r="328" spans="1:13" ht="15" customHeight="1">
      <c r="A328" s="152">
        <v>3520</v>
      </c>
      <c r="B328" s="152">
        <v>3540</v>
      </c>
      <c r="C328" s="152">
        <v>129660</v>
      </c>
      <c r="D328" s="152">
        <v>104660</v>
      </c>
      <c r="E328" s="152">
        <v>64030</v>
      </c>
      <c r="F328" s="152">
        <v>50900</v>
      </c>
      <c r="G328" s="152">
        <v>38260</v>
      </c>
      <c r="H328" s="152">
        <v>33010</v>
      </c>
      <c r="I328" s="152">
        <v>27760</v>
      </c>
      <c r="J328" s="152">
        <v>22510</v>
      </c>
      <c r="K328" s="152">
        <v>17790</v>
      </c>
      <c r="L328" s="152">
        <v>14410</v>
      </c>
      <c r="M328" s="152">
        <v>11040</v>
      </c>
    </row>
    <row r="329" spans="1:13" ht="15" customHeight="1">
      <c r="A329" s="152">
        <v>3540</v>
      </c>
      <c r="B329" s="152">
        <v>3560</v>
      </c>
      <c r="C329" s="152">
        <v>132110</v>
      </c>
      <c r="D329" s="152">
        <v>107110</v>
      </c>
      <c r="E329" s="152">
        <v>65590</v>
      </c>
      <c r="F329" s="152">
        <v>52460</v>
      </c>
      <c r="G329" s="152">
        <v>39340</v>
      </c>
      <c r="H329" s="152">
        <v>33630</v>
      </c>
      <c r="I329" s="152">
        <v>28380</v>
      </c>
      <c r="J329" s="152">
        <v>23130</v>
      </c>
      <c r="K329" s="152">
        <v>18190</v>
      </c>
      <c r="L329" s="152">
        <v>14820</v>
      </c>
      <c r="M329" s="152">
        <v>11440</v>
      </c>
    </row>
    <row r="330" spans="1:13" ht="15" customHeight="1">
      <c r="A330" s="152">
        <v>3560</v>
      </c>
      <c r="B330" s="152">
        <v>3580</v>
      </c>
      <c r="C330" s="152">
        <v>134550</v>
      </c>
      <c r="D330" s="152">
        <v>109550</v>
      </c>
      <c r="E330" s="152">
        <v>67150</v>
      </c>
      <c r="F330" s="152">
        <v>54030</v>
      </c>
      <c r="G330" s="152">
        <v>40900</v>
      </c>
      <c r="H330" s="152">
        <v>34260</v>
      </c>
      <c r="I330" s="152">
        <v>29010</v>
      </c>
      <c r="J330" s="152">
        <v>23760</v>
      </c>
      <c r="K330" s="152">
        <v>18590</v>
      </c>
      <c r="L330" s="152">
        <v>15220</v>
      </c>
      <c r="M330" s="152">
        <v>11840</v>
      </c>
    </row>
    <row r="331" spans="1:13" ht="15" customHeight="1">
      <c r="A331" s="152">
        <v>3580</v>
      </c>
      <c r="B331" s="152">
        <v>3600</v>
      </c>
      <c r="C331" s="152">
        <v>137000</v>
      </c>
      <c r="D331" s="152">
        <v>112000</v>
      </c>
      <c r="E331" s="152">
        <v>68720</v>
      </c>
      <c r="F331" s="152">
        <v>55590</v>
      </c>
      <c r="G331" s="152">
        <v>42470</v>
      </c>
      <c r="H331" s="152">
        <v>34880</v>
      </c>
      <c r="I331" s="152">
        <v>29630</v>
      </c>
      <c r="J331" s="152">
        <v>24380</v>
      </c>
      <c r="K331" s="152">
        <v>19130</v>
      </c>
      <c r="L331" s="152">
        <v>15620</v>
      </c>
      <c r="M331" s="152">
        <v>12250</v>
      </c>
    </row>
    <row r="332" spans="1:13" ht="15" customHeight="1">
      <c r="A332" s="152">
        <v>3600</v>
      </c>
      <c r="B332" s="152">
        <v>3620</v>
      </c>
      <c r="C332" s="152">
        <v>139440</v>
      </c>
      <c r="D332" s="152">
        <v>114440</v>
      </c>
      <c r="E332" s="152">
        <v>70280</v>
      </c>
      <c r="F332" s="152">
        <v>57160</v>
      </c>
      <c r="G332" s="152">
        <v>44030</v>
      </c>
      <c r="H332" s="152">
        <v>35510</v>
      </c>
      <c r="I332" s="152">
        <v>30260</v>
      </c>
      <c r="J332" s="152">
        <v>25010</v>
      </c>
      <c r="K332" s="152">
        <v>19760</v>
      </c>
      <c r="L332" s="152">
        <v>16020</v>
      </c>
      <c r="M332" s="152">
        <v>12650</v>
      </c>
    </row>
    <row r="333" spans="1:13" ht="15" customHeight="1">
      <c r="A333" s="152">
        <v>3620</v>
      </c>
      <c r="B333" s="152">
        <v>3640</v>
      </c>
      <c r="C333" s="152">
        <v>141890</v>
      </c>
      <c r="D333" s="152">
        <v>116890</v>
      </c>
      <c r="E333" s="152">
        <v>71850</v>
      </c>
      <c r="F333" s="152">
        <v>58720</v>
      </c>
      <c r="G333" s="152">
        <v>45600</v>
      </c>
      <c r="H333" s="152">
        <v>36140</v>
      </c>
      <c r="I333" s="152">
        <v>30890</v>
      </c>
      <c r="J333" s="152">
        <v>25640</v>
      </c>
      <c r="K333" s="152">
        <v>20390</v>
      </c>
      <c r="L333" s="152">
        <v>16420</v>
      </c>
      <c r="M333" s="152">
        <v>13050</v>
      </c>
    </row>
    <row r="334" spans="1:13" ht="15" customHeight="1">
      <c r="A334" s="152">
        <v>3640</v>
      </c>
      <c r="B334" s="152">
        <v>3660</v>
      </c>
      <c r="C334" s="152">
        <v>144330</v>
      </c>
      <c r="D334" s="152">
        <v>119330</v>
      </c>
      <c r="E334" s="152">
        <v>73410</v>
      </c>
      <c r="F334" s="152">
        <v>60290</v>
      </c>
      <c r="G334" s="152">
        <v>47160</v>
      </c>
      <c r="H334" s="152">
        <v>36760</v>
      </c>
      <c r="I334" s="152">
        <v>31510</v>
      </c>
      <c r="J334" s="152">
        <v>26260</v>
      </c>
      <c r="K334" s="152">
        <v>21010</v>
      </c>
      <c r="L334" s="152">
        <v>16830</v>
      </c>
      <c r="M334" s="152">
        <v>13450</v>
      </c>
    </row>
    <row r="335" spans="1:13" ht="15" customHeight="1">
      <c r="A335" s="152">
        <v>3660</v>
      </c>
      <c r="B335" s="152">
        <v>3680</v>
      </c>
      <c r="C335" s="152">
        <v>146780</v>
      </c>
      <c r="D335" s="152">
        <v>121780</v>
      </c>
      <c r="E335" s="152">
        <v>74980</v>
      </c>
      <c r="F335" s="152">
        <v>61850</v>
      </c>
      <c r="G335" s="152">
        <v>48730</v>
      </c>
      <c r="H335" s="152">
        <v>37390</v>
      </c>
      <c r="I335" s="152">
        <v>32140</v>
      </c>
      <c r="J335" s="152">
        <v>26890</v>
      </c>
      <c r="K335" s="152">
        <v>21640</v>
      </c>
      <c r="L335" s="152">
        <v>17230</v>
      </c>
      <c r="M335" s="152">
        <v>13850</v>
      </c>
    </row>
    <row r="336" spans="1:13" ht="15" customHeight="1">
      <c r="A336" s="152">
        <v>3680</v>
      </c>
      <c r="B336" s="152">
        <v>3700</v>
      </c>
      <c r="C336" s="152">
        <v>149220</v>
      </c>
      <c r="D336" s="152">
        <v>124220</v>
      </c>
      <c r="E336" s="152">
        <v>76540</v>
      </c>
      <c r="F336" s="152">
        <v>63420</v>
      </c>
      <c r="G336" s="152">
        <v>50290</v>
      </c>
      <c r="H336" s="152">
        <v>38010</v>
      </c>
      <c r="I336" s="152">
        <v>32760</v>
      </c>
      <c r="J336" s="152">
        <v>27510</v>
      </c>
      <c r="K336" s="152">
        <v>22260</v>
      </c>
      <c r="L336" s="152">
        <v>17630</v>
      </c>
      <c r="M336" s="152">
        <v>14260</v>
      </c>
    </row>
    <row r="337" spans="1:13" ht="15" customHeight="1">
      <c r="A337" s="152">
        <v>3700</v>
      </c>
      <c r="B337" s="152">
        <v>3720</v>
      </c>
      <c r="C337" s="152">
        <v>151670</v>
      </c>
      <c r="D337" s="152">
        <v>126670</v>
      </c>
      <c r="E337" s="152">
        <v>78110</v>
      </c>
      <c r="F337" s="152">
        <v>64980</v>
      </c>
      <c r="G337" s="152">
        <v>51860</v>
      </c>
      <c r="H337" s="152">
        <v>38730</v>
      </c>
      <c r="I337" s="152">
        <v>33390</v>
      </c>
      <c r="J337" s="152">
        <v>28140</v>
      </c>
      <c r="K337" s="152">
        <v>22890</v>
      </c>
      <c r="L337" s="152">
        <v>18030</v>
      </c>
      <c r="M337" s="152">
        <v>14660</v>
      </c>
    </row>
    <row r="338" spans="1:13" ht="15" customHeight="1">
      <c r="A338" s="152">
        <v>3720</v>
      </c>
      <c r="B338" s="152">
        <v>3740</v>
      </c>
      <c r="C338" s="152">
        <v>154110</v>
      </c>
      <c r="D338" s="152">
        <v>129110</v>
      </c>
      <c r="E338" s="152">
        <v>79670</v>
      </c>
      <c r="F338" s="152">
        <v>66550</v>
      </c>
      <c r="G338" s="152">
        <v>53420</v>
      </c>
      <c r="H338" s="152">
        <v>40300</v>
      </c>
      <c r="I338" s="152">
        <v>34020</v>
      </c>
      <c r="J338" s="152">
        <v>28770</v>
      </c>
      <c r="K338" s="152">
        <v>23520</v>
      </c>
      <c r="L338" s="152">
        <v>18440</v>
      </c>
      <c r="M338" s="152">
        <v>15060</v>
      </c>
    </row>
    <row r="339" spans="1:13" ht="15" customHeight="1">
      <c r="A339" s="152">
        <v>3740</v>
      </c>
      <c r="B339" s="152">
        <v>3760</v>
      </c>
      <c r="C339" s="152">
        <v>156560</v>
      </c>
      <c r="D339" s="152">
        <v>131560</v>
      </c>
      <c r="E339" s="152">
        <v>81230</v>
      </c>
      <c r="F339" s="152">
        <v>68110</v>
      </c>
      <c r="G339" s="152">
        <v>54980</v>
      </c>
      <c r="H339" s="152">
        <v>41860</v>
      </c>
      <c r="I339" s="152">
        <v>34640</v>
      </c>
      <c r="J339" s="152">
        <v>29390</v>
      </c>
      <c r="K339" s="152">
        <v>24140</v>
      </c>
      <c r="L339" s="152">
        <v>18890</v>
      </c>
      <c r="M339" s="152">
        <v>15460</v>
      </c>
    </row>
    <row r="340" spans="1:13" ht="15" customHeight="1">
      <c r="A340" s="152">
        <v>3760</v>
      </c>
      <c r="B340" s="152">
        <v>3780</v>
      </c>
      <c r="C340" s="152">
        <v>163920</v>
      </c>
      <c r="D340" s="152">
        <v>136090</v>
      </c>
      <c r="E340" s="152">
        <v>84260</v>
      </c>
      <c r="F340" s="152">
        <v>71130</v>
      </c>
      <c r="G340" s="152">
        <v>58010</v>
      </c>
      <c r="H340" s="152">
        <v>44880</v>
      </c>
      <c r="I340" s="152">
        <v>35850</v>
      </c>
      <c r="J340" s="152">
        <v>30600</v>
      </c>
      <c r="K340" s="152">
        <v>25350</v>
      </c>
      <c r="L340" s="152">
        <v>20100</v>
      </c>
      <c r="M340" s="152">
        <v>16240</v>
      </c>
    </row>
    <row r="341" spans="1:13" ht="15" customHeight="1">
      <c r="A341" s="152">
        <v>3780</v>
      </c>
      <c r="B341" s="152">
        <v>3800</v>
      </c>
      <c r="C341" s="152">
        <v>166590</v>
      </c>
      <c r="D341" s="152">
        <v>138740</v>
      </c>
      <c r="E341" s="152">
        <v>85970</v>
      </c>
      <c r="F341" s="152">
        <v>72850</v>
      </c>
      <c r="G341" s="152">
        <v>59720</v>
      </c>
      <c r="H341" s="152">
        <v>46600</v>
      </c>
      <c r="I341" s="152">
        <v>36540</v>
      </c>
      <c r="J341" s="152">
        <v>31290</v>
      </c>
      <c r="K341" s="152">
        <v>26040</v>
      </c>
      <c r="L341" s="152">
        <v>20790</v>
      </c>
      <c r="M341" s="152">
        <v>16680</v>
      </c>
    </row>
    <row r="342" spans="1:13" ht="15" customHeight="1">
      <c r="A342" s="152">
        <v>3800</v>
      </c>
      <c r="B342" s="152">
        <v>3820</v>
      </c>
      <c r="C342" s="152">
        <v>169260</v>
      </c>
      <c r="D342" s="152">
        <v>141400</v>
      </c>
      <c r="E342" s="152">
        <v>87680</v>
      </c>
      <c r="F342" s="152">
        <v>74560</v>
      </c>
      <c r="G342" s="152">
        <v>61430</v>
      </c>
      <c r="H342" s="152">
        <v>48310</v>
      </c>
      <c r="I342" s="152">
        <v>37220</v>
      </c>
      <c r="J342" s="152">
        <v>31970</v>
      </c>
      <c r="K342" s="152">
        <v>26720</v>
      </c>
      <c r="L342" s="152">
        <v>21470</v>
      </c>
      <c r="M342" s="152">
        <v>17120</v>
      </c>
    </row>
    <row r="343" spans="1:13" ht="15" customHeight="1">
      <c r="A343" s="152">
        <v>3820</v>
      </c>
      <c r="B343" s="152">
        <v>3840</v>
      </c>
      <c r="C343" s="152">
        <v>171930</v>
      </c>
      <c r="D343" s="152">
        <v>144050</v>
      </c>
      <c r="E343" s="152">
        <v>89390</v>
      </c>
      <c r="F343" s="152">
        <v>76270</v>
      </c>
      <c r="G343" s="152">
        <v>63140</v>
      </c>
      <c r="H343" s="152">
        <v>50020</v>
      </c>
      <c r="I343" s="152">
        <v>37900</v>
      </c>
      <c r="J343" s="152">
        <v>32650</v>
      </c>
      <c r="K343" s="152">
        <v>27400</v>
      </c>
      <c r="L343" s="152">
        <v>22150</v>
      </c>
      <c r="M343" s="152">
        <v>17560</v>
      </c>
    </row>
    <row r="344" spans="1:13" ht="15" customHeight="1">
      <c r="A344" s="152">
        <v>3840</v>
      </c>
      <c r="B344" s="152">
        <v>3860</v>
      </c>
      <c r="C344" s="152">
        <v>174600</v>
      </c>
      <c r="D344" s="152">
        <v>146710</v>
      </c>
      <c r="E344" s="152">
        <v>91100</v>
      </c>
      <c r="F344" s="152">
        <v>77980</v>
      </c>
      <c r="G344" s="152">
        <v>64850</v>
      </c>
      <c r="H344" s="152">
        <v>51730</v>
      </c>
      <c r="I344" s="152">
        <v>38600</v>
      </c>
      <c r="J344" s="152">
        <v>33340</v>
      </c>
      <c r="K344" s="152">
        <v>28090</v>
      </c>
      <c r="L344" s="152">
        <v>22840</v>
      </c>
      <c r="M344" s="152">
        <v>18000</v>
      </c>
    </row>
    <row r="345" spans="1:13" ht="15" customHeight="1">
      <c r="A345" s="152">
        <v>3860</v>
      </c>
      <c r="B345" s="152">
        <v>3880</v>
      </c>
      <c r="C345" s="152">
        <v>177270</v>
      </c>
      <c r="D345" s="152">
        <v>149360</v>
      </c>
      <c r="E345" s="152">
        <v>92820</v>
      </c>
      <c r="F345" s="152">
        <v>79690</v>
      </c>
      <c r="G345" s="152">
        <v>66570</v>
      </c>
      <c r="H345" s="152">
        <v>53440</v>
      </c>
      <c r="I345" s="152">
        <v>40320</v>
      </c>
      <c r="J345" s="152">
        <v>34020</v>
      </c>
      <c r="K345" s="152">
        <v>28770</v>
      </c>
      <c r="L345" s="152">
        <v>23520</v>
      </c>
      <c r="M345" s="152">
        <v>18440</v>
      </c>
    </row>
    <row r="346" spans="1:13" ht="15" customHeight="1">
      <c r="A346" s="152">
        <v>3880</v>
      </c>
      <c r="B346" s="152">
        <v>3900</v>
      </c>
      <c r="C346" s="152">
        <v>179940</v>
      </c>
      <c r="D346" s="152">
        <v>152020</v>
      </c>
      <c r="E346" s="152">
        <v>94920</v>
      </c>
      <c r="F346" s="152">
        <v>81400</v>
      </c>
      <c r="G346" s="152">
        <v>68280</v>
      </c>
      <c r="H346" s="152">
        <v>55150</v>
      </c>
      <c r="I346" s="152">
        <v>42030</v>
      </c>
      <c r="J346" s="152">
        <v>34710</v>
      </c>
      <c r="K346" s="152">
        <v>29460</v>
      </c>
      <c r="L346" s="152">
        <v>24210</v>
      </c>
      <c r="M346" s="152">
        <v>18960</v>
      </c>
    </row>
    <row r="347" spans="1:13" ht="15" customHeight="1">
      <c r="A347" s="152">
        <v>3900</v>
      </c>
      <c r="B347" s="152">
        <v>3920</v>
      </c>
      <c r="C347" s="152">
        <v>182610</v>
      </c>
      <c r="D347" s="152">
        <v>154670</v>
      </c>
      <c r="E347" s="152">
        <v>97370</v>
      </c>
      <c r="F347" s="152">
        <v>83110</v>
      </c>
      <c r="G347" s="152">
        <v>69990</v>
      </c>
      <c r="H347" s="152">
        <v>56860</v>
      </c>
      <c r="I347" s="152">
        <v>43740</v>
      </c>
      <c r="J347" s="152">
        <v>35390</v>
      </c>
      <c r="K347" s="152">
        <v>30140</v>
      </c>
      <c r="L347" s="152">
        <v>24890</v>
      </c>
      <c r="M347" s="152">
        <v>19640</v>
      </c>
    </row>
    <row r="348" spans="1:13" ht="15" customHeight="1">
      <c r="A348" s="152">
        <v>3920</v>
      </c>
      <c r="B348" s="152">
        <v>3940</v>
      </c>
      <c r="C348" s="152">
        <v>185280</v>
      </c>
      <c r="D348" s="152">
        <v>157330</v>
      </c>
      <c r="E348" s="152">
        <v>99810</v>
      </c>
      <c r="F348" s="152">
        <v>84830</v>
      </c>
      <c r="G348" s="152">
        <v>71700</v>
      </c>
      <c r="H348" s="152">
        <v>58580</v>
      </c>
      <c r="I348" s="152">
        <v>45450</v>
      </c>
      <c r="J348" s="152">
        <v>36080</v>
      </c>
      <c r="K348" s="152">
        <v>30830</v>
      </c>
      <c r="L348" s="152">
        <v>25580</v>
      </c>
      <c r="M348" s="152">
        <v>20330</v>
      </c>
    </row>
    <row r="349" spans="1:13" ht="15" customHeight="1">
      <c r="A349" s="152">
        <v>3940</v>
      </c>
      <c r="B349" s="152">
        <v>3960</v>
      </c>
      <c r="C349" s="152">
        <v>187950</v>
      </c>
      <c r="D349" s="152">
        <v>159980</v>
      </c>
      <c r="E349" s="152">
        <v>102260</v>
      </c>
      <c r="F349" s="152">
        <v>86540</v>
      </c>
      <c r="G349" s="152">
        <v>73410</v>
      </c>
      <c r="H349" s="152">
        <v>60290</v>
      </c>
      <c r="I349" s="152">
        <v>47160</v>
      </c>
      <c r="J349" s="152">
        <v>36760</v>
      </c>
      <c r="K349" s="152">
        <v>31510</v>
      </c>
      <c r="L349" s="152">
        <v>26260</v>
      </c>
      <c r="M349" s="152">
        <v>21010</v>
      </c>
    </row>
    <row r="350" spans="1:13" ht="15" customHeight="1">
      <c r="A350" s="152">
        <v>3960</v>
      </c>
      <c r="B350" s="152">
        <v>3980</v>
      </c>
      <c r="C350" s="152">
        <v>190620</v>
      </c>
      <c r="D350" s="152">
        <v>162640</v>
      </c>
      <c r="E350" s="152">
        <v>104700</v>
      </c>
      <c r="F350" s="152">
        <v>88250</v>
      </c>
      <c r="G350" s="152">
        <v>75120</v>
      </c>
      <c r="H350" s="152">
        <v>62000</v>
      </c>
      <c r="I350" s="152">
        <v>48870</v>
      </c>
      <c r="J350" s="152">
        <v>37450</v>
      </c>
      <c r="K350" s="152">
        <v>32200</v>
      </c>
      <c r="L350" s="152">
        <v>26950</v>
      </c>
      <c r="M350" s="152">
        <v>21700</v>
      </c>
    </row>
    <row r="351" spans="1:13" ht="15" customHeight="1">
      <c r="A351" s="152">
        <v>3980</v>
      </c>
      <c r="B351" s="152">
        <v>4000</v>
      </c>
      <c r="C351" s="152">
        <v>193290</v>
      </c>
      <c r="D351" s="152">
        <v>165290</v>
      </c>
      <c r="E351" s="152">
        <v>107150</v>
      </c>
      <c r="F351" s="152">
        <v>89960</v>
      </c>
      <c r="G351" s="152">
        <v>76840</v>
      </c>
      <c r="H351" s="152">
        <v>63710</v>
      </c>
      <c r="I351" s="152">
        <v>50590</v>
      </c>
      <c r="J351" s="152">
        <v>38130</v>
      </c>
      <c r="K351" s="152">
        <v>32880</v>
      </c>
      <c r="L351" s="152">
        <v>27630</v>
      </c>
      <c r="M351" s="152">
        <v>22380</v>
      </c>
    </row>
    <row r="352" spans="1:13" ht="15" customHeight="1">
      <c r="A352" s="152">
        <v>4000</v>
      </c>
      <c r="B352" s="152">
        <v>4020</v>
      </c>
      <c r="C352" s="152">
        <v>195960</v>
      </c>
      <c r="D352" s="152">
        <v>167950</v>
      </c>
      <c r="E352" s="152">
        <v>109590</v>
      </c>
      <c r="F352" s="152">
        <v>91670</v>
      </c>
      <c r="G352" s="152">
        <v>78550</v>
      </c>
      <c r="H352" s="152">
        <v>65420</v>
      </c>
      <c r="I352" s="152">
        <v>52300</v>
      </c>
      <c r="J352" s="152">
        <v>39170</v>
      </c>
      <c r="K352" s="152">
        <v>33570</v>
      </c>
      <c r="L352" s="152">
        <v>28320</v>
      </c>
      <c r="M352" s="152">
        <v>23070</v>
      </c>
    </row>
    <row r="353" spans="1:13" ht="15" customHeight="1">
      <c r="A353" s="152">
        <v>4020</v>
      </c>
      <c r="B353" s="152">
        <v>4040</v>
      </c>
      <c r="C353" s="152">
        <v>198630</v>
      </c>
      <c r="D353" s="152">
        <v>170600</v>
      </c>
      <c r="E353" s="152">
        <v>112040</v>
      </c>
      <c r="F353" s="152">
        <v>93380</v>
      </c>
      <c r="G353" s="152">
        <v>80260</v>
      </c>
      <c r="H353" s="152">
        <v>67130</v>
      </c>
      <c r="I353" s="152">
        <v>54010</v>
      </c>
      <c r="J353" s="152">
        <v>40880</v>
      </c>
      <c r="K353" s="152">
        <v>34250</v>
      </c>
      <c r="L353" s="152">
        <v>29000</v>
      </c>
      <c r="M353" s="152">
        <v>23750</v>
      </c>
    </row>
    <row r="354" spans="1:13" ht="15" customHeight="1">
      <c r="A354" s="152">
        <v>4040</v>
      </c>
      <c r="B354" s="152">
        <v>4060</v>
      </c>
      <c r="C354" s="152">
        <v>201300</v>
      </c>
      <c r="D354" s="152">
        <v>173260</v>
      </c>
      <c r="E354" s="152">
        <v>114480</v>
      </c>
      <c r="F354" s="152">
        <v>95730</v>
      </c>
      <c r="G354" s="152">
        <v>81970</v>
      </c>
      <c r="H354" s="152">
        <v>68840</v>
      </c>
      <c r="I354" s="152">
        <v>55720</v>
      </c>
      <c r="J354" s="152">
        <v>42590</v>
      </c>
      <c r="K354" s="152">
        <v>34930</v>
      </c>
      <c r="L354" s="152">
        <v>29680</v>
      </c>
      <c r="M354" s="152">
        <v>24430</v>
      </c>
    </row>
    <row r="355" spans="1:13" ht="15" customHeight="1">
      <c r="A355" s="152">
        <v>4060</v>
      </c>
      <c r="B355" s="152">
        <v>4080</v>
      </c>
      <c r="C355" s="152">
        <v>203970</v>
      </c>
      <c r="D355" s="152">
        <v>175910</v>
      </c>
      <c r="E355" s="152">
        <v>116930</v>
      </c>
      <c r="F355" s="152">
        <v>98180</v>
      </c>
      <c r="G355" s="152">
        <v>83680</v>
      </c>
      <c r="H355" s="152">
        <v>70560</v>
      </c>
      <c r="I355" s="152">
        <v>57430</v>
      </c>
      <c r="J355" s="152">
        <v>44310</v>
      </c>
      <c r="K355" s="152">
        <v>35620</v>
      </c>
      <c r="L355" s="152">
        <v>30370</v>
      </c>
      <c r="M355" s="152">
        <v>25120</v>
      </c>
    </row>
    <row r="356" spans="1:13" ht="15" customHeight="1">
      <c r="A356" s="152">
        <v>4080</v>
      </c>
      <c r="B356" s="152">
        <v>4100</v>
      </c>
      <c r="C356" s="152">
        <v>206640</v>
      </c>
      <c r="D356" s="152">
        <v>178570</v>
      </c>
      <c r="E356" s="152">
        <v>119370</v>
      </c>
      <c r="F356" s="152">
        <v>100620</v>
      </c>
      <c r="G356" s="152">
        <v>85390</v>
      </c>
      <c r="H356" s="152">
        <v>72270</v>
      </c>
      <c r="I356" s="152">
        <v>59140</v>
      </c>
      <c r="J356" s="152">
        <v>46020</v>
      </c>
      <c r="K356" s="152">
        <v>36300</v>
      </c>
      <c r="L356" s="152">
        <v>31050</v>
      </c>
      <c r="M356" s="152">
        <v>25800</v>
      </c>
    </row>
    <row r="357" spans="1:13" ht="15" customHeight="1">
      <c r="A357" s="152">
        <v>4100</v>
      </c>
      <c r="B357" s="152">
        <v>4120</v>
      </c>
      <c r="C357" s="152">
        <v>209310</v>
      </c>
      <c r="D357" s="152">
        <v>181220</v>
      </c>
      <c r="E357" s="152">
        <v>121820</v>
      </c>
      <c r="F357" s="152">
        <v>103070</v>
      </c>
      <c r="G357" s="152">
        <v>87100</v>
      </c>
      <c r="H357" s="152">
        <v>73980</v>
      </c>
      <c r="I357" s="152">
        <v>60850</v>
      </c>
      <c r="J357" s="152">
        <v>47730</v>
      </c>
      <c r="K357" s="152">
        <v>36990</v>
      </c>
      <c r="L357" s="152">
        <v>31740</v>
      </c>
      <c r="M357" s="152">
        <v>26490</v>
      </c>
    </row>
    <row r="358" spans="1:13" ht="15" customHeight="1">
      <c r="A358" s="152">
        <v>4120</v>
      </c>
      <c r="B358" s="152">
        <v>4140</v>
      </c>
      <c r="C358" s="152">
        <v>211980</v>
      </c>
      <c r="D358" s="152">
        <v>183880</v>
      </c>
      <c r="E358" s="152">
        <v>124260</v>
      </c>
      <c r="F358" s="152">
        <v>105510</v>
      </c>
      <c r="G358" s="152">
        <v>88820</v>
      </c>
      <c r="H358" s="152">
        <v>75690</v>
      </c>
      <c r="I358" s="152">
        <v>62570</v>
      </c>
      <c r="J358" s="152">
        <v>49440</v>
      </c>
      <c r="K358" s="152">
        <v>37670</v>
      </c>
      <c r="L358" s="152">
        <v>32420</v>
      </c>
      <c r="M358" s="152">
        <v>27170</v>
      </c>
    </row>
    <row r="359" spans="1:13" ht="15" customHeight="1">
      <c r="A359" s="152">
        <v>4140</v>
      </c>
      <c r="B359" s="152">
        <v>4160</v>
      </c>
      <c r="C359" s="152">
        <v>214650</v>
      </c>
      <c r="D359" s="152">
        <v>186530</v>
      </c>
      <c r="E359" s="152">
        <v>126710</v>
      </c>
      <c r="F359" s="152">
        <v>107960</v>
      </c>
      <c r="G359" s="152">
        <v>90530</v>
      </c>
      <c r="H359" s="152">
        <v>77400</v>
      </c>
      <c r="I359" s="152">
        <v>64280</v>
      </c>
      <c r="J359" s="152">
        <v>51150</v>
      </c>
      <c r="K359" s="152">
        <v>38360</v>
      </c>
      <c r="L359" s="152">
        <v>33110</v>
      </c>
      <c r="M359" s="152">
        <v>27860</v>
      </c>
    </row>
    <row r="360" spans="1:13" ht="15" customHeight="1">
      <c r="A360" s="152">
        <v>4160</v>
      </c>
      <c r="B360" s="152">
        <v>4180</v>
      </c>
      <c r="C360" s="152">
        <v>217320</v>
      </c>
      <c r="D360" s="152">
        <v>189190</v>
      </c>
      <c r="E360" s="152">
        <v>129150</v>
      </c>
      <c r="F360" s="152">
        <v>110400</v>
      </c>
      <c r="G360" s="152">
        <v>92240</v>
      </c>
      <c r="H360" s="152">
        <v>79110</v>
      </c>
      <c r="I360" s="152">
        <v>65990</v>
      </c>
      <c r="J360" s="152">
        <v>52860</v>
      </c>
      <c r="K360" s="152">
        <v>39740</v>
      </c>
      <c r="L360" s="152">
        <v>33790</v>
      </c>
      <c r="M360" s="152">
        <v>28540</v>
      </c>
    </row>
    <row r="361" spans="1:13" ht="15" customHeight="1">
      <c r="A361" s="152">
        <v>4180</v>
      </c>
      <c r="B361" s="152">
        <v>4200</v>
      </c>
      <c r="C361" s="152">
        <v>219990</v>
      </c>
      <c r="D361" s="152">
        <v>191840</v>
      </c>
      <c r="E361" s="152">
        <v>131600</v>
      </c>
      <c r="F361" s="152">
        <v>112850</v>
      </c>
      <c r="G361" s="152">
        <v>94100</v>
      </c>
      <c r="H361" s="152">
        <v>80830</v>
      </c>
      <c r="I361" s="152">
        <v>67700</v>
      </c>
      <c r="J361" s="152">
        <v>54580</v>
      </c>
      <c r="K361" s="152">
        <v>41450</v>
      </c>
      <c r="L361" s="152">
        <v>34480</v>
      </c>
      <c r="M361" s="152">
        <v>29230</v>
      </c>
    </row>
    <row r="362" spans="1:13" ht="15" customHeight="1">
      <c r="A362" s="152">
        <v>4200</v>
      </c>
      <c r="B362" s="152">
        <v>4220</v>
      </c>
      <c r="C362" s="152">
        <v>222660</v>
      </c>
      <c r="D362" s="152">
        <v>194500</v>
      </c>
      <c r="E362" s="152">
        <v>134040</v>
      </c>
      <c r="F362" s="152">
        <v>115290</v>
      </c>
      <c r="G362" s="152">
        <v>96540</v>
      </c>
      <c r="H362" s="152">
        <v>82540</v>
      </c>
      <c r="I362" s="152">
        <v>69410</v>
      </c>
      <c r="J362" s="152">
        <v>56290</v>
      </c>
      <c r="K362" s="152">
        <v>43160</v>
      </c>
      <c r="L362" s="152">
        <v>35160</v>
      </c>
      <c r="M362" s="152">
        <v>29910</v>
      </c>
    </row>
    <row r="363" spans="1:13" ht="15" customHeight="1">
      <c r="A363" s="152">
        <v>4220</v>
      </c>
      <c r="B363" s="152">
        <v>4240</v>
      </c>
      <c r="C363" s="152">
        <v>225330</v>
      </c>
      <c r="D363" s="152">
        <v>197150</v>
      </c>
      <c r="E363" s="152">
        <v>136490</v>
      </c>
      <c r="F363" s="152">
        <v>117740</v>
      </c>
      <c r="G363" s="152">
        <v>98990</v>
      </c>
      <c r="H363" s="152">
        <v>84250</v>
      </c>
      <c r="I363" s="152">
        <v>71120</v>
      </c>
      <c r="J363" s="152">
        <v>58000</v>
      </c>
      <c r="K363" s="152">
        <v>44870</v>
      </c>
      <c r="L363" s="152">
        <v>35850</v>
      </c>
      <c r="M363" s="152">
        <v>30600</v>
      </c>
    </row>
    <row r="364" spans="1:13" ht="15" customHeight="1">
      <c r="A364" s="152">
        <v>4240</v>
      </c>
      <c r="B364" s="152">
        <v>4260</v>
      </c>
      <c r="C364" s="152">
        <v>228000</v>
      </c>
      <c r="D364" s="152">
        <v>199810</v>
      </c>
      <c r="E364" s="152">
        <v>138930</v>
      </c>
      <c r="F364" s="152">
        <v>120180</v>
      </c>
      <c r="G364" s="152">
        <v>101430</v>
      </c>
      <c r="H364" s="152">
        <v>85960</v>
      </c>
      <c r="I364" s="152">
        <v>72830</v>
      </c>
      <c r="J364" s="152">
        <v>59710</v>
      </c>
      <c r="K364" s="152">
        <v>46580</v>
      </c>
      <c r="L364" s="152">
        <v>36530</v>
      </c>
      <c r="M364" s="152">
        <v>31280</v>
      </c>
    </row>
    <row r="365" spans="1:13" ht="15" customHeight="1">
      <c r="A365" s="152">
        <v>4260</v>
      </c>
      <c r="B365" s="152">
        <v>4280</v>
      </c>
      <c r="C365" s="152">
        <v>230670</v>
      </c>
      <c r="D365" s="152">
        <v>202460</v>
      </c>
      <c r="E365" s="152">
        <v>141380</v>
      </c>
      <c r="F365" s="152">
        <v>122630</v>
      </c>
      <c r="G365" s="152">
        <v>103880</v>
      </c>
      <c r="H365" s="152">
        <v>87670</v>
      </c>
      <c r="I365" s="152">
        <v>74550</v>
      </c>
      <c r="J365" s="152">
        <v>61420</v>
      </c>
      <c r="K365" s="152">
        <v>48300</v>
      </c>
      <c r="L365" s="152">
        <v>37220</v>
      </c>
      <c r="M365" s="152">
        <v>31970</v>
      </c>
    </row>
    <row r="366" spans="1:13" ht="15" customHeight="1">
      <c r="A366" s="152">
        <v>4280</v>
      </c>
      <c r="B366" s="152">
        <v>4300</v>
      </c>
      <c r="C366" s="152">
        <v>233340</v>
      </c>
      <c r="D366" s="152">
        <v>205120</v>
      </c>
      <c r="E366" s="152">
        <v>143820</v>
      </c>
      <c r="F366" s="152">
        <v>125070</v>
      </c>
      <c r="G366" s="152">
        <v>106320</v>
      </c>
      <c r="H366" s="152">
        <v>89380</v>
      </c>
      <c r="I366" s="152">
        <v>76260</v>
      </c>
      <c r="J366" s="152">
        <v>63130</v>
      </c>
      <c r="K366" s="152">
        <v>50010</v>
      </c>
      <c r="L366" s="152">
        <v>37900</v>
      </c>
      <c r="M366" s="152">
        <v>32650</v>
      </c>
    </row>
    <row r="367" spans="1:13" ht="15" customHeight="1">
      <c r="A367" s="152">
        <v>4300</v>
      </c>
      <c r="B367" s="152">
        <v>4320</v>
      </c>
      <c r="C367" s="152">
        <v>236010</v>
      </c>
      <c r="D367" s="152">
        <v>207770</v>
      </c>
      <c r="E367" s="152">
        <v>146270</v>
      </c>
      <c r="F367" s="152">
        <v>127520</v>
      </c>
      <c r="G367" s="152">
        <v>108770</v>
      </c>
      <c r="H367" s="152">
        <v>91090</v>
      </c>
      <c r="I367" s="152">
        <v>77970</v>
      </c>
      <c r="J367" s="152">
        <v>64840</v>
      </c>
      <c r="K367" s="152">
        <v>51720</v>
      </c>
      <c r="L367" s="152">
        <v>38590</v>
      </c>
      <c r="M367" s="152">
        <v>33330</v>
      </c>
    </row>
    <row r="368" spans="1:13" ht="15" customHeight="1">
      <c r="A368" s="152">
        <v>4320</v>
      </c>
      <c r="B368" s="152">
        <v>4340</v>
      </c>
      <c r="C368" s="152">
        <v>238680</v>
      </c>
      <c r="D368" s="152">
        <v>210430</v>
      </c>
      <c r="E368" s="152">
        <v>148710</v>
      </c>
      <c r="F368" s="152">
        <v>129960</v>
      </c>
      <c r="G368" s="152">
        <v>111210</v>
      </c>
      <c r="H368" s="152">
        <v>92810</v>
      </c>
      <c r="I368" s="152">
        <v>79680</v>
      </c>
      <c r="J368" s="152">
        <v>66560</v>
      </c>
      <c r="K368" s="152">
        <v>53430</v>
      </c>
      <c r="L368" s="152">
        <v>40310</v>
      </c>
      <c r="M368" s="152">
        <v>34020</v>
      </c>
    </row>
    <row r="369" spans="1:13" ht="15" customHeight="1">
      <c r="A369" s="152">
        <v>4340</v>
      </c>
      <c r="B369" s="152">
        <v>4360</v>
      </c>
      <c r="C369" s="152">
        <v>241350</v>
      </c>
      <c r="D369" s="152">
        <v>213080</v>
      </c>
      <c r="E369" s="152">
        <v>151160</v>
      </c>
      <c r="F369" s="152">
        <v>132410</v>
      </c>
      <c r="G369" s="152">
        <v>113660</v>
      </c>
      <c r="H369" s="152">
        <v>94910</v>
      </c>
      <c r="I369" s="152">
        <v>81390</v>
      </c>
      <c r="J369" s="152">
        <v>68270</v>
      </c>
      <c r="K369" s="152">
        <v>55140</v>
      </c>
      <c r="L369" s="152">
        <v>42020</v>
      </c>
      <c r="M369" s="152">
        <v>34700</v>
      </c>
    </row>
    <row r="370" spans="1:13" ht="15" customHeight="1">
      <c r="A370" s="152">
        <v>4360</v>
      </c>
      <c r="B370" s="152">
        <v>4380</v>
      </c>
      <c r="C370" s="152">
        <v>244020</v>
      </c>
      <c r="D370" s="152">
        <v>215740</v>
      </c>
      <c r="E370" s="152">
        <v>153600</v>
      </c>
      <c r="F370" s="152">
        <v>134850</v>
      </c>
      <c r="G370" s="152">
        <v>116100</v>
      </c>
      <c r="H370" s="152">
        <v>97350</v>
      </c>
      <c r="I370" s="152">
        <v>83100</v>
      </c>
      <c r="J370" s="152">
        <v>69980</v>
      </c>
      <c r="K370" s="152">
        <v>56850</v>
      </c>
      <c r="L370" s="152">
        <v>43730</v>
      </c>
      <c r="M370" s="152">
        <v>35390</v>
      </c>
    </row>
    <row r="371" spans="1:13" ht="15" customHeight="1">
      <c r="A371" s="152">
        <v>4380</v>
      </c>
      <c r="B371" s="152">
        <v>4400</v>
      </c>
      <c r="C371" s="152">
        <v>246690</v>
      </c>
      <c r="D371" s="152">
        <v>218390</v>
      </c>
      <c r="E371" s="152">
        <v>156050</v>
      </c>
      <c r="F371" s="152">
        <v>137300</v>
      </c>
      <c r="G371" s="152">
        <v>118550</v>
      </c>
      <c r="H371" s="152">
        <v>99800</v>
      </c>
      <c r="I371" s="152">
        <v>84820</v>
      </c>
      <c r="J371" s="152">
        <v>71690</v>
      </c>
      <c r="K371" s="152">
        <v>58570</v>
      </c>
      <c r="L371" s="152">
        <v>45440</v>
      </c>
      <c r="M371" s="152">
        <v>36070</v>
      </c>
    </row>
    <row r="372" spans="1:13" ht="15" customHeight="1">
      <c r="A372" s="152">
        <v>4400</v>
      </c>
      <c r="B372" s="152">
        <v>4420</v>
      </c>
      <c r="C372" s="152">
        <v>249360</v>
      </c>
      <c r="D372" s="152">
        <v>221050</v>
      </c>
      <c r="E372" s="152">
        <v>158490</v>
      </c>
      <c r="F372" s="152">
        <v>139740</v>
      </c>
      <c r="G372" s="152">
        <v>120990</v>
      </c>
      <c r="H372" s="152">
        <v>102240</v>
      </c>
      <c r="I372" s="152">
        <v>86530</v>
      </c>
      <c r="J372" s="152">
        <v>73400</v>
      </c>
      <c r="K372" s="152">
        <v>60280</v>
      </c>
      <c r="L372" s="152">
        <v>47150</v>
      </c>
      <c r="M372" s="152">
        <v>36760</v>
      </c>
    </row>
    <row r="373" spans="1:13" ht="15" customHeight="1">
      <c r="A373" s="152">
        <v>4420</v>
      </c>
      <c r="B373" s="152">
        <v>4440</v>
      </c>
      <c r="C373" s="152">
        <v>252030</v>
      </c>
      <c r="D373" s="152">
        <v>223700</v>
      </c>
      <c r="E373" s="152">
        <v>160940</v>
      </c>
      <c r="F373" s="152">
        <v>142190</v>
      </c>
      <c r="G373" s="152">
        <v>123440</v>
      </c>
      <c r="H373" s="152">
        <v>104690</v>
      </c>
      <c r="I373" s="152">
        <v>88240</v>
      </c>
      <c r="J373" s="152">
        <v>75110</v>
      </c>
      <c r="K373" s="152">
        <v>61990</v>
      </c>
      <c r="L373" s="152">
        <v>48860</v>
      </c>
      <c r="M373" s="152">
        <v>37440</v>
      </c>
    </row>
    <row r="374" spans="1:13" ht="15" customHeight="1">
      <c r="A374" s="152">
        <v>4440</v>
      </c>
      <c r="B374" s="152">
        <v>4460</v>
      </c>
      <c r="C374" s="152">
        <v>254700</v>
      </c>
      <c r="D374" s="152">
        <v>226360</v>
      </c>
      <c r="E374" s="152">
        <v>163380</v>
      </c>
      <c r="F374" s="152">
        <v>144630</v>
      </c>
      <c r="G374" s="152">
        <v>125880</v>
      </c>
      <c r="H374" s="152">
        <v>107130</v>
      </c>
      <c r="I374" s="152">
        <v>89950</v>
      </c>
      <c r="J374" s="152">
        <v>76820</v>
      </c>
      <c r="K374" s="152">
        <v>63700</v>
      </c>
      <c r="L374" s="152">
        <v>50570</v>
      </c>
      <c r="M374" s="152">
        <v>38130</v>
      </c>
    </row>
    <row r="375" spans="1:13" ht="15" customHeight="1">
      <c r="A375" s="152">
        <v>4460</v>
      </c>
      <c r="B375" s="152">
        <v>4480</v>
      </c>
      <c r="C375" s="152">
        <v>257370</v>
      </c>
      <c r="D375" s="152">
        <v>229010</v>
      </c>
      <c r="E375" s="152">
        <v>165830</v>
      </c>
      <c r="F375" s="152">
        <v>147080</v>
      </c>
      <c r="G375" s="152">
        <v>128330</v>
      </c>
      <c r="H375" s="152">
        <v>109580</v>
      </c>
      <c r="I375" s="152">
        <v>91660</v>
      </c>
      <c r="J375" s="152">
        <v>78540</v>
      </c>
      <c r="K375" s="152">
        <v>65410</v>
      </c>
      <c r="L375" s="152">
        <v>52290</v>
      </c>
      <c r="M375" s="152">
        <v>39160</v>
      </c>
    </row>
    <row r="376" spans="1:13" ht="15" customHeight="1">
      <c r="A376" s="152">
        <v>4480</v>
      </c>
      <c r="B376" s="152">
        <v>4500</v>
      </c>
      <c r="C376" s="152">
        <v>260040</v>
      </c>
      <c r="D376" s="152">
        <v>231670</v>
      </c>
      <c r="E376" s="152">
        <v>168270</v>
      </c>
      <c r="F376" s="152">
        <v>149520</v>
      </c>
      <c r="G376" s="152">
        <v>130770</v>
      </c>
      <c r="H376" s="152">
        <v>112020</v>
      </c>
      <c r="I376" s="152">
        <v>93370</v>
      </c>
      <c r="J376" s="152">
        <v>80250</v>
      </c>
      <c r="K376" s="152">
        <v>67120</v>
      </c>
      <c r="L376" s="152">
        <v>54000</v>
      </c>
      <c r="M376" s="152">
        <v>40870</v>
      </c>
    </row>
    <row r="377" spans="1:13" ht="15" customHeight="1">
      <c r="A377" s="152">
        <v>4500</v>
      </c>
      <c r="B377" s="152">
        <v>4520</v>
      </c>
      <c r="C377" s="152">
        <v>262840</v>
      </c>
      <c r="D377" s="152">
        <v>234460</v>
      </c>
      <c r="E377" s="152">
        <v>170850</v>
      </c>
      <c r="F377" s="152">
        <v>152100</v>
      </c>
      <c r="G377" s="152">
        <v>133350</v>
      </c>
      <c r="H377" s="152">
        <v>114600</v>
      </c>
      <c r="I377" s="152">
        <v>95850</v>
      </c>
      <c r="J377" s="152">
        <v>82050</v>
      </c>
      <c r="K377" s="152">
        <v>68930</v>
      </c>
      <c r="L377" s="152">
        <v>55800</v>
      </c>
      <c r="M377" s="152">
        <v>42680</v>
      </c>
    </row>
    <row r="378" spans="1:13" ht="15" customHeight="1">
      <c r="A378" s="152">
        <v>4520</v>
      </c>
      <c r="B378" s="152">
        <v>4540</v>
      </c>
      <c r="C378" s="152">
        <v>265650</v>
      </c>
      <c r="D378" s="152">
        <v>237250</v>
      </c>
      <c r="E378" s="152">
        <v>173430</v>
      </c>
      <c r="F378" s="152">
        <v>154680</v>
      </c>
      <c r="G378" s="152">
        <v>135930</v>
      </c>
      <c r="H378" s="152">
        <v>117180</v>
      </c>
      <c r="I378" s="152">
        <v>98430</v>
      </c>
      <c r="J378" s="152">
        <v>83860</v>
      </c>
      <c r="K378" s="152">
        <v>70730</v>
      </c>
      <c r="L378" s="152">
        <v>57610</v>
      </c>
      <c r="M378" s="152">
        <v>44480</v>
      </c>
    </row>
    <row r="379" spans="1:13" ht="15" customHeight="1">
      <c r="A379" s="152">
        <v>4540</v>
      </c>
      <c r="B379" s="152">
        <v>4560</v>
      </c>
      <c r="C379" s="152">
        <v>268450</v>
      </c>
      <c r="D379" s="152">
        <v>240040</v>
      </c>
      <c r="E379" s="152">
        <v>176010</v>
      </c>
      <c r="F379" s="152">
        <v>157260</v>
      </c>
      <c r="G379" s="152">
        <v>138510</v>
      </c>
      <c r="H379" s="152">
        <v>119760</v>
      </c>
      <c r="I379" s="152">
        <v>101010</v>
      </c>
      <c r="J379" s="152">
        <v>85670</v>
      </c>
      <c r="K379" s="152">
        <v>72540</v>
      </c>
      <c r="L379" s="152">
        <v>59420</v>
      </c>
      <c r="M379" s="152">
        <v>46290</v>
      </c>
    </row>
    <row r="380" spans="1:13" ht="15" customHeight="1">
      <c r="A380" s="152">
        <v>4560</v>
      </c>
      <c r="B380" s="152">
        <v>4580</v>
      </c>
      <c r="C380" s="152">
        <v>271260</v>
      </c>
      <c r="D380" s="152">
        <v>242830</v>
      </c>
      <c r="E380" s="152">
        <v>178590</v>
      </c>
      <c r="F380" s="152">
        <v>159840</v>
      </c>
      <c r="G380" s="152">
        <v>141090</v>
      </c>
      <c r="H380" s="152">
        <v>122340</v>
      </c>
      <c r="I380" s="152">
        <v>103590</v>
      </c>
      <c r="J380" s="152">
        <v>87470</v>
      </c>
      <c r="K380" s="152">
        <v>74350</v>
      </c>
      <c r="L380" s="152">
        <v>61220</v>
      </c>
      <c r="M380" s="152">
        <v>48100</v>
      </c>
    </row>
    <row r="381" spans="1:13" ht="15" customHeight="1">
      <c r="A381" s="152">
        <v>4580</v>
      </c>
      <c r="B381" s="152">
        <v>4600</v>
      </c>
      <c r="C381" s="152">
        <v>276560</v>
      </c>
      <c r="D381" s="152">
        <v>248120</v>
      </c>
      <c r="E381" s="152">
        <v>183670</v>
      </c>
      <c r="F381" s="152">
        <v>164920</v>
      </c>
      <c r="G381" s="152">
        <v>146170</v>
      </c>
      <c r="H381" s="152">
        <v>127420</v>
      </c>
      <c r="I381" s="152">
        <v>108670</v>
      </c>
      <c r="J381" s="152">
        <v>89920</v>
      </c>
      <c r="K381" s="152">
        <v>76150</v>
      </c>
      <c r="L381" s="152">
        <v>63030</v>
      </c>
      <c r="M381" s="152">
        <v>49900</v>
      </c>
    </row>
    <row r="382" spans="1:13" ht="15" customHeight="1">
      <c r="A382" s="152">
        <v>4600</v>
      </c>
      <c r="B382" s="152">
        <v>4620</v>
      </c>
      <c r="C382" s="152">
        <v>279370</v>
      </c>
      <c r="D382" s="152">
        <v>250910</v>
      </c>
      <c r="E382" s="152">
        <v>186250</v>
      </c>
      <c r="F382" s="152">
        <v>167500</v>
      </c>
      <c r="G382" s="152">
        <v>148750</v>
      </c>
      <c r="H382" s="152">
        <v>130000</v>
      </c>
      <c r="I382" s="152">
        <v>111250</v>
      </c>
      <c r="J382" s="152">
        <v>92500</v>
      </c>
      <c r="K382" s="152">
        <v>77960</v>
      </c>
      <c r="L382" s="152">
        <v>64830</v>
      </c>
      <c r="M382" s="152">
        <v>51710</v>
      </c>
    </row>
    <row r="383" spans="1:13" ht="15" customHeight="1">
      <c r="A383" s="152">
        <v>4620</v>
      </c>
      <c r="B383" s="152">
        <v>4640</v>
      </c>
      <c r="C383" s="152">
        <v>282170</v>
      </c>
      <c r="D383" s="152">
        <v>253700</v>
      </c>
      <c r="E383" s="152">
        <v>188830</v>
      </c>
      <c r="F383" s="152">
        <v>170080</v>
      </c>
      <c r="G383" s="152">
        <v>151330</v>
      </c>
      <c r="H383" s="152">
        <v>132580</v>
      </c>
      <c r="I383" s="152">
        <v>113830</v>
      </c>
      <c r="J383" s="152">
        <v>95080</v>
      </c>
      <c r="K383" s="152">
        <v>79760</v>
      </c>
      <c r="L383" s="152">
        <v>66640</v>
      </c>
      <c r="M383" s="152">
        <v>53510</v>
      </c>
    </row>
    <row r="384" spans="1:13" ht="15" customHeight="1">
      <c r="A384" s="152">
        <v>4640</v>
      </c>
      <c r="B384" s="152">
        <v>4660</v>
      </c>
      <c r="C384" s="152">
        <v>284980</v>
      </c>
      <c r="D384" s="152">
        <v>256490</v>
      </c>
      <c r="E384" s="152">
        <v>191410</v>
      </c>
      <c r="F384" s="152">
        <v>172660</v>
      </c>
      <c r="G384" s="152">
        <v>153910</v>
      </c>
      <c r="H384" s="152">
        <v>135160</v>
      </c>
      <c r="I384" s="152">
        <v>116410</v>
      </c>
      <c r="J384" s="152">
        <v>97660</v>
      </c>
      <c r="K384" s="152">
        <v>81570</v>
      </c>
      <c r="L384" s="152">
        <v>68450</v>
      </c>
      <c r="M384" s="152">
        <v>55320</v>
      </c>
    </row>
    <row r="385" spans="1:13" ht="15" customHeight="1">
      <c r="A385" s="152">
        <v>4660</v>
      </c>
      <c r="B385" s="152">
        <v>4680</v>
      </c>
      <c r="C385" s="152">
        <v>287780</v>
      </c>
      <c r="D385" s="152">
        <v>259280</v>
      </c>
      <c r="E385" s="152">
        <v>193990</v>
      </c>
      <c r="F385" s="152">
        <v>175240</v>
      </c>
      <c r="G385" s="152">
        <v>156490</v>
      </c>
      <c r="H385" s="152">
        <v>137740</v>
      </c>
      <c r="I385" s="152">
        <v>118990</v>
      </c>
      <c r="J385" s="152">
        <v>100240</v>
      </c>
      <c r="K385" s="152">
        <v>83380</v>
      </c>
      <c r="L385" s="152">
        <v>70250</v>
      </c>
      <c r="M385" s="152">
        <v>57130</v>
      </c>
    </row>
    <row r="386" spans="1:13" ht="15" customHeight="1">
      <c r="A386" s="152">
        <v>4680</v>
      </c>
      <c r="B386" s="152">
        <v>4700</v>
      </c>
      <c r="C386" s="152">
        <v>290590</v>
      </c>
      <c r="D386" s="152">
        <v>262070</v>
      </c>
      <c r="E386" s="152">
        <v>196570</v>
      </c>
      <c r="F386" s="152">
        <v>177820</v>
      </c>
      <c r="G386" s="152">
        <v>159070</v>
      </c>
      <c r="H386" s="152">
        <v>140320</v>
      </c>
      <c r="I386" s="152">
        <v>121570</v>
      </c>
      <c r="J386" s="152">
        <v>102820</v>
      </c>
      <c r="K386" s="152">
        <v>85180</v>
      </c>
      <c r="L386" s="152">
        <v>72060</v>
      </c>
      <c r="M386" s="152">
        <v>58930</v>
      </c>
    </row>
    <row r="387" spans="1:13" ht="15" customHeight="1">
      <c r="A387" s="152">
        <v>4700</v>
      </c>
      <c r="B387" s="152">
        <v>4720</v>
      </c>
      <c r="C387" s="152">
        <v>293390</v>
      </c>
      <c r="D387" s="152">
        <v>264860</v>
      </c>
      <c r="E387" s="152">
        <v>199150</v>
      </c>
      <c r="F387" s="152">
        <v>180400</v>
      </c>
      <c r="G387" s="152">
        <v>161650</v>
      </c>
      <c r="H387" s="152">
        <v>142900</v>
      </c>
      <c r="I387" s="152">
        <v>124150</v>
      </c>
      <c r="J387" s="152">
        <v>105400</v>
      </c>
      <c r="K387" s="152">
        <v>86990</v>
      </c>
      <c r="L387" s="152">
        <v>73860</v>
      </c>
      <c r="M387" s="152">
        <v>60740</v>
      </c>
    </row>
    <row r="388" spans="1:13" ht="15" customHeight="1">
      <c r="A388" s="152">
        <v>4720</v>
      </c>
      <c r="B388" s="152">
        <v>4740</v>
      </c>
      <c r="C388" s="152">
        <v>296200</v>
      </c>
      <c r="D388" s="152">
        <v>267650</v>
      </c>
      <c r="E388" s="152">
        <v>201730</v>
      </c>
      <c r="F388" s="152">
        <v>182980</v>
      </c>
      <c r="G388" s="152">
        <v>164230</v>
      </c>
      <c r="H388" s="152">
        <v>145480</v>
      </c>
      <c r="I388" s="152">
        <v>126730</v>
      </c>
      <c r="J388" s="152">
        <v>107980</v>
      </c>
      <c r="K388" s="152">
        <v>89230</v>
      </c>
      <c r="L388" s="152">
        <v>75670</v>
      </c>
      <c r="M388" s="152">
        <v>62540</v>
      </c>
    </row>
    <row r="389" spans="1:13" ht="15" customHeight="1">
      <c r="A389" s="152">
        <v>4740</v>
      </c>
      <c r="B389" s="152">
        <v>4760</v>
      </c>
      <c r="C389" s="152">
        <v>299000</v>
      </c>
      <c r="D389" s="152">
        <v>270440</v>
      </c>
      <c r="E389" s="152">
        <v>204310</v>
      </c>
      <c r="F389" s="152">
        <v>185560</v>
      </c>
      <c r="G389" s="152">
        <v>166810</v>
      </c>
      <c r="H389" s="152">
        <v>148060</v>
      </c>
      <c r="I389" s="152">
        <v>129310</v>
      </c>
      <c r="J389" s="152">
        <v>110560</v>
      </c>
      <c r="K389" s="152">
        <v>91810</v>
      </c>
      <c r="L389" s="152">
        <v>77480</v>
      </c>
      <c r="M389" s="152">
        <v>64350</v>
      </c>
    </row>
    <row r="390" spans="1:13" ht="15" customHeight="1">
      <c r="A390" s="152">
        <v>4760</v>
      </c>
      <c r="B390" s="152">
        <v>4780</v>
      </c>
      <c r="C390" s="152">
        <v>301810</v>
      </c>
      <c r="D390" s="152">
        <v>273230</v>
      </c>
      <c r="E390" s="152">
        <v>206890</v>
      </c>
      <c r="F390" s="152">
        <v>188140</v>
      </c>
      <c r="G390" s="152">
        <v>169390</v>
      </c>
      <c r="H390" s="152">
        <v>150640</v>
      </c>
      <c r="I390" s="152">
        <v>131890</v>
      </c>
      <c r="J390" s="152">
        <v>113140</v>
      </c>
      <c r="K390" s="152">
        <v>94390</v>
      </c>
      <c r="L390" s="152">
        <v>79280</v>
      </c>
      <c r="M390" s="152">
        <v>66160</v>
      </c>
    </row>
    <row r="391" spans="1:13" ht="15" customHeight="1">
      <c r="A391" s="152">
        <v>4780</v>
      </c>
      <c r="B391" s="152">
        <v>4800</v>
      </c>
      <c r="C391" s="152">
        <v>304610</v>
      </c>
      <c r="D391" s="152">
        <v>276020</v>
      </c>
      <c r="E391" s="152">
        <v>209470</v>
      </c>
      <c r="F391" s="152">
        <v>190720</v>
      </c>
      <c r="G391" s="152">
        <v>171970</v>
      </c>
      <c r="H391" s="152">
        <v>153220</v>
      </c>
      <c r="I391" s="152">
        <v>134470</v>
      </c>
      <c r="J391" s="152">
        <v>115720</v>
      </c>
      <c r="K391" s="152">
        <v>96970</v>
      </c>
      <c r="L391" s="152">
        <v>81090</v>
      </c>
      <c r="M391" s="152">
        <v>67960</v>
      </c>
    </row>
    <row r="392" spans="1:13" ht="15" customHeight="1">
      <c r="A392" s="152">
        <v>4800</v>
      </c>
      <c r="B392" s="152">
        <v>4820</v>
      </c>
      <c r="C392" s="152">
        <v>307420</v>
      </c>
      <c r="D392" s="152">
        <v>278810</v>
      </c>
      <c r="E392" s="152">
        <v>212050</v>
      </c>
      <c r="F392" s="152">
        <v>193300</v>
      </c>
      <c r="G392" s="152">
        <v>174550</v>
      </c>
      <c r="H392" s="152">
        <v>155800</v>
      </c>
      <c r="I392" s="152">
        <v>137050</v>
      </c>
      <c r="J392" s="152">
        <v>118300</v>
      </c>
      <c r="K392" s="152">
        <v>99550</v>
      </c>
      <c r="L392" s="152">
        <v>82890</v>
      </c>
      <c r="M392" s="152">
        <v>69770</v>
      </c>
    </row>
    <row r="393" spans="1:13" ht="15" customHeight="1">
      <c r="A393" s="152">
        <v>4820</v>
      </c>
      <c r="B393" s="152">
        <v>4840</v>
      </c>
      <c r="C393" s="152">
        <v>310220</v>
      </c>
      <c r="D393" s="152">
        <v>281600</v>
      </c>
      <c r="E393" s="152">
        <v>214630</v>
      </c>
      <c r="F393" s="152">
        <v>195880</v>
      </c>
      <c r="G393" s="152">
        <v>177130</v>
      </c>
      <c r="H393" s="152">
        <v>158380</v>
      </c>
      <c r="I393" s="152">
        <v>139630</v>
      </c>
      <c r="J393" s="152">
        <v>120880</v>
      </c>
      <c r="K393" s="152">
        <v>102130</v>
      </c>
      <c r="L393" s="152">
        <v>84700</v>
      </c>
      <c r="M393" s="152">
        <v>71570</v>
      </c>
    </row>
    <row r="394" spans="1:13" ht="15" customHeight="1">
      <c r="A394" s="152">
        <v>4840</v>
      </c>
      <c r="B394" s="152">
        <v>4860</v>
      </c>
      <c r="C394" s="152">
        <v>313030</v>
      </c>
      <c r="D394" s="152">
        <v>284390</v>
      </c>
      <c r="E394" s="152">
        <v>217210</v>
      </c>
      <c r="F394" s="152">
        <v>198460</v>
      </c>
      <c r="G394" s="152">
        <v>179710</v>
      </c>
      <c r="H394" s="152">
        <v>160960</v>
      </c>
      <c r="I394" s="152">
        <v>142210</v>
      </c>
      <c r="J394" s="152">
        <v>123460</v>
      </c>
      <c r="K394" s="152">
        <v>104710</v>
      </c>
      <c r="L394" s="152">
        <v>86510</v>
      </c>
      <c r="M394" s="152">
        <v>73380</v>
      </c>
    </row>
    <row r="395" spans="1:13" ht="15" customHeight="1">
      <c r="A395" s="152">
        <v>4860</v>
      </c>
      <c r="B395" s="152">
        <v>4880</v>
      </c>
      <c r="C395" s="152">
        <v>315830</v>
      </c>
      <c r="D395" s="152">
        <v>287180</v>
      </c>
      <c r="E395" s="152">
        <v>219790</v>
      </c>
      <c r="F395" s="152">
        <v>201040</v>
      </c>
      <c r="G395" s="152">
        <v>182290</v>
      </c>
      <c r="H395" s="152">
        <v>163540</v>
      </c>
      <c r="I395" s="152">
        <v>144790</v>
      </c>
      <c r="J395" s="152">
        <v>126040</v>
      </c>
      <c r="K395" s="152">
        <v>107290</v>
      </c>
      <c r="L395" s="152">
        <v>88540</v>
      </c>
      <c r="M395" s="152">
        <v>75190</v>
      </c>
    </row>
    <row r="396" spans="1:13" ht="15" customHeight="1">
      <c r="A396" s="152">
        <v>4880</v>
      </c>
      <c r="B396" s="152">
        <v>4900</v>
      </c>
      <c r="C396" s="152">
        <v>318640</v>
      </c>
      <c r="D396" s="152">
        <v>289970</v>
      </c>
      <c r="E396" s="152">
        <v>222370</v>
      </c>
      <c r="F396" s="152">
        <v>203620</v>
      </c>
      <c r="G396" s="152">
        <v>184870</v>
      </c>
      <c r="H396" s="152">
        <v>166120</v>
      </c>
      <c r="I396" s="152">
        <v>147370</v>
      </c>
      <c r="J396" s="152">
        <v>128620</v>
      </c>
      <c r="K396" s="152">
        <v>109870</v>
      </c>
      <c r="L396" s="152">
        <v>91120</v>
      </c>
      <c r="M396" s="152">
        <v>76990</v>
      </c>
    </row>
    <row r="397" spans="1:13" ht="15" customHeight="1">
      <c r="A397" s="152">
        <v>4900</v>
      </c>
      <c r="B397" s="152">
        <v>4920</v>
      </c>
      <c r="C397" s="152">
        <v>321440</v>
      </c>
      <c r="D397" s="152">
        <v>292760</v>
      </c>
      <c r="E397" s="152">
        <v>224950</v>
      </c>
      <c r="F397" s="152">
        <v>206200</v>
      </c>
      <c r="G397" s="152">
        <v>187450</v>
      </c>
      <c r="H397" s="152">
        <v>168700</v>
      </c>
      <c r="I397" s="152">
        <v>149950</v>
      </c>
      <c r="J397" s="152">
        <v>131200</v>
      </c>
      <c r="K397" s="152">
        <v>112450</v>
      </c>
      <c r="L397" s="152">
        <v>93700</v>
      </c>
      <c r="M397" s="152">
        <v>78800</v>
      </c>
    </row>
    <row r="398" spans="1:13" ht="15" customHeight="1">
      <c r="A398" s="152">
        <v>4920</v>
      </c>
      <c r="B398" s="152">
        <v>4940</v>
      </c>
      <c r="C398" s="152">
        <v>324250</v>
      </c>
      <c r="D398" s="152">
        <v>295550</v>
      </c>
      <c r="E398" s="152">
        <v>227530</v>
      </c>
      <c r="F398" s="152">
        <v>208780</v>
      </c>
      <c r="G398" s="152">
        <v>190030</v>
      </c>
      <c r="H398" s="152">
        <v>171280</v>
      </c>
      <c r="I398" s="152">
        <v>152530</v>
      </c>
      <c r="J398" s="152">
        <v>133780</v>
      </c>
      <c r="K398" s="152">
        <v>115030</v>
      </c>
      <c r="L398" s="152">
        <v>96280</v>
      </c>
      <c r="M398" s="152">
        <v>80600</v>
      </c>
    </row>
    <row r="399" spans="1:13" ht="15" customHeight="1">
      <c r="A399" s="152">
        <v>4940</v>
      </c>
      <c r="B399" s="152">
        <v>4960</v>
      </c>
      <c r="C399" s="152">
        <v>327050</v>
      </c>
      <c r="D399" s="152">
        <v>298340</v>
      </c>
      <c r="E399" s="152">
        <v>230110</v>
      </c>
      <c r="F399" s="152">
        <v>211360</v>
      </c>
      <c r="G399" s="152">
        <v>192610</v>
      </c>
      <c r="H399" s="152">
        <v>173860</v>
      </c>
      <c r="I399" s="152">
        <v>155110</v>
      </c>
      <c r="J399" s="152">
        <v>136360</v>
      </c>
      <c r="K399" s="152">
        <v>117610</v>
      </c>
      <c r="L399" s="152">
        <v>98860</v>
      </c>
      <c r="M399" s="152">
        <v>82410</v>
      </c>
    </row>
    <row r="400" spans="1:13" ht="15" customHeight="1">
      <c r="A400" s="152">
        <v>4960</v>
      </c>
      <c r="B400" s="152">
        <v>4980</v>
      </c>
      <c r="C400" s="152">
        <v>329860</v>
      </c>
      <c r="D400" s="152">
        <v>301130</v>
      </c>
      <c r="E400" s="152">
        <v>232690</v>
      </c>
      <c r="F400" s="152">
        <v>213940</v>
      </c>
      <c r="G400" s="152">
        <v>195190</v>
      </c>
      <c r="H400" s="152">
        <v>176440</v>
      </c>
      <c r="I400" s="152">
        <v>157690</v>
      </c>
      <c r="J400" s="152">
        <v>138940</v>
      </c>
      <c r="K400" s="152">
        <v>120190</v>
      </c>
      <c r="L400" s="152">
        <v>101440</v>
      </c>
      <c r="M400" s="152">
        <v>84220</v>
      </c>
    </row>
    <row r="401" spans="1:13" ht="15" customHeight="1">
      <c r="A401" s="152">
        <v>4980</v>
      </c>
      <c r="B401" s="152">
        <v>5000</v>
      </c>
      <c r="C401" s="152">
        <v>332660</v>
      </c>
      <c r="D401" s="152">
        <v>303920</v>
      </c>
      <c r="E401" s="152">
        <v>235270</v>
      </c>
      <c r="F401" s="152">
        <v>216520</v>
      </c>
      <c r="G401" s="152">
        <v>197770</v>
      </c>
      <c r="H401" s="152">
        <v>179020</v>
      </c>
      <c r="I401" s="152">
        <v>160270</v>
      </c>
      <c r="J401" s="152">
        <v>141520</v>
      </c>
      <c r="K401" s="152">
        <v>122770</v>
      </c>
      <c r="L401" s="152">
        <v>104020</v>
      </c>
      <c r="M401" s="152">
        <v>86020</v>
      </c>
    </row>
    <row r="402" spans="1:13" ht="15" customHeight="1">
      <c r="A402" s="152">
        <v>5000</v>
      </c>
      <c r="B402" s="152">
        <v>5020</v>
      </c>
      <c r="C402" s="152">
        <v>335470</v>
      </c>
      <c r="D402" s="152">
        <v>306710</v>
      </c>
      <c r="E402" s="152">
        <v>237850</v>
      </c>
      <c r="F402" s="152">
        <v>219100</v>
      </c>
      <c r="G402" s="152">
        <v>200350</v>
      </c>
      <c r="H402" s="152">
        <v>181600</v>
      </c>
      <c r="I402" s="152">
        <v>162850</v>
      </c>
      <c r="J402" s="152">
        <v>144100</v>
      </c>
      <c r="K402" s="152">
        <v>125350</v>
      </c>
      <c r="L402" s="152">
        <v>106600</v>
      </c>
      <c r="M402" s="152">
        <v>87850</v>
      </c>
    </row>
    <row r="403" spans="1:13" ht="15" customHeight="1">
      <c r="A403" s="152">
        <v>5020</v>
      </c>
      <c r="B403" s="152">
        <v>5040</v>
      </c>
      <c r="C403" s="152">
        <v>338270</v>
      </c>
      <c r="D403" s="152">
        <v>309500</v>
      </c>
      <c r="E403" s="152">
        <v>240430</v>
      </c>
      <c r="F403" s="152">
        <v>221680</v>
      </c>
      <c r="G403" s="152">
        <v>202930</v>
      </c>
      <c r="H403" s="152">
        <v>184180</v>
      </c>
      <c r="I403" s="152">
        <v>165430</v>
      </c>
      <c r="J403" s="152">
        <v>146680</v>
      </c>
      <c r="K403" s="152">
        <v>127930</v>
      </c>
      <c r="L403" s="152">
        <v>109180</v>
      </c>
      <c r="M403" s="152">
        <v>90430</v>
      </c>
    </row>
    <row r="404" spans="1:13" ht="15" customHeight="1">
      <c r="A404" s="152">
        <v>5040</v>
      </c>
      <c r="B404" s="152">
        <v>5060</v>
      </c>
      <c r="C404" s="152">
        <v>341080</v>
      </c>
      <c r="D404" s="152">
        <v>312290</v>
      </c>
      <c r="E404" s="152">
        <v>243010</v>
      </c>
      <c r="F404" s="152">
        <v>224260</v>
      </c>
      <c r="G404" s="152">
        <v>205510</v>
      </c>
      <c r="H404" s="152">
        <v>186760</v>
      </c>
      <c r="I404" s="152">
        <v>168010</v>
      </c>
      <c r="J404" s="152">
        <v>149260</v>
      </c>
      <c r="K404" s="152">
        <v>130510</v>
      </c>
      <c r="L404" s="152">
        <v>111760</v>
      </c>
      <c r="M404" s="152">
        <v>93010</v>
      </c>
    </row>
    <row r="405" spans="1:13" ht="15" customHeight="1">
      <c r="A405" s="152">
        <v>5060</v>
      </c>
      <c r="B405" s="152">
        <v>5080</v>
      </c>
      <c r="C405" s="152">
        <v>343880</v>
      </c>
      <c r="D405" s="152">
        <v>315080</v>
      </c>
      <c r="E405" s="152">
        <v>245590</v>
      </c>
      <c r="F405" s="152">
        <v>226840</v>
      </c>
      <c r="G405" s="152">
        <v>208090</v>
      </c>
      <c r="H405" s="152">
        <v>189340</v>
      </c>
      <c r="I405" s="152">
        <v>170590</v>
      </c>
      <c r="J405" s="152">
        <v>151840</v>
      </c>
      <c r="K405" s="152">
        <v>133090</v>
      </c>
      <c r="L405" s="152">
        <v>114340</v>
      </c>
      <c r="M405" s="152">
        <v>95590</v>
      </c>
    </row>
    <row r="406" spans="1:13" ht="15" customHeight="1">
      <c r="A406" s="152">
        <v>5080</v>
      </c>
      <c r="B406" s="152">
        <v>5100</v>
      </c>
      <c r="C406" s="152">
        <v>346690</v>
      </c>
      <c r="D406" s="152">
        <v>317870</v>
      </c>
      <c r="E406" s="152">
        <v>248170</v>
      </c>
      <c r="F406" s="152">
        <v>229420</v>
      </c>
      <c r="G406" s="152">
        <v>210670</v>
      </c>
      <c r="H406" s="152">
        <v>191920</v>
      </c>
      <c r="I406" s="152">
        <v>173170</v>
      </c>
      <c r="J406" s="152">
        <v>154420</v>
      </c>
      <c r="K406" s="152">
        <v>135670</v>
      </c>
      <c r="L406" s="152">
        <v>116920</v>
      </c>
      <c r="M406" s="152">
        <v>98170</v>
      </c>
    </row>
    <row r="407" spans="1:13" ht="15" customHeight="1">
      <c r="A407" s="152">
        <v>5100</v>
      </c>
      <c r="B407" s="152">
        <v>5120</v>
      </c>
      <c r="C407" s="152">
        <v>349490</v>
      </c>
      <c r="D407" s="152">
        <v>320660</v>
      </c>
      <c r="E407" s="152">
        <v>250750</v>
      </c>
      <c r="F407" s="152">
        <v>232000</v>
      </c>
      <c r="G407" s="152">
        <v>213250</v>
      </c>
      <c r="H407" s="152">
        <v>194500</v>
      </c>
      <c r="I407" s="152">
        <v>175750</v>
      </c>
      <c r="J407" s="152">
        <v>157000</v>
      </c>
      <c r="K407" s="152">
        <v>138250</v>
      </c>
      <c r="L407" s="152">
        <v>119500</v>
      </c>
      <c r="M407" s="152">
        <v>100750</v>
      </c>
    </row>
    <row r="408" spans="1:13" ht="15" customHeight="1">
      <c r="A408" s="152">
        <v>5120</v>
      </c>
      <c r="B408" s="152">
        <v>5140</v>
      </c>
      <c r="C408" s="152">
        <v>352300</v>
      </c>
      <c r="D408" s="152">
        <v>323450</v>
      </c>
      <c r="E408" s="152">
        <v>253330</v>
      </c>
      <c r="F408" s="152">
        <v>234580</v>
      </c>
      <c r="G408" s="152">
        <v>215830</v>
      </c>
      <c r="H408" s="152">
        <v>197080</v>
      </c>
      <c r="I408" s="152">
        <v>178330</v>
      </c>
      <c r="J408" s="152">
        <v>159580</v>
      </c>
      <c r="K408" s="152">
        <v>140830</v>
      </c>
      <c r="L408" s="152">
        <v>122080</v>
      </c>
      <c r="M408" s="152">
        <v>103330</v>
      </c>
    </row>
    <row r="409" spans="1:13" ht="15" customHeight="1">
      <c r="A409" s="152">
        <v>5140</v>
      </c>
      <c r="B409" s="152">
        <v>5160</v>
      </c>
      <c r="C409" s="152">
        <v>355100</v>
      </c>
      <c r="D409" s="152">
        <v>326240</v>
      </c>
      <c r="E409" s="152">
        <v>255910</v>
      </c>
      <c r="F409" s="152">
        <v>237160</v>
      </c>
      <c r="G409" s="152">
        <v>218410</v>
      </c>
      <c r="H409" s="152">
        <v>199660</v>
      </c>
      <c r="I409" s="152">
        <v>180910</v>
      </c>
      <c r="J409" s="152">
        <v>162160</v>
      </c>
      <c r="K409" s="152">
        <v>143410</v>
      </c>
      <c r="L409" s="152">
        <v>124660</v>
      </c>
      <c r="M409" s="152">
        <v>105910</v>
      </c>
    </row>
    <row r="410" spans="1:13" ht="15" customHeight="1">
      <c r="A410" s="152">
        <v>5160</v>
      </c>
      <c r="B410" s="152">
        <v>5180</v>
      </c>
      <c r="C410" s="152">
        <v>357910</v>
      </c>
      <c r="D410" s="152">
        <v>329030</v>
      </c>
      <c r="E410" s="152">
        <v>258490</v>
      </c>
      <c r="F410" s="152">
        <v>239740</v>
      </c>
      <c r="G410" s="152">
        <v>220990</v>
      </c>
      <c r="H410" s="152">
        <v>202240</v>
      </c>
      <c r="I410" s="152">
        <v>183490</v>
      </c>
      <c r="J410" s="152">
        <v>164740</v>
      </c>
      <c r="K410" s="152">
        <v>145990</v>
      </c>
      <c r="L410" s="152">
        <v>127240</v>
      </c>
      <c r="M410" s="152">
        <v>108490</v>
      </c>
    </row>
    <row r="411" spans="1:13" ht="15" customHeight="1">
      <c r="A411" s="152">
        <v>5180</v>
      </c>
      <c r="B411" s="152">
        <v>5200</v>
      </c>
      <c r="C411" s="152">
        <v>360710</v>
      </c>
      <c r="D411" s="152">
        <v>331820</v>
      </c>
      <c r="E411" s="152">
        <v>261070</v>
      </c>
      <c r="F411" s="152">
        <v>242320</v>
      </c>
      <c r="G411" s="152">
        <v>223570</v>
      </c>
      <c r="H411" s="152">
        <v>204820</v>
      </c>
      <c r="I411" s="152">
        <v>186070</v>
      </c>
      <c r="J411" s="152">
        <v>167320</v>
      </c>
      <c r="K411" s="152">
        <v>148570</v>
      </c>
      <c r="L411" s="152">
        <v>129820</v>
      </c>
      <c r="M411" s="152">
        <v>111070</v>
      </c>
    </row>
    <row r="412" spans="1:13" ht="15" customHeight="1">
      <c r="A412" s="152">
        <v>5200</v>
      </c>
      <c r="B412" s="152">
        <v>5220</v>
      </c>
      <c r="C412" s="152">
        <v>363520</v>
      </c>
      <c r="D412" s="152">
        <v>334610</v>
      </c>
      <c r="E412" s="152">
        <v>263650</v>
      </c>
      <c r="F412" s="152">
        <v>244900</v>
      </c>
      <c r="G412" s="152">
        <v>226150</v>
      </c>
      <c r="H412" s="152">
        <v>207400</v>
      </c>
      <c r="I412" s="152">
        <v>188650</v>
      </c>
      <c r="J412" s="152">
        <v>169900</v>
      </c>
      <c r="K412" s="152">
        <v>151150</v>
      </c>
      <c r="L412" s="152">
        <v>132400</v>
      </c>
      <c r="M412" s="152">
        <v>113650</v>
      </c>
    </row>
    <row r="413" spans="1:13" ht="15" customHeight="1">
      <c r="A413" s="152">
        <v>5220</v>
      </c>
      <c r="B413" s="152">
        <v>5240</v>
      </c>
      <c r="C413" s="152">
        <v>366320</v>
      </c>
      <c r="D413" s="152">
        <v>337400</v>
      </c>
      <c r="E413" s="152">
        <v>266230</v>
      </c>
      <c r="F413" s="152">
        <v>247480</v>
      </c>
      <c r="G413" s="152">
        <v>228730</v>
      </c>
      <c r="H413" s="152">
        <v>209980</v>
      </c>
      <c r="I413" s="152">
        <v>191230</v>
      </c>
      <c r="J413" s="152">
        <v>172480</v>
      </c>
      <c r="K413" s="152">
        <v>153730</v>
      </c>
      <c r="L413" s="152">
        <v>134980</v>
      </c>
      <c r="M413" s="152">
        <v>116230</v>
      </c>
    </row>
    <row r="414" spans="1:13" ht="15" customHeight="1">
      <c r="A414" s="152">
        <v>5240</v>
      </c>
      <c r="B414" s="152">
        <v>5260</v>
      </c>
      <c r="C414" s="152">
        <v>369130</v>
      </c>
      <c r="D414" s="152">
        <v>340190</v>
      </c>
      <c r="E414" s="152">
        <v>268810</v>
      </c>
      <c r="F414" s="152">
        <v>250060</v>
      </c>
      <c r="G414" s="152">
        <v>231310</v>
      </c>
      <c r="H414" s="152">
        <v>212560</v>
      </c>
      <c r="I414" s="152">
        <v>193810</v>
      </c>
      <c r="J414" s="152">
        <v>175060</v>
      </c>
      <c r="K414" s="152">
        <v>156310</v>
      </c>
      <c r="L414" s="152">
        <v>137560</v>
      </c>
      <c r="M414" s="152">
        <v>118810</v>
      </c>
    </row>
    <row r="415" spans="1:13" ht="15" customHeight="1">
      <c r="A415" s="152">
        <v>5260</v>
      </c>
      <c r="B415" s="152">
        <v>5280</v>
      </c>
      <c r="C415" s="152">
        <v>371930</v>
      </c>
      <c r="D415" s="152">
        <v>342980</v>
      </c>
      <c r="E415" s="152">
        <v>271390</v>
      </c>
      <c r="F415" s="152">
        <v>252640</v>
      </c>
      <c r="G415" s="152">
        <v>233890</v>
      </c>
      <c r="H415" s="152">
        <v>215140</v>
      </c>
      <c r="I415" s="152">
        <v>196390</v>
      </c>
      <c r="J415" s="152">
        <v>177640</v>
      </c>
      <c r="K415" s="152">
        <v>158890</v>
      </c>
      <c r="L415" s="152">
        <v>140140</v>
      </c>
      <c r="M415" s="152">
        <v>121390</v>
      </c>
    </row>
    <row r="416" spans="1:13" ht="15" customHeight="1">
      <c r="A416" s="152">
        <v>5280</v>
      </c>
      <c r="B416" s="152">
        <v>5300</v>
      </c>
      <c r="C416" s="152">
        <v>374740</v>
      </c>
      <c r="D416" s="152">
        <v>345770</v>
      </c>
      <c r="E416" s="152">
        <v>273970</v>
      </c>
      <c r="F416" s="152">
        <v>255220</v>
      </c>
      <c r="G416" s="152">
        <v>236470</v>
      </c>
      <c r="H416" s="152">
        <v>217720</v>
      </c>
      <c r="I416" s="152">
        <v>198970</v>
      </c>
      <c r="J416" s="152">
        <v>180220</v>
      </c>
      <c r="K416" s="152">
        <v>161470</v>
      </c>
      <c r="L416" s="152">
        <v>142720</v>
      </c>
      <c r="M416" s="152">
        <v>123970</v>
      </c>
    </row>
    <row r="417" spans="1:13" ht="15" customHeight="1">
      <c r="A417" s="152">
        <v>5300</v>
      </c>
      <c r="B417" s="152">
        <v>5320</v>
      </c>
      <c r="C417" s="152">
        <v>377540</v>
      </c>
      <c r="D417" s="152">
        <v>348560</v>
      </c>
      <c r="E417" s="152">
        <v>276550</v>
      </c>
      <c r="F417" s="152">
        <v>257800</v>
      </c>
      <c r="G417" s="152">
        <v>239050</v>
      </c>
      <c r="H417" s="152">
        <v>220300</v>
      </c>
      <c r="I417" s="152">
        <v>201550</v>
      </c>
      <c r="J417" s="152">
        <v>182800</v>
      </c>
      <c r="K417" s="152">
        <v>164050</v>
      </c>
      <c r="L417" s="152">
        <v>145300</v>
      </c>
      <c r="M417" s="152">
        <v>126550</v>
      </c>
    </row>
    <row r="418" spans="1:13" ht="15" customHeight="1">
      <c r="A418" s="152">
        <v>5320</v>
      </c>
      <c r="B418" s="152">
        <v>5340</v>
      </c>
      <c r="C418" s="152">
        <v>380350</v>
      </c>
      <c r="D418" s="152">
        <v>351350</v>
      </c>
      <c r="E418" s="152">
        <v>279130</v>
      </c>
      <c r="F418" s="152">
        <v>260380</v>
      </c>
      <c r="G418" s="152">
        <v>241630</v>
      </c>
      <c r="H418" s="152">
        <v>222880</v>
      </c>
      <c r="I418" s="152">
        <v>204130</v>
      </c>
      <c r="J418" s="152">
        <v>185380</v>
      </c>
      <c r="K418" s="152">
        <v>166630</v>
      </c>
      <c r="L418" s="152">
        <v>147880</v>
      </c>
      <c r="M418" s="152">
        <v>129130</v>
      </c>
    </row>
    <row r="419" spans="1:13" ht="15" customHeight="1">
      <c r="A419" s="152">
        <v>5340</v>
      </c>
      <c r="B419" s="152">
        <v>5360</v>
      </c>
      <c r="C419" s="152">
        <v>383150</v>
      </c>
      <c r="D419" s="152">
        <v>354140</v>
      </c>
      <c r="E419" s="152">
        <v>281710</v>
      </c>
      <c r="F419" s="152">
        <v>262960</v>
      </c>
      <c r="G419" s="152">
        <v>244210</v>
      </c>
      <c r="H419" s="152">
        <v>225460</v>
      </c>
      <c r="I419" s="152">
        <v>206710</v>
      </c>
      <c r="J419" s="152">
        <v>187960</v>
      </c>
      <c r="K419" s="152">
        <v>169210</v>
      </c>
      <c r="L419" s="152">
        <v>150460</v>
      </c>
      <c r="M419" s="152">
        <v>131710</v>
      </c>
    </row>
    <row r="420" spans="1:13" ht="15" customHeight="1">
      <c r="A420" s="152">
        <v>5360</v>
      </c>
      <c r="B420" s="152">
        <v>5380</v>
      </c>
      <c r="C420" s="152">
        <v>385960</v>
      </c>
      <c r="D420" s="152">
        <v>356930</v>
      </c>
      <c r="E420" s="152">
        <v>284290</v>
      </c>
      <c r="F420" s="152">
        <v>265540</v>
      </c>
      <c r="G420" s="152">
        <v>246790</v>
      </c>
      <c r="H420" s="152">
        <v>228040</v>
      </c>
      <c r="I420" s="152">
        <v>209290</v>
      </c>
      <c r="J420" s="152">
        <v>190540</v>
      </c>
      <c r="K420" s="152">
        <v>171790</v>
      </c>
      <c r="L420" s="152">
        <v>153040</v>
      </c>
      <c r="M420" s="152">
        <v>134290</v>
      </c>
    </row>
    <row r="421" spans="1:13" ht="15" customHeight="1">
      <c r="A421" s="152">
        <v>5380</v>
      </c>
      <c r="B421" s="152">
        <v>5400</v>
      </c>
      <c r="C421" s="152">
        <v>388760</v>
      </c>
      <c r="D421" s="152">
        <v>359720</v>
      </c>
      <c r="E421" s="152">
        <v>286870</v>
      </c>
      <c r="F421" s="152">
        <v>268120</v>
      </c>
      <c r="G421" s="152">
        <v>249370</v>
      </c>
      <c r="H421" s="152">
        <v>230620</v>
      </c>
      <c r="I421" s="152">
        <v>211870</v>
      </c>
      <c r="J421" s="152">
        <v>193120</v>
      </c>
      <c r="K421" s="152">
        <v>174370</v>
      </c>
      <c r="L421" s="152">
        <v>155620</v>
      </c>
      <c r="M421" s="152">
        <v>136870</v>
      </c>
    </row>
    <row r="422" spans="1:13" ht="15" customHeight="1">
      <c r="A422" s="152">
        <v>5400</v>
      </c>
      <c r="B422" s="152">
        <v>5420</v>
      </c>
      <c r="C422" s="152">
        <v>391570</v>
      </c>
      <c r="D422" s="152">
        <v>362510</v>
      </c>
      <c r="E422" s="152">
        <v>289450</v>
      </c>
      <c r="F422" s="152">
        <v>270700</v>
      </c>
      <c r="G422" s="152">
        <v>251950</v>
      </c>
      <c r="H422" s="152">
        <v>233200</v>
      </c>
      <c r="I422" s="152">
        <v>214450</v>
      </c>
      <c r="J422" s="152">
        <v>195700</v>
      </c>
      <c r="K422" s="152">
        <v>176950</v>
      </c>
      <c r="L422" s="152">
        <v>158200</v>
      </c>
      <c r="M422" s="152">
        <v>139450</v>
      </c>
    </row>
    <row r="423" spans="1:13" ht="15" customHeight="1">
      <c r="A423" s="152">
        <v>5420</v>
      </c>
      <c r="B423" s="152">
        <v>5440</v>
      </c>
      <c r="C423" s="152">
        <v>394370</v>
      </c>
      <c r="D423" s="152">
        <v>365300</v>
      </c>
      <c r="E423" s="152">
        <v>292030</v>
      </c>
      <c r="F423" s="152">
        <v>273280</v>
      </c>
      <c r="G423" s="152">
        <v>254530</v>
      </c>
      <c r="H423" s="152">
        <v>235780</v>
      </c>
      <c r="I423" s="152">
        <v>217030</v>
      </c>
      <c r="J423" s="152">
        <v>198280</v>
      </c>
      <c r="K423" s="152">
        <v>179530</v>
      </c>
      <c r="L423" s="152">
        <v>160780</v>
      </c>
      <c r="M423" s="152">
        <v>142030</v>
      </c>
    </row>
    <row r="424" spans="1:13" ht="15" customHeight="1">
      <c r="A424" s="152">
        <v>5440</v>
      </c>
      <c r="B424" s="152">
        <v>5460</v>
      </c>
      <c r="C424" s="152">
        <v>397180</v>
      </c>
      <c r="D424" s="152">
        <v>368090</v>
      </c>
      <c r="E424" s="152">
        <v>294610</v>
      </c>
      <c r="F424" s="152">
        <v>275860</v>
      </c>
      <c r="G424" s="152">
        <v>257110</v>
      </c>
      <c r="H424" s="152">
        <v>238360</v>
      </c>
      <c r="I424" s="152">
        <v>219610</v>
      </c>
      <c r="J424" s="152">
        <v>200860</v>
      </c>
      <c r="K424" s="152">
        <v>182110</v>
      </c>
      <c r="L424" s="152">
        <v>163360</v>
      </c>
      <c r="M424" s="152">
        <v>144610</v>
      </c>
    </row>
    <row r="425" spans="1:13" ht="15" customHeight="1">
      <c r="A425" s="152">
        <v>5460</v>
      </c>
      <c r="B425" s="152">
        <v>5480</v>
      </c>
      <c r="C425" s="152">
        <v>399980</v>
      </c>
      <c r="D425" s="152">
        <v>370880</v>
      </c>
      <c r="E425" s="152">
        <v>297190</v>
      </c>
      <c r="F425" s="152">
        <v>278440</v>
      </c>
      <c r="G425" s="152">
        <v>259690</v>
      </c>
      <c r="H425" s="152">
        <v>240940</v>
      </c>
      <c r="I425" s="152">
        <v>222190</v>
      </c>
      <c r="J425" s="152">
        <v>203440</v>
      </c>
      <c r="K425" s="152">
        <v>184690</v>
      </c>
      <c r="L425" s="152">
        <v>165940</v>
      </c>
      <c r="M425" s="152">
        <v>147190</v>
      </c>
    </row>
    <row r="426" spans="1:13" ht="15" customHeight="1">
      <c r="A426" s="152">
        <v>5480</v>
      </c>
      <c r="B426" s="152">
        <v>5500</v>
      </c>
      <c r="C426" s="152">
        <v>402790</v>
      </c>
      <c r="D426" s="152">
        <v>373670</v>
      </c>
      <c r="E426" s="152">
        <v>299770</v>
      </c>
      <c r="F426" s="152">
        <v>281020</v>
      </c>
      <c r="G426" s="152">
        <v>262270</v>
      </c>
      <c r="H426" s="152">
        <v>243520</v>
      </c>
      <c r="I426" s="152">
        <v>224770</v>
      </c>
      <c r="J426" s="152">
        <v>206020</v>
      </c>
      <c r="K426" s="152">
        <v>187270</v>
      </c>
      <c r="L426" s="152">
        <v>168520</v>
      </c>
      <c r="M426" s="152">
        <v>149770</v>
      </c>
    </row>
    <row r="427" spans="1:13" ht="15" customHeight="1">
      <c r="A427" s="152">
        <v>5500</v>
      </c>
      <c r="B427" s="152">
        <v>5520</v>
      </c>
      <c r="C427" s="152">
        <v>405590</v>
      </c>
      <c r="D427" s="152">
        <v>376460</v>
      </c>
      <c r="E427" s="152">
        <v>302350</v>
      </c>
      <c r="F427" s="152">
        <v>283600</v>
      </c>
      <c r="G427" s="152">
        <v>264850</v>
      </c>
      <c r="H427" s="152">
        <v>246100</v>
      </c>
      <c r="I427" s="152">
        <v>227350</v>
      </c>
      <c r="J427" s="152">
        <v>208600</v>
      </c>
      <c r="K427" s="152">
        <v>189850</v>
      </c>
      <c r="L427" s="152">
        <v>171100</v>
      </c>
      <c r="M427" s="152">
        <v>152350</v>
      </c>
    </row>
    <row r="428" spans="1:13" ht="15" customHeight="1">
      <c r="A428" s="152">
        <v>5520</v>
      </c>
      <c r="B428" s="152">
        <v>5540</v>
      </c>
      <c r="C428" s="152">
        <v>408400</v>
      </c>
      <c r="D428" s="152">
        <v>379250</v>
      </c>
      <c r="E428" s="152">
        <v>304930</v>
      </c>
      <c r="F428" s="152">
        <v>286180</v>
      </c>
      <c r="G428" s="152">
        <v>267430</v>
      </c>
      <c r="H428" s="152">
        <v>248680</v>
      </c>
      <c r="I428" s="152">
        <v>229930</v>
      </c>
      <c r="J428" s="152">
        <v>211180</v>
      </c>
      <c r="K428" s="152">
        <v>192430</v>
      </c>
      <c r="L428" s="152">
        <v>173680</v>
      </c>
      <c r="M428" s="152">
        <v>154930</v>
      </c>
    </row>
    <row r="429" spans="1:13" ht="15" customHeight="1">
      <c r="A429" s="152">
        <v>5540</v>
      </c>
      <c r="B429" s="152">
        <v>5560</v>
      </c>
      <c r="C429" s="152">
        <v>411200</v>
      </c>
      <c r="D429" s="152">
        <v>382040</v>
      </c>
      <c r="E429" s="152">
        <v>307510</v>
      </c>
      <c r="F429" s="152">
        <v>288760</v>
      </c>
      <c r="G429" s="152">
        <v>270010</v>
      </c>
      <c r="H429" s="152">
        <v>251260</v>
      </c>
      <c r="I429" s="152">
        <v>232510</v>
      </c>
      <c r="J429" s="152">
        <v>213760</v>
      </c>
      <c r="K429" s="152">
        <v>195010</v>
      </c>
      <c r="L429" s="152">
        <v>176260</v>
      </c>
      <c r="M429" s="152">
        <v>157510</v>
      </c>
    </row>
    <row r="430" spans="1:13" ht="15" customHeight="1">
      <c r="A430" s="152">
        <v>5560</v>
      </c>
      <c r="B430" s="152">
        <v>5580</v>
      </c>
      <c r="C430" s="152">
        <v>414010</v>
      </c>
      <c r="D430" s="152">
        <v>384830</v>
      </c>
      <c r="E430" s="152">
        <v>310090</v>
      </c>
      <c r="F430" s="152">
        <v>291340</v>
      </c>
      <c r="G430" s="152">
        <v>272590</v>
      </c>
      <c r="H430" s="152">
        <v>253840</v>
      </c>
      <c r="I430" s="152">
        <v>235090</v>
      </c>
      <c r="J430" s="152">
        <v>216340</v>
      </c>
      <c r="K430" s="152">
        <v>197590</v>
      </c>
      <c r="L430" s="152">
        <v>178840</v>
      </c>
      <c r="M430" s="152">
        <v>160090</v>
      </c>
    </row>
    <row r="431" spans="1:13" ht="15" customHeight="1">
      <c r="A431" s="152">
        <v>5580</v>
      </c>
      <c r="B431" s="152">
        <v>5600</v>
      </c>
      <c r="C431" s="152">
        <v>416810</v>
      </c>
      <c r="D431" s="152">
        <v>387620</v>
      </c>
      <c r="E431" s="152">
        <v>312670</v>
      </c>
      <c r="F431" s="152">
        <v>293920</v>
      </c>
      <c r="G431" s="152">
        <v>275170</v>
      </c>
      <c r="H431" s="152">
        <v>256420</v>
      </c>
      <c r="I431" s="152">
        <v>237670</v>
      </c>
      <c r="J431" s="152">
        <v>218920</v>
      </c>
      <c r="K431" s="152">
        <v>200170</v>
      </c>
      <c r="L431" s="152">
        <v>181420</v>
      </c>
      <c r="M431" s="152">
        <v>162670</v>
      </c>
    </row>
    <row r="432" spans="1:13" ht="15" customHeight="1">
      <c r="A432" s="152">
        <v>5600</v>
      </c>
      <c r="B432" s="152">
        <v>5620</v>
      </c>
      <c r="C432" s="152">
        <v>419620</v>
      </c>
      <c r="D432" s="152">
        <v>390410</v>
      </c>
      <c r="E432" s="152">
        <v>315250</v>
      </c>
      <c r="F432" s="152">
        <v>296500</v>
      </c>
      <c r="G432" s="152">
        <v>277750</v>
      </c>
      <c r="H432" s="152">
        <v>259000</v>
      </c>
      <c r="I432" s="152">
        <v>240250</v>
      </c>
      <c r="J432" s="152">
        <v>221500</v>
      </c>
      <c r="K432" s="152">
        <v>202750</v>
      </c>
      <c r="L432" s="152">
        <v>184000</v>
      </c>
      <c r="M432" s="152">
        <v>165250</v>
      </c>
    </row>
    <row r="433" spans="1:13" ht="15" customHeight="1">
      <c r="A433" s="152">
        <v>5620</v>
      </c>
      <c r="B433" s="152">
        <v>5640</v>
      </c>
      <c r="C433" s="152">
        <v>422420</v>
      </c>
      <c r="D433" s="152">
        <v>393200</v>
      </c>
      <c r="E433" s="152">
        <v>317830</v>
      </c>
      <c r="F433" s="152">
        <v>299080</v>
      </c>
      <c r="G433" s="152">
        <v>280330</v>
      </c>
      <c r="H433" s="152">
        <v>261580</v>
      </c>
      <c r="I433" s="152">
        <v>242830</v>
      </c>
      <c r="J433" s="152">
        <v>224080</v>
      </c>
      <c r="K433" s="152">
        <v>205330</v>
      </c>
      <c r="L433" s="152">
        <v>186580</v>
      </c>
      <c r="M433" s="152">
        <v>167830</v>
      </c>
    </row>
    <row r="434" spans="1:13" ht="15" customHeight="1">
      <c r="A434" s="152">
        <v>5640</v>
      </c>
      <c r="B434" s="152">
        <v>5660</v>
      </c>
      <c r="C434" s="152">
        <v>425230</v>
      </c>
      <c r="D434" s="152">
        <v>395990</v>
      </c>
      <c r="E434" s="152">
        <v>320410</v>
      </c>
      <c r="F434" s="152">
        <v>301660</v>
      </c>
      <c r="G434" s="152">
        <v>282910</v>
      </c>
      <c r="H434" s="152">
        <v>264160</v>
      </c>
      <c r="I434" s="152">
        <v>245410</v>
      </c>
      <c r="J434" s="152">
        <v>226660</v>
      </c>
      <c r="K434" s="152">
        <v>207910</v>
      </c>
      <c r="L434" s="152">
        <v>189160</v>
      </c>
      <c r="M434" s="152">
        <v>170410</v>
      </c>
    </row>
    <row r="435" spans="1:13" ht="15" customHeight="1">
      <c r="A435" s="152">
        <v>5660</v>
      </c>
      <c r="B435" s="152">
        <v>5680</v>
      </c>
      <c r="C435" s="152">
        <v>428030</v>
      </c>
      <c r="D435" s="152">
        <v>398780</v>
      </c>
      <c r="E435" s="152">
        <v>322990</v>
      </c>
      <c r="F435" s="152">
        <v>304240</v>
      </c>
      <c r="G435" s="152">
        <v>285490</v>
      </c>
      <c r="H435" s="152">
        <v>266740</v>
      </c>
      <c r="I435" s="152">
        <v>247990</v>
      </c>
      <c r="J435" s="152">
        <v>229240</v>
      </c>
      <c r="K435" s="152">
        <v>210490</v>
      </c>
      <c r="L435" s="152">
        <v>191740</v>
      </c>
      <c r="M435" s="152">
        <v>172990</v>
      </c>
    </row>
    <row r="436" spans="1:13" ht="15" customHeight="1">
      <c r="A436" s="152">
        <v>5680</v>
      </c>
      <c r="B436" s="152">
        <v>5700</v>
      </c>
      <c r="C436" s="152">
        <v>430840</v>
      </c>
      <c r="D436" s="152">
        <v>401570</v>
      </c>
      <c r="E436" s="152">
        <v>325570</v>
      </c>
      <c r="F436" s="152">
        <v>306820</v>
      </c>
      <c r="G436" s="152">
        <v>288070</v>
      </c>
      <c r="H436" s="152">
        <v>269320</v>
      </c>
      <c r="I436" s="152">
        <v>250570</v>
      </c>
      <c r="J436" s="152">
        <v>231820</v>
      </c>
      <c r="K436" s="152">
        <v>213070</v>
      </c>
      <c r="L436" s="152">
        <v>194320</v>
      </c>
      <c r="M436" s="152">
        <v>175570</v>
      </c>
    </row>
    <row r="437" spans="1:13" ht="15" customHeight="1">
      <c r="A437" s="152">
        <v>5700</v>
      </c>
      <c r="B437" s="152">
        <v>5720</v>
      </c>
      <c r="C437" s="152">
        <v>433640</v>
      </c>
      <c r="D437" s="152">
        <v>404360</v>
      </c>
      <c r="E437" s="152">
        <v>328150</v>
      </c>
      <c r="F437" s="152">
        <v>309400</v>
      </c>
      <c r="G437" s="152">
        <v>290650</v>
      </c>
      <c r="H437" s="152">
        <v>271900</v>
      </c>
      <c r="I437" s="152">
        <v>253150</v>
      </c>
      <c r="J437" s="152">
        <v>234400</v>
      </c>
      <c r="K437" s="152">
        <v>215650</v>
      </c>
      <c r="L437" s="152">
        <v>196900</v>
      </c>
      <c r="M437" s="152">
        <v>178150</v>
      </c>
    </row>
    <row r="438" spans="1:13" ht="15" customHeight="1">
      <c r="A438" s="152">
        <v>5720</v>
      </c>
      <c r="B438" s="152">
        <v>5740</v>
      </c>
      <c r="C438" s="152">
        <v>436450</v>
      </c>
      <c r="D438" s="152">
        <v>407150</v>
      </c>
      <c r="E438" s="152">
        <v>330730</v>
      </c>
      <c r="F438" s="152">
        <v>311980</v>
      </c>
      <c r="G438" s="152">
        <v>293230</v>
      </c>
      <c r="H438" s="152">
        <v>274480</v>
      </c>
      <c r="I438" s="152">
        <v>255730</v>
      </c>
      <c r="J438" s="152">
        <v>236980</v>
      </c>
      <c r="K438" s="152">
        <v>218230</v>
      </c>
      <c r="L438" s="152">
        <v>199480</v>
      </c>
      <c r="M438" s="152">
        <v>180730</v>
      </c>
    </row>
    <row r="439" spans="1:13" ht="15" customHeight="1">
      <c r="A439" s="152">
        <v>5740</v>
      </c>
      <c r="B439" s="152">
        <v>5760</v>
      </c>
      <c r="C439" s="152">
        <v>439250</v>
      </c>
      <c r="D439" s="152">
        <v>409940</v>
      </c>
      <c r="E439" s="152">
        <v>333310</v>
      </c>
      <c r="F439" s="152">
        <v>314560</v>
      </c>
      <c r="G439" s="152">
        <v>295810</v>
      </c>
      <c r="H439" s="152">
        <v>277060</v>
      </c>
      <c r="I439" s="152">
        <v>258310</v>
      </c>
      <c r="J439" s="152">
        <v>239560</v>
      </c>
      <c r="K439" s="152">
        <v>220810</v>
      </c>
      <c r="L439" s="152">
        <v>202060</v>
      </c>
      <c r="M439" s="152">
        <v>183310</v>
      </c>
    </row>
    <row r="440" spans="1:13" ht="15" customHeight="1">
      <c r="A440" s="152">
        <v>5760</v>
      </c>
      <c r="B440" s="152">
        <v>5780</v>
      </c>
      <c r="C440" s="152">
        <v>442060</v>
      </c>
      <c r="D440" s="152">
        <v>412730</v>
      </c>
      <c r="E440" s="152">
        <v>335890</v>
      </c>
      <c r="F440" s="152">
        <v>317140</v>
      </c>
      <c r="G440" s="152">
        <v>298390</v>
      </c>
      <c r="H440" s="152">
        <v>279640</v>
      </c>
      <c r="I440" s="152">
        <v>260890</v>
      </c>
      <c r="J440" s="152">
        <v>242140</v>
      </c>
      <c r="K440" s="152">
        <v>223390</v>
      </c>
      <c r="L440" s="152">
        <v>204640</v>
      </c>
      <c r="M440" s="152">
        <v>185890</v>
      </c>
    </row>
    <row r="441" spans="1:13" ht="15" customHeight="1">
      <c r="A441" s="152">
        <v>5780</v>
      </c>
      <c r="B441" s="152">
        <v>5800</v>
      </c>
      <c r="C441" s="152">
        <v>444860</v>
      </c>
      <c r="D441" s="152">
        <v>415520</v>
      </c>
      <c r="E441" s="152">
        <v>338470</v>
      </c>
      <c r="F441" s="152">
        <v>319720</v>
      </c>
      <c r="G441" s="152">
        <v>300970</v>
      </c>
      <c r="H441" s="152">
        <v>282220</v>
      </c>
      <c r="I441" s="152">
        <v>263470</v>
      </c>
      <c r="J441" s="152">
        <v>244720</v>
      </c>
      <c r="K441" s="152">
        <v>225970</v>
      </c>
      <c r="L441" s="152">
        <v>207220</v>
      </c>
      <c r="M441" s="152">
        <v>188470</v>
      </c>
    </row>
    <row r="442" spans="1:13" ht="15" customHeight="1">
      <c r="A442" s="152">
        <v>5800</v>
      </c>
      <c r="B442" s="152">
        <v>5820</v>
      </c>
      <c r="C442" s="152">
        <v>447670</v>
      </c>
      <c r="D442" s="152">
        <v>418310</v>
      </c>
      <c r="E442" s="152">
        <v>341050</v>
      </c>
      <c r="F442" s="152">
        <v>322300</v>
      </c>
      <c r="G442" s="152">
        <v>303550</v>
      </c>
      <c r="H442" s="152">
        <v>284800</v>
      </c>
      <c r="I442" s="152">
        <v>266050</v>
      </c>
      <c r="J442" s="152">
        <v>247300</v>
      </c>
      <c r="K442" s="152">
        <v>228550</v>
      </c>
      <c r="L442" s="152">
        <v>209800</v>
      </c>
      <c r="M442" s="152">
        <v>191050</v>
      </c>
    </row>
    <row r="443" spans="1:13" ht="15" customHeight="1">
      <c r="A443" s="152">
        <v>5820</v>
      </c>
      <c r="B443" s="152">
        <v>5840</v>
      </c>
      <c r="C443" s="152">
        <v>450470</v>
      </c>
      <c r="D443" s="152">
        <v>421100</v>
      </c>
      <c r="E443" s="152">
        <v>343630</v>
      </c>
      <c r="F443" s="152">
        <v>324880</v>
      </c>
      <c r="G443" s="152">
        <v>306130</v>
      </c>
      <c r="H443" s="152">
        <v>287380</v>
      </c>
      <c r="I443" s="152">
        <v>268630</v>
      </c>
      <c r="J443" s="152">
        <v>249880</v>
      </c>
      <c r="K443" s="152">
        <v>231130</v>
      </c>
      <c r="L443" s="152">
        <v>212380</v>
      </c>
      <c r="M443" s="152">
        <v>193630</v>
      </c>
    </row>
    <row r="444" spans="1:13" ht="15" customHeight="1">
      <c r="A444" s="152">
        <v>5840</v>
      </c>
      <c r="B444" s="152">
        <v>5860</v>
      </c>
      <c r="C444" s="152">
        <v>470380</v>
      </c>
      <c r="D444" s="152">
        <v>441000</v>
      </c>
      <c r="E444" s="152">
        <v>372100</v>
      </c>
      <c r="F444" s="152">
        <v>353350</v>
      </c>
      <c r="G444" s="152">
        <v>334600</v>
      </c>
      <c r="H444" s="152">
        <v>315850</v>
      </c>
      <c r="I444" s="152">
        <v>297100</v>
      </c>
      <c r="J444" s="152">
        <v>278350</v>
      </c>
      <c r="K444" s="152">
        <v>259600</v>
      </c>
      <c r="L444" s="152">
        <v>240850</v>
      </c>
      <c r="M444" s="152">
        <v>222100</v>
      </c>
    </row>
    <row r="445" spans="1:13" ht="15" customHeight="1">
      <c r="A445" s="152">
        <v>5860</v>
      </c>
      <c r="B445" s="152">
        <v>5880</v>
      </c>
      <c r="C445" s="152">
        <v>475720</v>
      </c>
      <c r="D445" s="152">
        <v>446320</v>
      </c>
      <c r="E445" s="152">
        <v>377240</v>
      </c>
      <c r="F445" s="152">
        <v>358490</v>
      </c>
      <c r="G445" s="152">
        <v>339740</v>
      </c>
      <c r="H445" s="152">
        <v>320990</v>
      </c>
      <c r="I445" s="152">
        <v>302240</v>
      </c>
      <c r="J445" s="152">
        <v>283490</v>
      </c>
      <c r="K445" s="152">
        <v>264740</v>
      </c>
      <c r="L445" s="152">
        <v>245990</v>
      </c>
      <c r="M445" s="152">
        <v>227240</v>
      </c>
    </row>
    <row r="446" spans="1:13" ht="15" customHeight="1">
      <c r="A446" s="152">
        <v>5880</v>
      </c>
      <c r="B446" s="152">
        <v>5900</v>
      </c>
      <c r="C446" s="152">
        <v>478690</v>
      </c>
      <c r="D446" s="152">
        <v>449140</v>
      </c>
      <c r="E446" s="152">
        <v>379880</v>
      </c>
      <c r="F446" s="152">
        <v>361130</v>
      </c>
      <c r="G446" s="152">
        <v>342380</v>
      </c>
      <c r="H446" s="152">
        <v>323630</v>
      </c>
      <c r="I446" s="152">
        <v>304880</v>
      </c>
      <c r="J446" s="152">
        <v>286130</v>
      </c>
      <c r="K446" s="152">
        <v>267380</v>
      </c>
      <c r="L446" s="152">
        <v>248630</v>
      </c>
      <c r="M446" s="152">
        <v>229880</v>
      </c>
    </row>
    <row r="447" spans="1:13" ht="15" customHeight="1">
      <c r="A447" s="152">
        <v>5900</v>
      </c>
      <c r="B447" s="152">
        <v>5920</v>
      </c>
      <c r="C447" s="152">
        <v>483220</v>
      </c>
      <c r="D447" s="152">
        <v>451960</v>
      </c>
      <c r="E447" s="152">
        <v>382520</v>
      </c>
      <c r="F447" s="152">
        <v>363770</v>
      </c>
      <c r="G447" s="152">
        <v>345020</v>
      </c>
      <c r="H447" s="152">
        <v>326270</v>
      </c>
      <c r="I447" s="152">
        <v>307520</v>
      </c>
      <c r="J447" s="152">
        <v>288770</v>
      </c>
      <c r="K447" s="152">
        <v>270020</v>
      </c>
      <c r="L447" s="152">
        <v>251270</v>
      </c>
      <c r="M447" s="152">
        <v>232520</v>
      </c>
    </row>
    <row r="448" spans="1:13" ht="15" customHeight="1">
      <c r="A448" s="152">
        <v>5920</v>
      </c>
      <c r="B448" s="152">
        <v>5940</v>
      </c>
      <c r="C448" s="152">
        <v>487760</v>
      </c>
      <c r="D448" s="152">
        <v>454780</v>
      </c>
      <c r="E448" s="152">
        <v>385160</v>
      </c>
      <c r="F448" s="152">
        <v>366410</v>
      </c>
      <c r="G448" s="152">
        <v>347660</v>
      </c>
      <c r="H448" s="152">
        <v>328910</v>
      </c>
      <c r="I448" s="152">
        <v>310160</v>
      </c>
      <c r="J448" s="152">
        <v>291410</v>
      </c>
      <c r="K448" s="152">
        <v>272660</v>
      </c>
      <c r="L448" s="152">
        <v>253910</v>
      </c>
      <c r="M448" s="152">
        <v>235160</v>
      </c>
    </row>
    <row r="449" spans="1:13" ht="15" customHeight="1">
      <c r="A449" s="152">
        <v>5940</v>
      </c>
      <c r="B449" s="152">
        <v>5960</v>
      </c>
      <c r="C449" s="152">
        <v>492300</v>
      </c>
      <c r="D449" s="152">
        <v>457600</v>
      </c>
      <c r="E449" s="152">
        <v>387800</v>
      </c>
      <c r="F449" s="152">
        <v>369050</v>
      </c>
      <c r="G449" s="152">
        <v>350300</v>
      </c>
      <c r="H449" s="152">
        <v>331550</v>
      </c>
      <c r="I449" s="152">
        <v>312800</v>
      </c>
      <c r="J449" s="152">
        <v>294050</v>
      </c>
      <c r="K449" s="152">
        <v>275300</v>
      </c>
      <c r="L449" s="152">
        <v>256550</v>
      </c>
      <c r="M449" s="152">
        <v>237800</v>
      </c>
    </row>
    <row r="450" spans="1:13" ht="15" customHeight="1">
      <c r="A450" s="152">
        <v>5960</v>
      </c>
      <c r="B450" s="152">
        <v>5980</v>
      </c>
      <c r="C450" s="152">
        <v>496830</v>
      </c>
      <c r="D450" s="152">
        <v>460420</v>
      </c>
      <c r="E450" s="152">
        <v>390440</v>
      </c>
      <c r="F450" s="152">
        <v>371690</v>
      </c>
      <c r="G450" s="152">
        <v>352940</v>
      </c>
      <c r="H450" s="152">
        <v>334190</v>
      </c>
      <c r="I450" s="152">
        <v>315440</v>
      </c>
      <c r="J450" s="152">
        <v>296690</v>
      </c>
      <c r="K450" s="152">
        <v>277940</v>
      </c>
      <c r="L450" s="152">
        <v>259190</v>
      </c>
      <c r="M450" s="152">
        <v>240440</v>
      </c>
    </row>
    <row r="451" spans="1:13" ht="15" customHeight="1">
      <c r="A451" s="152">
        <v>5980</v>
      </c>
      <c r="B451" s="152">
        <v>6000</v>
      </c>
      <c r="C451" s="152">
        <v>501370</v>
      </c>
      <c r="D451" s="152">
        <v>463240</v>
      </c>
      <c r="E451" s="152">
        <v>393080</v>
      </c>
      <c r="F451" s="152">
        <v>374330</v>
      </c>
      <c r="G451" s="152">
        <v>355580</v>
      </c>
      <c r="H451" s="152">
        <v>336830</v>
      </c>
      <c r="I451" s="152">
        <v>318080</v>
      </c>
      <c r="J451" s="152">
        <v>299330</v>
      </c>
      <c r="K451" s="152">
        <v>280580</v>
      </c>
      <c r="L451" s="152">
        <v>261830</v>
      </c>
      <c r="M451" s="152">
        <v>243080</v>
      </c>
    </row>
    <row r="452" spans="1:13" ht="15" customHeight="1">
      <c r="A452" s="152">
        <v>6000</v>
      </c>
      <c r="B452" s="152">
        <v>6020</v>
      </c>
      <c r="C452" s="152">
        <v>505900</v>
      </c>
      <c r="D452" s="152">
        <v>466060</v>
      </c>
      <c r="E452" s="152">
        <v>395720</v>
      </c>
      <c r="F452" s="152">
        <v>376970</v>
      </c>
      <c r="G452" s="152">
        <v>358220</v>
      </c>
      <c r="H452" s="152">
        <v>339470</v>
      </c>
      <c r="I452" s="152">
        <v>320720</v>
      </c>
      <c r="J452" s="152">
        <v>301970</v>
      </c>
      <c r="K452" s="152">
        <v>283220</v>
      </c>
      <c r="L452" s="152">
        <v>264470</v>
      </c>
      <c r="M452" s="152">
        <v>245720</v>
      </c>
    </row>
    <row r="453" spans="1:13" ht="15" customHeight="1">
      <c r="A453" s="152">
        <v>6020</v>
      </c>
      <c r="B453" s="152">
        <v>6040</v>
      </c>
      <c r="C453" s="152">
        <v>510440</v>
      </c>
      <c r="D453" s="152">
        <v>468880</v>
      </c>
      <c r="E453" s="152">
        <v>398360</v>
      </c>
      <c r="F453" s="152">
        <v>379610</v>
      </c>
      <c r="G453" s="152">
        <v>360860</v>
      </c>
      <c r="H453" s="152">
        <v>342110</v>
      </c>
      <c r="I453" s="152">
        <v>323360</v>
      </c>
      <c r="J453" s="152">
        <v>304610</v>
      </c>
      <c r="K453" s="152">
        <v>285860</v>
      </c>
      <c r="L453" s="152">
        <v>267110</v>
      </c>
      <c r="M453" s="152">
        <v>248360</v>
      </c>
    </row>
    <row r="454" spans="1:13" ht="15" customHeight="1">
      <c r="A454" s="152">
        <v>6040</v>
      </c>
      <c r="B454" s="152">
        <v>6060</v>
      </c>
      <c r="C454" s="152">
        <v>514980</v>
      </c>
      <c r="D454" s="152">
        <v>471700</v>
      </c>
      <c r="E454" s="152">
        <v>401000</v>
      </c>
      <c r="F454" s="152">
        <v>382250</v>
      </c>
      <c r="G454" s="152">
        <v>363500</v>
      </c>
      <c r="H454" s="152">
        <v>344750</v>
      </c>
      <c r="I454" s="152">
        <v>326000</v>
      </c>
      <c r="J454" s="152">
        <v>307250</v>
      </c>
      <c r="K454" s="152">
        <v>288500</v>
      </c>
      <c r="L454" s="152">
        <v>269750</v>
      </c>
      <c r="M454" s="152">
        <v>251000</v>
      </c>
    </row>
    <row r="455" spans="1:13" ht="15" customHeight="1">
      <c r="A455" s="152">
        <v>6060</v>
      </c>
      <c r="B455" s="152">
        <v>6080</v>
      </c>
      <c r="C455" s="152">
        <v>519510</v>
      </c>
      <c r="D455" s="152">
        <v>474520</v>
      </c>
      <c r="E455" s="152">
        <v>403640</v>
      </c>
      <c r="F455" s="152">
        <v>384890</v>
      </c>
      <c r="G455" s="152">
        <v>366140</v>
      </c>
      <c r="H455" s="152">
        <v>347390</v>
      </c>
      <c r="I455" s="152">
        <v>328640</v>
      </c>
      <c r="J455" s="152">
        <v>309890</v>
      </c>
      <c r="K455" s="152">
        <v>291140</v>
      </c>
      <c r="L455" s="152">
        <v>272390</v>
      </c>
      <c r="M455" s="152">
        <v>253640</v>
      </c>
    </row>
    <row r="456" spans="1:13" ht="15" customHeight="1">
      <c r="A456" s="152">
        <v>6080</v>
      </c>
      <c r="B456" s="152">
        <v>6100</v>
      </c>
      <c r="C456" s="152">
        <v>524050</v>
      </c>
      <c r="D456" s="152">
        <v>477340</v>
      </c>
      <c r="E456" s="152">
        <v>406280</v>
      </c>
      <c r="F456" s="152">
        <v>387530</v>
      </c>
      <c r="G456" s="152">
        <v>368780</v>
      </c>
      <c r="H456" s="152">
        <v>350030</v>
      </c>
      <c r="I456" s="152">
        <v>331280</v>
      </c>
      <c r="J456" s="152">
        <v>312530</v>
      </c>
      <c r="K456" s="152">
        <v>293780</v>
      </c>
      <c r="L456" s="152">
        <v>275030</v>
      </c>
      <c r="M456" s="152">
        <v>256280</v>
      </c>
    </row>
    <row r="457" spans="1:13" ht="15" customHeight="1">
      <c r="A457" s="152">
        <v>6100</v>
      </c>
      <c r="B457" s="152">
        <v>6120</v>
      </c>
      <c r="C457" s="152">
        <v>528580</v>
      </c>
      <c r="D457" s="152">
        <v>481250</v>
      </c>
      <c r="E457" s="152">
        <v>408920</v>
      </c>
      <c r="F457" s="152">
        <v>390170</v>
      </c>
      <c r="G457" s="152">
        <v>371420</v>
      </c>
      <c r="H457" s="152">
        <v>352670</v>
      </c>
      <c r="I457" s="152">
        <v>333920</v>
      </c>
      <c r="J457" s="152">
        <v>315170</v>
      </c>
      <c r="K457" s="152">
        <v>296420</v>
      </c>
      <c r="L457" s="152">
        <v>277670</v>
      </c>
      <c r="M457" s="152">
        <v>258920</v>
      </c>
    </row>
    <row r="458" spans="1:13" ht="15" customHeight="1">
      <c r="A458" s="152">
        <v>6120</v>
      </c>
      <c r="B458" s="152">
        <v>6140</v>
      </c>
      <c r="C458" s="152">
        <v>533120</v>
      </c>
      <c r="D458" s="152">
        <v>485760</v>
      </c>
      <c r="E458" s="152">
        <v>411560</v>
      </c>
      <c r="F458" s="152">
        <v>392810</v>
      </c>
      <c r="G458" s="152">
        <v>374060</v>
      </c>
      <c r="H458" s="152">
        <v>355310</v>
      </c>
      <c r="I458" s="152">
        <v>336560</v>
      </c>
      <c r="J458" s="152">
        <v>317810</v>
      </c>
      <c r="K458" s="152">
        <v>299060</v>
      </c>
      <c r="L458" s="152">
        <v>280310</v>
      </c>
      <c r="M458" s="152">
        <v>261560</v>
      </c>
    </row>
    <row r="459" spans="1:13" ht="15" customHeight="1">
      <c r="A459" s="152">
        <v>6140</v>
      </c>
      <c r="B459" s="152">
        <v>6160</v>
      </c>
      <c r="C459" s="152">
        <v>537660</v>
      </c>
      <c r="D459" s="152">
        <v>490280</v>
      </c>
      <c r="E459" s="152">
        <v>414200</v>
      </c>
      <c r="F459" s="152">
        <v>395450</v>
      </c>
      <c r="G459" s="152">
        <v>376700</v>
      </c>
      <c r="H459" s="152">
        <v>357950</v>
      </c>
      <c r="I459" s="152">
        <v>339200</v>
      </c>
      <c r="J459" s="152">
        <v>320450</v>
      </c>
      <c r="K459" s="152">
        <v>301700</v>
      </c>
      <c r="L459" s="152">
        <v>282950</v>
      </c>
      <c r="M459" s="152">
        <v>264200</v>
      </c>
    </row>
    <row r="460" spans="1:13" ht="15" customHeight="1">
      <c r="A460" s="152">
        <v>6160</v>
      </c>
      <c r="B460" s="152">
        <v>6180</v>
      </c>
      <c r="C460" s="152">
        <v>542190</v>
      </c>
      <c r="D460" s="152">
        <v>494790</v>
      </c>
      <c r="E460" s="152">
        <v>416840</v>
      </c>
      <c r="F460" s="152">
        <v>398090</v>
      </c>
      <c r="G460" s="152">
        <v>379340</v>
      </c>
      <c r="H460" s="152">
        <v>360590</v>
      </c>
      <c r="I460" s="152">
        <v>341840</v>
      </c>
      <c r="J460" s="152">
        <v>323090</v>
      </c>
      <c r="K460" s="152">
        <v>304340</v>
      </c>
      <c r="L460" s="152">
        <v>285590</v>
      </c>
      <c r="M460" s="152">
        <v>266840</v>
      </c>
    </row>
    <row r="461" spans="1:13" ht="15" customHeight="1">
      <c r="A461" s="152">
        <v>6180</v>
      </c>
      <c r="B461" s="152">
        <v>6200</v>
      </c>
      <c r="C461" s="152">
        <v>546730</v>
      </c>
      <c r="D461" s="152">
        <v>499300</v>
      </c>
      <c r="E461" s="152">
        <v>419480</v>
      </c>
      <c r="F461" s="152">
        <v>400730</v>
      </c>
      <c r="G461" s="152">
        <v>381980</v>
      </c>
      <c r="H461" s="152">
        <v>363230</v>
      </c>
      <c r="I461" s="152">
        <v>344480</v>
      </c>
      <c r="J461" s="152">
        <v>325730</v>
      </c>
      <c r="K461" s="152">
        <v>306980</v>
      </c>
      <c r="L461" s="152">
        <v>288230</v>
      </c>
      <c r="M461" s="152">
        <v>269480</v>
      </c>
    </row>
    <row r="462" spans="1:13" ht="15" customHeight="1">
      <c r="A462" s="152">
        <v>6200</v>
      </c>
      <c r="B462" s="152">
        <v>6220</v>
      </c>
      <c r="C462" s="152">
        <v>551260</v>
      </c>
      <c r="D462" s="152">
        <v>503810</v>
      </c>
      <c r="E462" s="152">
        <v>422120</v>
      </c>
      <c r="F462" s="152">
        <v>403370</v>
      </c>
      <c r="G462" s="152">
        <v>384620</v>
      </c>
      <c r="H462" s="152">
        <v>365870</v>
      </c>
      <c r="I462" s="152">
        <v>347120</v>
      </c>
      <c r="J462" s="152">
        <v>328370</v>
      </c>
      <c r="K462" s="152">
        <v>309620</v>
      </c>
      <c r="L462" s="152">
        <v>290870</v>
      </c>
      <c r="M462" s="152">
        <v>272120</v>
      </c>
    </row>
    <row r="463" spans="1:13" ht="15" customHeight="1">
      <c r="A463" s="152">
        <v>6220</v>
      </c>
      <c r="B463" s="152">
        <v>6240</v>
      </c>
      <c r="C463" s="152">
        <v>555800</v>
      </c>
      <c r="D463" s="152">
        <v>508320</v>
      </c>
      <c r="E463" s="152">
        <v>424760</v>
      </c>
      <c r="F463" s="152">
        <v>406010</v>
      </c>
      <c r="G463" s="152">
        <v>387260</v>
      </c>
      <c r="H463" s="152">
        <v>368510</v>
      </c>
      <c r="I463" s="152">
        <v>349760</v>
      </c>
      <c r="J463" s="152">
        <v>331010</v>
      </c>
      <c r="K463" s="152">
        <v>312260</v>
      </c>
      <c r="L463" s="152">
        <v>293510</v>
      </c>
      <c r="M463" s="152">
        <v>274760</v>
      </c>
    </row>
    <row r="464" spans="1:13" ht="15" customHeight="1">
      <c r="A464" s="152">
        <v>6240</v>
      </c>
      <c r="B464" s="152">
        <v>6260</v>
      </c>
      <c r="C464" s="152">
        <v>560340</v>
      </c>
      <c r="D464" s="152">
        <v>512840</v>
      </c>
      <c r="E464" s="152">
        <v>427400</v>
      </c>
      <c r="F464" s="152">
        <v>408650</v>
      </c>
      <c r="G464" s="152">
        <v>389900</v>
      </c>
      <c r="H464" s="152">
        <v>371150</v>
      </c>
      <c r="I464" s="152">
        <v>352400</v>
      </c>
      <c r="J464" s="152">
        <v>333650</v>
      </c>
      <c r="K464" s="152">
        <v>314900</v>
      </c>
      <c r="L464" s="152">
        <v>296150</v>
      </c>
      <c r="M464" s="152">
        <v>277400</v>
      </c>
    </row>
    <row r="465" spans="1:13" ht="15" customHeight="1">
      <c r="A465" s="152">
        <v>6260</v>
      </c>
      <c r="B465" s="152">
        <v>6280</v>
      </c>
      <c r="C465" s="152">
        <v>564870</v>
      </c>
      <c r="D465" s="152">
        <v>517350</v>
      </c>
      <c r="E465" s="152">
        <v>430040</v>
      </c>
      <c r="F465" s="152">
        <v>411290</v>
      </c>
      <c r="G465" s="152">
        <v>392540</v>
      </c>
      <c r="H465" s="152">
        <v>373790</v>
      </c>
      <c r="I465" s="152">
        <v>355040</v>
      </c>
      <c r="J465" s="152">
        <v>336290</v>
      </c>
      <c r="K465" s="152">
        <v>317540</v>
      </c>
      <c r="L465" s="152">
        <v>298790</v>
      </c>
      <c r="M465" s="152">
        <v>280040</v>
      </c>
    </row>
    <row r="466" spans="1:13" ht="15" customHeight="1">
      <c r="A466" s="152">
        <v>6280</v>
      </c>
      <c r="B466" s="152">
        <v>6300</v>
      </c>
      <c r="C466" s="152">
        <v>569410</v>
      </c>
      <c r="D466" s="152">
        <v>521860</v>
      </c>
      <c r="E466" s="152">
        <v>432680</v>
      </c>
      <c r="F466" s="152">
        <v>413930</v>
      </c>
      <c r="G466" s="152">
        <v>395180</v>
      </c>
      <c r="H466" s="152">
        <v>376430</v>
      </c>
      <c r="I466" s="152">
        <v>357680</v>
      </c>
      <c r="J466" s="152">
        <v>338930</v>
      </c>
      <c r="K466" s="152">
        <v>320180</v>
      </c>
      <c r="L466" s="152">
        <v>301430</v>
      </c>
      <c r="M466" s="152">
        <v>282680</v>
      </c>
    </row>
    <row r="467" spans="1:13" ht="15" customHeight="1">
      <c r="A467" s="152">
        <v>6300</v>
      </c>
      <c r="B467" s="152">
        <v>6320</v>
      </c>
      <c r="C467" s="152">
        <v>573940</v>
      </c>
      <c r="D467" s="152">
        <v>526370</v>
      </c>
      <c r="E467" s="152">
        <v>435320</v>
      </c>
      <c r="F467" s="152">
        <v>416570</v>
      </c>
      <c r="G467" s="152">
        <v>397820</v>
      </c>
      <c r="H467" s="152">
        <v>379070</v>
      </c>
      <c r="I467" s="152">
        <v>360320</v>
      </c>
      <c r="J467" s="152">
        <v>341570</v>
      </c>
      <c r="K467" s="152">
        <v>322820</v>
      </c>
      <c r="L467" s="152">
        <v>304070</v>
      </c>
      <c r="M467" s="152">
        <v>285320</v>
      </c>
    </row>
    <row r="468" spans="1:13" ht="15" customHeight="1">
      <c r="A468" s="152">
        <v>6320</v>
      </c>
      <c r="B468" s="152">
        <v>6340</v>
      </c>
      <c r="C468" s="152">
        <v>578480</v>
      </c>
      <c r="D468" s="152">
        <v>530880</v>
      </c>
      <c r="E468" s="152">
        <v>437960</v>
      </c>
      <c r="F468" s="152">
        <v>419210</v>
      </c>
      <c r="G468" s="152">
        <v>400460</v>
      </c>
      <c r="H468" s="152">
        <v>381710</v>
      </c>
      <c r="I468" s="152">
        <v>362960</v>
      </c>
      <c r="J468" s="152">
        <v>344210</v>
      </c>
      <c r="K468" s="152">
        <v>325460</v>
      </c>
      <c r="L468" s="152">
        <v>306710</v>
      </c>
      <c r="M468" s="152">
        <v>287960</v>
      </c>
    </row>
    <row r="469" spans="1:13" ht="15" customHeight="1">
      <c r="A469" s="152">
        <v>6340</v>
      </c>
      <c r="B469" s="152">
        <v>6360</v>
      </c>
      <c r="C469" s="152">
        <v>583020</v>
      </c>
      <c r="D469" s="152">
        <v>535400</v>
      </c>
      <c r="E469" s="152">
        <v>440600</v>
      </c>
      <c r="F469" s="152">
        <v>421850</v>
      </c>
      <c r="G469" s="152">
        <v>403100</v>
      </c>
      <c r="H469" s="152">
        <v>384350</v>
      </c>
      <c r="I469" s="152">
        <v>365600</v>
      </c>
      <c r="J469" s="152">
        <v>346850</v>
      </c>
      <c r="K469" s="152">
        <v>328100</v>
      </c>
      <c r="L469" s="152">
        <v>309350</v>
      </c>
      <c r="M469" s="152">
        <v>290600</v>
      </c>
    </row>
    <row r="470" spans="1:13" ht="15" customHeight="1">
      <c r="A470" s="152">
        <v>6360</v>
      </c>
      <c r="B470" s="152">
        <v>6380</v>
      </c>
      <c r="C470" s="152">
        <v>587550</v>
      </c>
      <c r="D470" s="152">
        <v>539910</v>
      </c>
      <c r="E470" s="152">
        <v>443240</v>
      </c>
      <c r="F470" s="152">
        <v>424490</v>
      </c>
      <c r="G470" s="152">
        <v>405740</v>
      </c>
      <c r="H470" s="152">
        <v>386990</v>
      </c>
      <c r="I470" s="152">
        <v>368240</v>
      </c>
      <c r="J470" s="152">
        <v>349490</v>
      </c>
      <c r="K470" s="152">
        <v>330740</v>
      </c>
      <c r="L470" s="152">
        <v>311990</v>
      </c>
      <c r="M470" s="152">
        <v>293240</v>
      </c>
    </row>
    <row r="471" spans="1:13" ht="15" customHeight="1">
      <c r="A471" s="152">
        <v>6380</v>
      </c>
      <c r="B471" s="152">
        <v>6400</v>
      </c>
      <c r="C471" s="152">
        <v>592090</v>
      </c>
      <c r="D471" s="152">
        <v>544420</v>
      </c>
      <c r="E471" s="152">
        <v>445880</v>
      </c>
      <c r="F471" s="152">
        <v>427130</v>
      </c>
      <c r="G471" s="152">
        <v>408380</v>
      </c>
      <c r="H471" s="152">
        <v>389630</v>
      </c>
      <c r="I471" s="152">
        <v>370880</v>
      </c>
      <c r="J471" s="152">
        <v>352130</v>
      </c>
      <c r="K471" s="152">
        <v>333380</v>
      </c>
      <c r="L471" s="152">
        <v>314630</v>
      </c>
      <c r="M471" s="152">
        <v>295880</v>
      </c>
    </row>
    <row r="472" spans="1:13" ht="15" customHeight="1">
      <c r="A472" s="152">
        <v>6400</v>
      </c>
      <c r="B472" s="152">
        <v>6420</v>
      </c>
      <c r="C472" s="152">
        <v>596620</v>
      </c>
      <c r="D472" s="152">
        <v>548930</v>
      </c>
      <c r="E472" s="152">
        <v>448520</v>
      </c>
      <c r="F472" s="152">
        <v>429770</v>
      </c>
      <c r="G472" s="152">
        <v>411020</v>
      </c>
      <c r="H472" s="152">
        <v>392270</v>
      </c>
      <c r="I472" s="152">
        <v>373520</v>
      </c>
      <c r="J472" s="152">
        <v>354770</v>
      </c>
      <c r="K472" s="152">
        <v>336020</v>
      </c>
      <c r="L472" s="152">
        <v>317270</v>
      </c>
      <c r="M472" s="152">
        <v>298520</v>
      </c>
    </row>
    <row r="473" spans="1:13" ht="15" customHeight="1">
      <c r="A473" s="152">
        <v>6420</v>
      </c>
      <c r="B473" s="152">
        <v>6440</v>
      </c>
      <c r="C473" s="152">
        <v>601160</v>
      </c>
      <c r="D473" s="152">
        <v>553440</v>
      </c>
      <c r="E473" s="152">
        <v>451160</v>
      </c>
      <c r="F473" s="152">
        <v>432410</v>
      </c>
      <c r="G473" s="152">
        <v>413660</v>
      </c>
      <c r="H473" s="152">
        <v>394910</v>
      </c>
      <c r="I473" s="152">
        <v>376160</v>
      </c>
      <c r="J473" s="152">
        <v>357410</v>
      </c>
      <c r="K473" s="152">
        <v>338660</v>
      </c>
      <c r="L473" s="152">
        <v>319910</v>
      </c>
      <c r="M473" s="152">
        <v>301160</v>
      </c>
    </row>
    <row r="474" spans="1:13" ht="15" customHeight="1">
      <c r="A474" s="152">
        <v>6440</v>
      </c>
      <c r="B474" s="152">
        <v>6460</v>
      </c>
      <c r="C474" s="152">
        <v>605700</v>
      </c>
      <c r="D474" s="152">
        <v>557960</v>
      </c>
      <c r="E474" s="152">
        <v>453800</v>
      </c>
      <c r="F474" s="152">
        <v>435050</v>
      </c>
      <c r="G474" s="152">
        <v>416300</v>
      </c>
      <c r="H474" s="152">
        <v>397550</v>
      </c>
      <c r="I474" s="152">
        <v>378800</v>
      </c>
      <c r="J474" s="152">
        <v>360050</v>
      </c>
      <c r="K474" s="152">
        <v>341300</v>
      </c>
      <c r="L474" s="152">
        <v>322550</v>
      </c>
      <c r="M474" s="152">
        <v>303800</v>
      </c>
    </row>
    <row r="475" spans="1:13" ht="15" customHeight="1">
      <c r="A475" s="152">
        <v>6460</v>
      </c>
      <c r="B475" s="152">
        <v>6480</v>
      </c>
      <c r="C475" s="152">
        <v>610230</v>
      </c>
      <c r="D475" s="152">
        <v>562470</v>
      </c>
      <c r="E475" s="152">
        <v>456440</v>
      </c>
      <c r="F475" s="152">
        <v>437690</v>
      </c>
      <c r="G475" s="152">
        <v>418940</v>
      </c>
      <c r="H475" s="152">
        <v>400190</v>
      </c>
      <c r="I475" s="152">
        <v>381440</v>
      </c>
      <c r="J475" s="152">
        <v>362690</v>
      </c>
      <c r="K475" s="152">
        <v>343940</v>
      </c>
      <c r="L475" s="152">
        <v>325190</v>
      </c>
      <c r="M475" s="152">
        <v>306440</v>
      </c>
    </row>
    <row r="476" spans="1:13" ht="15" customHeight="1">
      <c r="A476" s="152">
        <v>6480</v>
      </c>
      <c r="B476" s="152">
        <v>6500</v>
      </c>
      <c r="C476" s="152">
        <v>614770</v>
      </c>
      <c r="D476" s="152">
        <v>566980</v>
      </c>
      <c r="E476" s="152">
        <v>459080</v>
      </c>
      <c r="F476" s="152">
        <v>440330</v>
      </c>
      <c r="G476" s="152">
        <v>421580</v>
      </c>
      <c r="H476" s="152">
        <v>402830</v>
      </c>
      <c r="I476" s="152">
        <v>384080</v>
      </c>
      <c r="J476" s="152">
        <v>365330</v>
      </c>
      <c r="K476" s="152">
        <v>346580</v>
      </c>
      <c r="L476" s="152">
        <v>327830</v>
      </c>
      <c r="M476" s="152">
        <v>309080</v>
      </c>
    </row>
    <row r="477" spans="1:13" ht="15" customHeight="1">
      <c r="A477" s="152">
        <v>6500</v>
      </c>
      <c r="B477" s="152">
        <v>6520</v>
      </c>
      <c r="C477" s="152">
        <v>619300</v>
      </c>
      <c r="D477" s="152">
        <v>571490</v>
      </c>
      <c r="E477" s="152">
        <v>461720</v>
      </c>
      <c r="F477" s="152">
        <v>442970</v>
      </c>
      <c r="G477" s="152">
        <v>424220</v>
      </c>
      <c r="H477" s="152">
        <v>405470</v>
      </c>
      <c r="I477" s="152">
        <v>386720</v>
      </c>
      <c r="J477" s="152">
        <v>367970</v>
      </c>
      <c r="K477" s="152">
        <v>349220</v>
      </c>
      <c r="L477" s="152">
        <v>330470</v>
      </c>
      <c r="M477" s="152">
        <v>311720</v>
      </c>
    </row>
    <row r="478" spans="1:13" ht="15" customHeight="1">
      <c r="A478" s="152">
        <v>6520</v>
      </c>
      <c r="B478" s="152">
        <v>6540</v>
      </c>
      <c r="C478" s="152">
        <v>623840</v>
      </c>
      <c r="D478" s="152">
        <v>576000</v>
      </c>
      <c r="E478" s="152">
        <v>464360</v>
      </c>
      <c r="F478" s="152">
        <v>445610</v>
      </c>
      <c r="G478" s="152">
        <v>426860</v>
      </c>
      <c r="H478" s="152">
        <v>408110</v>
      </c>
      <c r="I478" s="152">
        <v>389360</v>
      </c>
      <c r="J478" s="152">
        <v>370610</v>
      </c>
      <c r="K478" s="152">
        <v>351860</v>
      </c>
      <c r="L478" s="152">
        <v>333110</v>
      </c>
      <c r="M478" s="152">
        <v>314360</v>
      </c>
    </row>
    <row r="479" spans="1:13" ht="15" customHeight="1">
      <c r="A479" s="152">
        <v>6540</v>
      </c>
      <c r="B479" s="152">
        <v>6560</v>
      </c>
      <c r="C479" s="152">
        <v>628380</v>
      </c>
      <c r="D479" s="152">
        <v>580520</v>
      </c>
      <c r="E479" s="152">
        <v>467000</v>
      </c>
      <c r="F479" s="152">
        <v>448250</v>
      </c>
      <c r="G479" s="152">
        <v>429500</v>
      </c>
      <c r="H479" s="152">
        <v>410750</v>
      </c>
      <c r="I479" s="152">
        <v>392000</v>
      </c>
      <c r="J479" s="152">
        <v>373250</v>
      </c>
      <c r="K479" s="152">
        <v>354500</v>
      </c>
      <c r="L479" s="152">
        <v>335750</v>
      </c>
      <c r="M479" s="152">
        <v>317000</v>
      </c>
    </row>
    <row r="480" spans="1:13" ht="15" customHeight="1">
      <c r="A480" s="152">
        <v>6560</v>
      </c>
      <c r="B480" s="152">
        <v>6580</v>
      </c>
      <c r="C480" s="152">
        <v>632910</v>
      </c>
      <c r="D480" s="152">
        <v>585030</v>
      </c>
      <c r="E480" s="152">
        <v>469640</v>
      </c>
      <c r="F480" s="152">
        <v>450890</v>
      </c>
      <c r="G480" s="152">
        <v>432140</v>
      </c>
      <c r="H480" s="152">
        <v>413390</v>
      </c>
      <c r="I480" s="152">
        <v>394640</v>
      </c>
      <c r="J480" s="152">
        <v>375890</v>
      </c>
      <c r="K480" s="152">
        <v>357140</v>
      </c>
      <c r="L480" s="152">
        <v>338390</v>
      </c>
      <c r="M480" s="152">
        <v>319640</v>
      </c>
    </row>
    <row r="481" spans="1:13" ht="15" customHeight="1">
      <c r="A481" s="152">
        <v>6580</v>
      </c>
      <c r="B481" s="152">
        <v>6600</v>
      </c>
      <c r="C481" s="152">
        <v>637450</v>
      </c>
      <c r="D481" s="152">
        <v>589540</v>
      </c>
      <c r="E481" s="152">
        <v>472280</v>
      </c>
      <c r="F481" s="152">
        <v>453530</v>
      </c>
      <c r="G481" s="152">
        <v>434780</v>
      </c>
      <c r="H481" s="152">
        <v>416030</v>
      </c>
      <c r="I481" s="152">
        <v>397280</v>
      </c>
      <c r="J481" s="152">
        <v>378530</v>
      </c>
      <c r="K481" s="152">
        <v>359780</v>
      </c>
      <c r="L481" s="152">
        <v>341030</v>
      </c>
      <c r="M481" s="152">
        <v>322280</v>
      </c>
    </row>
    <row r="482" spans="1:13" ht="15" customHeight="1">
      <c r="A482" s="152">
        <v>6600</v>
      </c>
      <c r="B482" s="152">
        <v>6620</v>
      </c>
      <c r="C482" s="152">
        <v>641980</v>
      </c>
      <c r="D482" s="152">
        <v>594050</v>
      </c>
      <c r="E482" s="152">
        <v>474920</v>
      </c>
      <c r="F482" s="152">
        <v>456170</v>
      </c>
      <c r="G482" s="152">
        <v>437420</v>
      </c>
      <c r="H482" s="152">
        <v>418670</v>
      </c>
      <c r="I482" s="152">
        <v>399920</v>
      </c>
      <c r="J482" s="152">
        <v>381170</v>
      </c>
      <c r="K482" s="152">
        <v>362420</v>
      </c>
      <c r="L482" s="152">
        <v>343670</v>
      </c>
      <c r="M482" s="152">
        <v>324920</v>
      </c>
    </row>
    <row r="483" spans="1:13" ht="15" customHeight="1">
      <c r="A483" s="152">
        <v>6620</v>
      </c>
      <c r="B483" s="152">
        <v>6640</v>
      </c>
      <c r="C483" s="152">
        <v>646520</v>
      </c>
      <c r="D483" s="152">
        <v>598560</v>
      </c>
      <c r="E483" s="152">
        <v>477560</v>
      </c>
      <c r="F483" s="152">
        <v>458810</v>
      </c>
      <c r="G483" s="152">
        <v>440060</v>
      </c>
      <c r="H483" s="152">
        <v>421310</v>
      </c>
      <c r="I483" s="152">
        <v>402560</v>
      </c>
      <c r="J483" s="152">
        <v>383810</v>
      </c>
      <c r="K483" s="152">
        <v>365060</v>
      </c>
      <c r="L483" s="152">
        <v>346310</v>
      </c>
      <c r="M483" s="152">
        <v>327560</v>
      </c>
    </row>
    <row r="484" spans="1:13" ht="15" customHeight="1">
      <c r="A484" s="152">
        <v>6640</v>
      </c>
      <c r="B484" s="152">
        <v>6660</v>
      </c>
      <c r="C484" s="152">
        <v>651060</v>
      </c>
      <c r="D484" s="152">
        <v>603080</v>
      </c>
      <c r="E484" s="152">
        <v>481320</v>
      </c>
      <c r="F484" s="152">
        <v>461450</v>
      </c>
      <c r="G484" s="152">
        <v>442700</v>
      </c>
      <c r="H484" s="152">
        <v>423950</v>
      </c>
      <c r="I484" s="152">
        <v>405200</v>
      </c>
      <c r="J484" s="152">
        <v>386450</v>
      </c>
      <c r="K484" s="152">
        <v>367700</v>
      </c>
      <c r="L484" s="152">
        <v>348950</v>
      </c>
      <c r="M484" s="152">
        <v>330200</v>
      </c>
    </row>
    <row r="485" spans="1:13" ht="15" customHeight="1">
      <c r="A485" s="152">
        <v>6660</v>
      </c>
      <c r="B485" s="152">
        <v>6680</v>
      </c>
      <c r="C485" s="152">
        <v>655590</v>
      </c>
      <c r="D485" s="152">
        <v>607590</v>
      </c>
      <c r="E485" s="152">
        <v>485540</v>
      </c>
      <c r="F485" s="152">
        <v>464090</v>
      </c>
      <c r="G485" s="152">
        <v>445340</v>
      </c>
      <c r="H485" s="152">
        <v>426590</v>
      </c>
      <c r="I485" s="152">
        <v>407840</v>
      </c>
      <c r="J485" s="152">
        <v>389090</v>
      </c>
      <c r="K485" s="152">
        <v>370340</v>
      </c>
      <c r="L485" s="152">
        <v>351590</v>
      </c>
      <c r="M485" s="152">
        <v>332840</v>
      </c>
    </row>
    <row r="486" spans="1:13" ht="15" customHeight="1">
      <c r="A486" s="152">
        <v>6680</v>
      </c>
      <c r="B486" s="152">
        <v>6700</v>
      </c>
      <c r="C486" s="152">
        <v>660130</v>
      </c>
      <c r="D486" s="152">
        <v>612100</v>
      </c>
      <c r="E486" s="152">
        <v>489760</v>
      </c>
      <c r="F486" s="152">
        <v>466730</v>
      </c>
      <c r="G486" s="152">
        <v>447980</v>
      </c>
      <c r="H486" s="152">
        <v>429230</v>
      </c>
      <c r="I486" s="152">
        <v>410480</v>
      </c>
      <c r="J486" s="152">
        <v>391730</v>
      </c>
      <c r="K486" s="152">
        <v>372980</v>
      </c>
      <c r="L486" s="152">
        <v>354230</v>
      </c>
      <c r="M486" s="152">
        <v>335480</v>
      </c>
    </row>
    <row r="487" spans="1:13" ht="15" customHeight="1">
      <c r="A487" s="152">
        <v>6700</v>
      </c>
      <c r="B487" s="152">
        <v>6720</v>
      </c>
      <c r="C487" s="152">
        <v>664660</v>
      </c>
      <c r="D487" s="152">
        <v>616610</v>
      </c>
      <c r="E487" s="152">
        <v>493990</v>
      </c>
      <c r="F487" s="152">
        <v>469370</v>
      </c>
      <c r="G487" s="152">
        <v>450620</v>
      </c>
      <c r="H487" s="152">
        <v>431870</v>
      </c>
      <c r="I487" s="152">
        <v>413120</v>
      </c>
      <c r="J487" s="152">
        <v>394370</v>
      </c>
      <c r="K487" s="152">
        <v>375620</v>
      </c>
      <c r="L487" s="152">
        <v>356870</v>
      </c>
      <c r="M487" s="152">
        <v>338120</v>
      </c>
    </row>
    <row r="488" spans="1:13" ht="15" customHeight="1">
      <c r="A488" s="152">
        <v>6720</v>
      </c>
      <c r="B488" s="152">
        <v>6740</v>
      </c>
      <c r="C488" s="152">
        <v>669200</v>
      </c>
      <c r="D488" s="152">
        <v>621120</v>
      </c>
      <c r="E488" s="152">
        <v>498210</v>
      </c>
      <c r="F488" s="152">
        <v>472010</v>
      </c>
      <c r="G488" s="152">
        <v>453260</v>
      </c>
      <c r="H488" s="152">
        <v>434510</v>
      </c>
      <c r="I488" s="152">
        <v>415760</v>
      </c>
      <c r="J488" s="152">
        <v>397010</v>
      </c>
      <c r="K488" s="152">
        <v>378260</v>
      </c>
      <c r="L488" s="152">
        <v>359510</v>
      </c>
      <c r="M488" s="152">
        <v>340760</v>
      </c>
    </row>
    <row r="489" spans="1:13" ht="15" customHeight="1">
      <c r="A489" s="152">
        <v>6740</v>
      </c>
      <c r="B489" s="152">
        <v>6760</v>
      </c>
      <c r="C489" s="152">
        <v>673740</v>
      </c>
      <c r="D489" s="152">
        <v>625640</v>
      </c>
      <c r="E489" s="152">
        <v>502440</v>
      </c>
      <c r="F489" s="152">
        <v>474650</v>
      </c>
      <c r="G489" s="152">
        <v>455900</v>
      </c>
      <c r="H489" s="152">
        <v>437150</v>
      </c>
      <c r="I489" s="152">
        <v>418400</v>
      </c>
      <c r="J489" s="152">
        <v>399650</v>
      </c>
      <c r="K489" s="152">
        <v>380900</v>
      </c>
      <c r="L489" s="152">
        <v>362150</v>
      </c>
      <c r="M489" s="152">
        <v>343400</v>
      </c>
    </row>
    <row r="490" spans="1:13" ht="15" customHeight="1">
      <c r="A490" s="152">
        <v>6760</v>
      </c>
      <c r="B490" s="152">
        <v>6780</v>
      </c>
      <c r="C490" s="152">
        <v>678270</v>
      </c>
      <c r="D490" s="152">
        <v>630150</v>
      </c>
      <c r="E490" s="152">
        <v>506660</v>
      </c>
      <c r="F490" s="152">
        <v>477290</v>
      </c>
      <c r="G490" s="152">
        <v>458540</v>
      </c>
      <c r="H490" s="152">
        <v>439790</v>
      </c>
      <c r="I490" s="152">
        <v>421040</v>
      </c>
      <c r="J490" s="152">
        <v>402290</v>
      </c>
      <c r="K490" s="152">
        <v>383540</v>
      </c>
      <c r="L490" s="152">
        <v>364790</v>
      </c>
      <c r="M490" s="152">
        <v>346040</v>
      </c>
    </row>
    <row r="491" spans="1:13" ht="15" customHeight="1">
      <c r="A491" s="152">
        <v>6780</v>
      </c>
      <c r="B491" s="152">
        <v>6800</v>
      </c>
      <c r="C491" s="152">
        <v>682810</v>
      </c>
      <c r="D491" s="152">
        <v>634660</v>
      </c>
      <c r="E491" s="152">
        <v>510880</v>
      </c>
      <c r="F491" s="152">
        <v>480880</v>
      </c>
      <c r="G491" s="152">
        <v>461180</v>
      </c>
      <c r="H491" s="152">
        <v>442430</v>
      </c>
      <c r="I491" s="152">
        <v>423680</v>
      </c>
      <c r="J491" s="152">
        <v>404930</v>
      </c>
      <c r="K491" s="152">
        <v>386180</v>
      </c>
      <c r="L491" s="152">
        <v>367430</v>
      </c>
      <c r="M491" s="152">
        <v>348680</v>
      </c>
    </row>
    <row r="492" spans="1:13" ht="15" customHeight="1">
      <c r="A492" s="152">
        <v>6800</v>
      </c>
      <c r="B492" s="152">
        <v>6820</v>
      </c>
      <c r="C492" s="152">
        <v>687340</v>
      </c>
      <c r="D492" s="152">
        <v>639170</v>
      </c>
      <c r="E492" s="152">
        <v>515110</v>
      </c>
      <c r="F492" s="152">
        <v>485110</v>
      </c>
      <c r="G492" s="152">
        <v>463820</v>
      </c>
      <c r="H492" s="152">
        <v>445070</v>
      </c>
      <c r="I492" s="152">
        <v>426320</v>
      </c>
      <c r="J492" s="152">
        <v>407570</v>
      </c>
      <c r="K492" s="152">
        <v>388820</v>
      </c>
      <c r="L492" s="152">
        <v>370070</v>
      </c>
      <c r="M492" s="152">
        <v>351320</v>
      </c>
    </row>
    <row r="493" spans="1:13" ht="15" customHeight="1">
      <c r="A493" s="152">
        <v>6820</v>
      </c>
      <c r="B493" s="152">
        <v>6840</v>
      </c>
      <c r="C493" s="152">
        <v>691880</v>
      </c>
      <c r="D493" s="152">
        <v>643680</v>
      </c>
      <c r="E493" s="152">
        <v>519330</v>
      </c>
      <c r="F493" s="152">
        <v>489330</v>
      </c>
      <c r="G493" s="152">
        <v>466460</v>
      </c>
      <c r="H493" s="152">
        <v>447710</v>
      </c>
      <c r="I493" s="152">
        <v>428960</v>
      </c>
      <c r="J493" s="152">
        <v>410210</v>
      </c>
      <c r="K493" s="152">
        <v>391460</v>
      </c>
      <c r="L493" s="152">
        <v>372710</v>
      </c>
      <c r="M493" s="152">
        <v>353960</v>
      </c>
    </row>
    <row r="494" spans="1:13" ht="15" customHeight="1">
      <c r="A494" s="152">
        <v>6840</v>
      </c>
      <c r="B494" s="152">
        <v>6860</v>
      </c>
      <c r="C494" s="152">
        <v>696420</v>
      </c>
      <c r="D494" s="152">
        <v>648200</v>
      </c>
      <c r="E494" s="152">
        <v>523560</v>
      </c>
      <c r="F494" s="152">
        <v>493560</v>
      </c>
      <c r="G494" s="152">
        <v>469100</v>
      </c>
      <c r="H494" s="152">
        <v>450350</v>
      </c>
      <c r="I494" s="152">
        <v>431600</v>
      </c>
      <c r="J494" s="152">
        <v>412850</v>
      </c>
      <c r="K494" s="152">
        <v>394100</v>
      </c>
      <c r="L494" s="152">
        <v>375350</v>
      </c>
      <c r="M494" s="152">
        <v>356600</v>
      </c>
    </row>
    <row r="495" spans="1:13" ht="15" customHeight="1">
      <c r="A495" s="152">
        <v>6860</v>
      </c>
      <c r="B495" s="152">
        <v>6880</v>
      </c>
      <c r="C495" s="152">
        <v>700950</v>
      </c>
      <c r="D495" s="152">
        <v>652710</v>
      </c>
      <c r="E495" s="152">
        <v>527780</v>
      </c>
      <c r="F495" s="152">
        <v>497780</v>
      </c>
      <c r="G495" s="152">
        <v>471740</v>
      </c>
      <c r="H495" s="152">
        <v>452990</v>
      </c>
      <c r="I495" s="152">
        <v>434240</v>
      </c>
      <c r="J495" s="152">
        <v>415490</v>
      </c>
      <c r="K495" s="152">
        <v>396740</v>
      </c>
      <c r="L495" s="152">
        <v>377990</v>
      </c>
      <c r="M495" s="152">
        <v>359240</v>
      </c>
    </row>
    <row r="496" spans="1:13" ht="15" customHeight="1">
      <c r="A496" s="152">
        <v>6880</v>
      </c>
      <c r="B496" s="152">
        <v>6900</v>
      </c>
      <c r="C496" s="152">
        <v>705490</v>
      </c>
      <c r="D496" s="152">
        <v>657220</v>
      </c>
      <c r="E496" s="152">
        <v>532000</v>
      </c>
      <c r="F496" s="152">
        <v>502000</v>
      </c>
      <c r="G496" s="152">
        <v>474380</v>
      </c>
      <c r="H496" s="152">
        <v>455630</v>
      </c>
      <c r="I496" s="152">
        <v>436880</v>
      </c>
      <c r="J496" s="152">
        <v>418130</v>
      </c>
      <c r="K496" s="152">
        <v>399380</v>
      </c>
      <c r="L496" s="152">
        <v>380630</v>
      </c>
      <c r="M496" s="152">
        <v>361880</v>
      </c>
    </row>
    <row r="497" spans="1:13" ht="15" customHeight="1">
      <c r="A497" s="152">
        <v>6900</v>
      </c>
      <c r="B497" s="152">
        <v>6920</v>
      </c>
      <c r="C497" s="152">
        <v>710020</v>
      </c>
      <c r="D497" s="152">
        <v>661730</v>
      </c>
      <c r="E497" s="152">
        <v>536230</v>
      </c>
      <c r="F497" s="152">
        <v>506230</v>
      </c>
      <c r="G497" s="152">
        <v>477020</v>
      </c>
      <c r="H497" s="152">
        <v>458270</v>
      </c>
      <c r="I497" s="152">
        <v>439520</v>
      </c>
      <c r="J497" s="152">
        <v>420770</v>
      </c>
      <c r="K497" s="152">
        <v>402020</v>
      </c>
      <c r="L497" s="152">
        <v>383270</v>
      </c>
      <c r="M497" s="152">
        <v>364520</v>
      </c>
    </row>
    <row r="498" spans="1:13" ht="15" customHeight="1">
      <c r="A498" s="152">
        <v>6920</v>
      </c>
      <c r="B498" s="152">
        <v>6940</v>
      </c>
      <c r="C498" s="152">
        <v>714560</v>
      </c>
      <c r="D498" s="152">
        <v>666240</v>
      </c>
      <c r="E498" s="152">
        <v>540450</v>
      </c>
      <c r="F498" s="152">
        <v>510450</v>
      </c>
      <c r="G498" s="152">
        <v>480450</v>
      </c>
      <c r="H498" s="152">
        <v>460910</v>
      </c>
      <c r="I498" s="152">
        <v>442160</v>
      </c>
      <c r="J498" s="152">
        <v>423410</v>
      </c>
      <c r="K498" s="152">
        <v>404660</v>
      </c>
      <c r="L498" s="152">
        <v>385910</v>
      </c>
      <c r="M498" s="152">
        <v>367160</v>
      </c>
    </row>
    <row r="499" spans="1:13" ht="15" customHeight="1">
      <c r="A499" s="152">
        <v>6940</v>
      </c>
      <c r="B499" s="152">
        <v>6960</v>
      </c>
      <c r="C499" s="152">
        <v>719100</v>
      </c>
      <c r="D499" s="152">
        <v>670760</v>
      </c>
      <c r="E499" s="152">
        <v>544680</v>
      </c>
      <c r="F499" s="152">
        <v>514680</v>
      </c>
      <c r="G499" s="152">
        <v>484680</v>
      </c>
      <c r="H499" s="152">
        <v>463550</v>
      </c>
      <c r="I499" s="152">
        <v>444800</v>
      </c>
      <c r="J499" s="152">
        <v>426050</v>
      </c>
      <c r="K499" s="152">
        <v>407300</v>
      </c>
      <c r="L499" s="152">
        <v>388550</v>
      </c>
      <c r="M499" s="152">
        <v>369800</v>
      </c>
    </row>
    <row r="500" spans="1:13" ht="15" customHeight="1">
      <c r="A500" s="152">
        <v>6960</v>
      </c>
      <c r="B500" s="152">
        <v>6980</v>
      </c>
      <c r="C500" s="152">
        <v>723630</v>
      </c>
      <c r="D500" s="152">
        <v>675270</v>
      </c>
      <c r="E500" s="152">
        <v>548900</v>
      </c>
      <c r="F500" s="152">
        <v>518900</v>
      </c>
      <c r="G500" s="152">
        <v>488900</v>
      </c>
      <c r="H500" s="152">
        <v>466190</v>
      </c>
      <c r="I500" s="152">
        <v>447440</v>
      </c>
      <c r="J500" s="152">
        <v>428690</v>
      </c>
      <c r="K500" s="152">
        <v>409940</v>
      </c>
      <c r="L500" s="152">
        <v>391190</v>
      </c>
      <c r="M500" s="152">
        <v>372440</v>
      </c>
    </row>
    <row r="501" spans="1:13" ht="15" customHeight="1">
      <c r="A501" s="152">
        <v>6980</v>
      </c>
      <c r="B501" s="152">
        <v>7000</v>
      </c>
      <c r="C501" s="152">
        <v>728170</v>
      </c>
      <c r="D501" s="152">
        <v>679780</v>
      </c>
      <c r="E501" s="152">
        <v>553120</v>
      </c>
      <c r="F501" s="152">
        <v>523120</v>
      </c>
      <c r="G501" s="152">
        <v>493120</v>
      </c>
      <c r="H501" s="152">
        <v>468830</v>
      </c>
      <c r="I501" s="152">
        <v>450080</v>
      </c>
      <c r="J501" s="152">
        <v>431330</v>
      </c>
      <c r="K501" s="152">
        <v>412580</v>
      </c>
      <c r="L501" s="152">
        <v>393830</v>
      </c>
      <c r="M501" s="152">
        <v>375080</v>
      </c>
    </row>
    <row r="502" spans="1:13" ht="15" customHeight="1">
      <c r="A502" s="152">
        <v>7000</v>
      </c>
      <c r="B502" s="152">
        <v>7020</v>
      </c>
      <c r="C502" s="152">
        <v>732700</v>
      </c>
      <c r="D502" s="152">
        <v>684290</v>
      </c>
      <c r="E502" s="152">
        <v>557350</v>
      </c>
      <c r="F502" s="152">
        <v>527350</v>
      </c>
      <c r="G502" s="152">
        <v>497350</v>
      </c>
      <c r="H502" s="152">
        <v>471470</v>
      </c>
      <c r="I502" s="152">
        <v>452720</v>
      </c>
      <c r="J502" s="152">
        <v>433970</v>
      </c>
      <c r="K502" s="152">
        <v>415220</v>
      </c>
      <c r="L502" s="152">
        <v>396470</v>
      </c>
      <c r="M502" s="152">
        <v>377720</v>
      </c>
    </row>
    <row r="503" spans="1:13" ht="15" customHeight="1">
      <c r="A503" s="152">
        <v>7020</v>
      </c>
      <c r="B503" s="152">
        <v>7040</v>
      </c>
      <c r="C503" s="152">
        <v>737240</v>
      </c>
      <c r="D503" s="152">
        <v>688800</v>
      </c>
      <c r="E503" s="152">
        <v>561570</v>
      </c>
      <c r="F503" s="152">
        <v>531570</v>
      </c>
      <c r="G503" s="152">
        <v>501570</v>
      </c>
      <c r="H503" s="152">
        <v>474110</v>
      </c>
      <c r="I503" s="152">
        <v>455360</v>
      </c>
      <c r="J503" s="152">
        <v>436610</v>
      </c>
      <c r="K503" s="152">
        <v>417860</v>
      </c>
      <c r="L503" s="152">
        <v>399110</v>
      </c>
      <c r="M503" s="152">
        <v>380360</v>
      </c>
    </row>
    <row r="504" spans="1:13" ht="15" customHeight="1">
      <c r="A504" s="152">
        <v>7040</v>
      </c>
      <c r="B504" s="152">
        <v>7060</v>
      </c>
      <c r="C504" s="152">
        <v>741780</v>
      </c>
      <c r="D504" s="152">
        <v>693320</v>
      </c>
      <c r="E504" s="152">
        <v>565800</v>
      </c>
      <c r="F504" s="152">
        <v>535800</v>
      </c>
      <c r="G504" s="152">
        <v>505800</v>
      </c>
      <c r="H504" s="152">
        <v>476750</v>
      </c>
      <c r="I504" s="152">
        <v>458000</v>
      </c>
      <c r="J504" s="152">
        <v>439250</v>
      </c>
      <c r="K504" s="152">
        <v>420500</v>
      </c>
      <c r="L504" s="152">
        <v>401750</v>
      </c>
      <c r="M504" s="152">
        <v>383000</v>
      </c>
    </row>
    <row r="505" spans="1:13" ht="15" customHeight="1">
      <c r="A505" s="152">
        <v>7060</v>
      </c>
      <c r="B505" s="152">
        <v>7080</v>
      </c>
      <c r="C505" s="152">
        <v>746310</v>
      </c>
      <c r="D505" s="152">
        <v>697830</v>
      </c>
      <c r="E505" s="152">
        <v>570020</v>
      </c>
      <c r="F505" s="152">
        <v>540020</v>
      </c>
      <c r="G505" s="152">
        <v>510020</v>
      </c>
      <c r="H505" s="152">
        <v>480020</v>
      </c>
      <c r="I505" s="152">
        <v>460640</v>
      </c>
      <c r="J505" s="152">
        <v>441890</v>
      </c>
      <c r="K505" s="152">
        <v>423140</v>
      </c>
      <c r="L505" s="152">
        <v>404390</v>
      </c>
      <c r="M505" s="152">
        <v>385640</v>
      </c>
    </row>
    <row r="506" spans="1:13" ht="15" customHeight="1">
      <c r="A506" s="152">
        <v>7080</v>
      </c>
      <c r="B506" s="152">
        <v>7100</v>
      </c>
      <c r="C506" s="152">
        <v>750850</v>
      </c>
      <c r="D506" s="152">
        <v>702340</v>
      </c>
      <c r="E506" s="152">
        <v>574240</v>
      </c>
      <c r="F506" s="152">
        <v>544240</v>
      </c>
      <c r="G506" s="152">
        <v>514240</v>
      </c>
      <c r="H506" s="152">
        <v>484240</v>
      </c>
      <c r="I506" s="152">
        <v>463280</v>
      </c>
      <c r="J506" s="152">
        <v>444530</v>
      </c>
      <c r="K506" s="152">
        <v>425780</v>
      </c>
      <c r="L506" s="152">
        <v>407030</v>
      </c>
      <c r="M506" s="152">
        <v>388280</v>
      </c>
    </row>
    <row r="507" spans="1:13" ht="15" customHeight="1">
      <c r="A507" s="152">
        <v>7100</v>
      </c>
      <c r="B507" s="152">
        <v>7120</v>
      </c>
      <c r="C507" s="152">
        <v>755380</v>
      </c>
      <c r="D507" s="152">
        <v>706850</v>
      </c>
      <c r="E507" s="152">
        <v>578470</v>
      </c>
      <c r="F507" s="152">
        <v>548470</v>
      </c>
      <c r="G507" s="152">
        <v>518470</v>
      </c>
      <c r="H507" s="152">
        <v>488470</v>
      </c>
      <c r="I507" s="152">
        <v>465920</v>
      </c>
      <c r="J507" s="152">
        <v>447170</v>
      </c>
      <c r="K507" s="152">
        <v>428420</v>
      </c>
      <c r="L507" s="152">
        <v>409670</v>
      </c>
      <c r="M507" s="152">
        <v>390920</v>
      </c>
    </row>
    <row r="508" spans="1:13" ht="15" customHeight="1">
      <c r="A508" s="152">
        <v>7120</v>
      </c>
      <c r="B508" s="152">
        <v>7140</v>
      </c>
      <c r="C508" s="152">
        <v>759920</v>
      </c>
      <c r="D508" s="152">
        <v>711360</v>
      </c>
      <c r="E508" s="152">
        <v>582690</v>
      </c>
      <c r="F508" s="152">
        <v>552690</v>
      </c>
      <c r="G508" s="152">
        <v>522690</v>
      </c>
      <c r="H508" s="152">
        <v>492690</v>
      </c>
      <c r="I508" s="152">
        <v>468560</v>
      </c>
      <c r="J508" s="152">
        <v>449810</v>
      </c>
      <c r="K508" s="152">
        <v>431060</v>
      </c>
      <c r="L508" s="152">
        <v>412310</v>
      </c>
      <c r="M508" s="152">
        <v>393560</v>
      </c>
    </row>
    <row r="509" spans="1:13" ht="15" customHeight="1">
      <c r="A509" s="152">
        <v>7140</v>
      </c>
      <c r="B509" s="152">
        <v>7160</v>
      </c>
      <c r="C509" s="152">
        <v>764460</v>
      </c>
      <c r="D509" s="152">
        <v>715880</v>
      </c>
      <c r="E509" s="152">
        <v>586920</v>
      </c>
      <c r="F509" s="152">
        <v>556920</v>
      </c>
      <c r="G509" s="152">
        <v>526920</v>
      </c>
      <c r="H509" s="152">
        <v>496920</v>
      </c>
      <c r="I509" s="152">
        <v>471200</v>
      </c>
      <c r="J509" s="152">
        <v>452450</v>
      </c>
      <c r="K509" s="152">
        <v>433700</v>
      </c>
      <c r="L509" s="152">
        <v>414950</v>
      </c>
      <c r="M509" s="152">
        <v>396200</v>
      </c>
    </row>
    <row r="510" spans="1:13" ht="15" customHeight="1">
      <c r="A510" s="152">
        <v>7160</v>
      </c>
      <c r="B510" s="152">
        <v>7180</v>
      </c>
      <c r="C510" s="152">
        <v>768990</v>
      </c>
      <c r="D510" s="152">
        <v>720390</v>
      </c>
      <c r="E510" s="152">
        <v>591140</v>
      </c>
      <c r="F510" s="152">
        <v>561140</v>
      </c>
      <c r="G510" s="152">
        <v>531140</v>
      </c>
      <c r="H510" s="152">
        <v>501140</v>
      </c>
      <c r="I510" s="152">
        <v>473840</v>
      </c>
      <c r="J510" s="152">
        <v>455090</v>
      </c>
      <c r="K510" s="152">
        <v>436340</v>
      </c>
      <c r="L510" s="152">
        <v>417590</v>
      </c>
      <c r="M510" s="152">
        <v>398840</v>
      </c>
    </row>
    <row r="511" spans="1:13" ht="15" customHeight="1">
      <c r="A511" s="152">
        <v>7180</v>
      </c>
      <c r="B511" s="152">
        <v>7200</v>
      </c>
      <c r="C511" s="152">
        <v>773530</v>
      </c>
      <c r="D511" s="152">
        <v>724900</v>
      </c>
      <c r="E511" s="152">
        <v>595360</v>
      </c>
      <c r="F511" s="152">
        <v>565360</v>
      </c>
      <c r="G511" s="152">
        <v>535360</v>
      </c>
      <c r="H511" s="152">
        <v>505360</v>
      </c>
      <c r="I511" s="152">
        <v>476480</v>
      </c>
      <c r="J511" s="152">
        <v>457730</v>
      </c>
      <c r="K511" s="152">
        <v>438980</v>
      </c>
      <c r="L511" s="152">
        <v>420230</v>
      </c>
      <c r="M511" s="152">
        <v>401480</v>
      </c>
    </row>
    <row r="512" spans="1:13" ht="15" customHeight="1">
      <c r="A512" s="152">
        <v>7200</v>
      </c>
      <c r="B512" s="152">
        <v>7220</v>
      </c>
      <c r="C512" s="152">
        <v>778060</v>
      </c>
      <c r="D512" s="152">
        <v>729410</v>
      </c>
      <c r="E512" s="152">
        <v>599590</v>
      </c>
      <c r="F512" s="152">
        <v>569590</v>
      </c>
      <c r="G512" s="152">
        <v>539590</v>
      </c>
      <c r="H512" s="152">
        <v>509590</v>
      </c>
      <c r="I512" s="152">
        <v>479590</v>
      </c>
      <c r="J512" s="152">
        <v>460370</v>
      </c>
      <c r="K512" s="152">
        <v>441620</v>
      </c>
      <c r="L512" s="152">
        <v>422870</v>
      </c>
      <c r="M512" s="152">
        <v>404120</v>
      </c>
    </row>
    <row r="513" spans="1:13" ht="15" customHeight="1">
      <c r="A513" s="152">
        <v>7220</v>
      </c>
      <c r="B513" s="152">
        <v>7240</v>
      </c>
      <c r="C513" s="152">
        <v>782600</v>
      </c>
      <c r="D513" s="152">
        <v>733920</v>
      </c>
      <c r="E513" s="152">
        <v>603810</v>
      </c>
      <c r="F513" s="152">
        <v>573810</v>
      </c>
      <c r="G513" s="152">
        <v>543810</v>
      </c>
      <c r="H513" s="152">
        <v>513810</v>
      </c>
      <c r="I513" s="152">
        <v>483810</v>
      </c>
      <c r="J513" s="152">
        <v>463010</v>
      </c>
      <c r="K513" s="152">
        <v>444260</v>
      </c>
      <c r="L513" s="152">
        <v>425510</v>
      </c>
      <c r="M513" s="152">
        <v>406760</v>
      </c>
    </row>
    <row r="514" spans="1:13" ht="15" customHeight="1">
      <c r="A514" s="152">
        <v>7240</v>
      </c>
      <c r="B514" s="152">
        <v>7260</v>
      </c>
      <c r="C514" s="152">
        <v>787140</v>
      </c>
      <c r="D514" s="152">
        <v>738440</v>
      </c>
      <c r="E514" s="152">
        <v>608040</v>
      </c>
      <c r="F514" s="152">
        <v>578040</v>
      </c>
      <c r="G514" s="152">
        <v>548040</v>
      </c>
      <c r="H514" s="152">
        <v>518040</v>
      </c>
      <c r="I514" s="152">
        <v>488040</v>
      </c>
      <c r="J514" s="152">
        <v>465650</v>
      </c>
      <c r="K514" s="152">
        <v>446900</v>
      </c>
      <c r="L514" s="152">
        <v>428150</v>
      </c>
      <c r="M514" s="152">
        <v>409400</v>
      </c>
    </row>
    <row r="515" spans="1:13" ht="15" customHeight="1">
      <c r="A515" s="152">
        <v>7260</v>
      </c>
      <c r="B515" s="152">
        <v>7280</v>
      </c>
      <c r="C515" s="152">
        <v>791670</v>
      </c>
      <c r="D515" s="152">
        <v>742950</v>
      </c>
      <c r="E515" s="152">
        <v>612260</v>
      </c>
      <c r="F515" s="152">
        <v>582260</v>
      </c>
      <c r="G515" s="152">
        <v>552260</v>
      </c>
      <c r="H515" s="152">
        <v>522260</v>
      </c>
      <c r="I515" s="152">
        <v>492260</v>
      </c>
      <c r="J515" s="152">
        <v>468290</v>
      </c>
      <c r="K515" s="152">
        <v>449540</v>
      </c>
      <c r="L515" s="152">
        <v>430790</v>
      </c>
      <c r="M515" s="152">
        <v>412040</v>
      </c>
    </row>
    <row r="516" spans="1:13" ht="15" customHeight="1">
      <c r="A516" s="152">
        <v>7280</v>
      </c>
      <c r="B516" s="152">
        <v>7300</v>
      </c>
      <c r="C516" s="152">
        <v>796210</v>
      </c>
      <c r="D516" s="152">
        <v>747460</v>
      </c>
      <c r="E516" s="152">
        <v>616480</v>
      </c>
      <c r="F516" s="152">
        <v>586480</v>
      </c>
      <c r="G516" s="152">
        <v>556480</v>
      </c>
      <c r="H516" s="152">
        <v>526480</v>
      </c>
      <c r="I516" s="152">
        <v>496480</v>
      </c>
      <c r="J516" s="152">
        <v>470930</v>
      </c>
      <c r="K516" s="152">
        <v>452180</v>
      </c>
      <c r="L516" s="152">
        <v>433430</v>
      </c>
      <c r="M516" s="152">
        <v>414680</v>
      </c>
    </row>
    <row r="517" spans="1:13" ht="15" customHeight="1">
      <c r="A517" s="152">
        <v>7300</v>
      </c>
      <c r="B517" s="152">
        <v>7320</v>
      </c>
      <c r="C517" s="152">
        <v>800740</v>
      </c>
      <c r="D517" s="152">
        <v>751970</v>
      </c>
      <c r="E517" s="152">
        <v>620710</v>
      </c>
      <c r="F517" s="152">
        <v>590710</v>
      </c>
      <c r="G517" s="152">
        <v>560710</v>
      </c>
      <c r="H517" s="152">
        <v>530710</v>
      </c>
      <c r="I517" s="152">
        <v>500710</v>
      </c>
      <c r="J517" s="152">
        <v>473570</v>
      </c>
      <c r="K517" s="152">
        <v>454820</v>
      </c>
      <c r="L517" s="152">
        <v>436070</v>
      </c>
      <c r="M517" s="152">
        <v>417320</v>
      </c>
    </row>
    <row r="518" spans="1:13" ht="15" customHeight="1">
      <c r="A518" s="152">
        <v>7320</v>
      </c>
      <c r="B518" s="152">
        <v>7340</v>
      </c>
      <c r="C518" s="152">
        <v>805280</v>
      </c>
      <c r="D518" s="152">
        <v>756480</v>
      </c>
      <c r="E518" s="152">
        <v>624930</v>
      </c>
      <c r="F518" s="152">
        <v>594930</v>
      </c>
      <c r="G518" s="152">
        <v>564930</v>
      </c>
      <c r="H518" s="152">
        <v>534930</v>
      </c>
      <c r="I518" s="152">
        <v>504930</v>
      </c>
      <c r="J518" s="152">
        <v>476210</v>
      </c>
      <c r="K518" s="152">
        <v>457460</v>
      </c>
      <c r="L518" s="152">
        <v>438710</v>
      </c>
      <c r="M518" s="152">
        <v>419960</v>
      </c>
    </row>
    <row r="519" spans="1:13" ht="15" customHeight="1">
      <c r="A519" s="152">
        <v>7340</v>
      </c>
      <c r="B519" s="152">
        <v>7360</v>
      </c>
      <c r="C519" s="152">
        <v>809820</v>
      </c>
      <c r="D519" s="152">
        <v>761000</v>
      </c>
      <c r="E519" s="152">
        <v>629160</v>
      </c>
      <c r="F519" s="152">
        <v>599160</v>
      </c>
      <c r="G519" s="152">
        <v>569160</v>
      </c>
      <c r="H519" s="152">
        <v>539160</v>
      </c>
      <c r="I519" s="152">
        <v>509160</v>
      </c>
      <c r="J519" s="152">
        <v>479160</v>
      </c>
      <c r="K519" s="152">
        <v>460100</v>
      </c>
      <c r="L519" s="152">
        <v>441350</v>
      </c>
      <c r="M519" s="152">
        <v>422600</v>
      </c>
    </row>
    <row r="520" spans="1:13" ht="15" customHeight="1">
      <c r="A520" s="152">
        <v>7360</v>
      </c>
      <c r="B520" s="152">
        <v>7380</v>
      </c>
      <c r="C520" s="152">
        <v>814350</v>
      </c>
      <c r="D520" s="152">
        <v>765510</v>
      </c>
      <c r="E520" s="152">
        <v>633380</v>
      </c>
      <c r="F520" s="152">
        <v>603380</v>
      </c>
      <c r="G520" s="152">
        <v>573380</v>
      </c>
      <c r="H520" s="152">
        <v>543380</v>
      </c>
      <c r="I520" s="152">
        <v>513380</v>
      </c>
      <c r="J520" s="152">
        <v>483380</v>
      </c>
      <c r="K520" s="152">
        <v>462740</v>
      </c>
      <c r="L520" s="152">
        <v>443990</v>
      </c>
      <c r="M520" s="152">
        <v>425240</v>
      </c>
    </row>
    <row r="521" spans="1:13" ht="15" customHeight="1">
      <c r="A521" s="152">
        <v>7380</v>
      </c>
      <c r="B521" s="152">
        <v>7400</v>
      </c>
      <c r="C521" s="152">
        <v>818890</v>
      </c>
      <c r="D521" s="152">
        <v>770020</v>
      </c>
      <c r="E521" s="152">
        <v>637600</v>
      </c>
      <c r="F521" s="152">
        <v>607600</v>
      </c>
      <c r="G521" s="152">
        <v>577600</v>
      </c>
      <c r="H521" s="152">
        <v>547600</v>
      </c>
      <c r="I521" s="152">
        <v>517600</v>
      </c>
      <c r="J521" s="152">
        <v>487600</v>
      </c>
      <c r="K521" s="152">
        <v>465380</v>
      </c>
      <c r="L521" s="152">
        <v>446630</v>
      </c>
      <c r="M521" s="152">
        <v>427880</v>
      </c>
    </row>
    <row r="522" spans="1:13" ht="15" customHeight="1">
      <c r="A522" s="152">
        <v>7400</v>
      </c>
      <c r="B522" s="152">
        <v>7420</v>
      </c>
      <c r="C522" s="152">
        <v>823420</v>
      </c>
      <c r="D522" s="152">
        <v>774530</v>
      </c>
      <c r="E522" s="152">
        <v>641830</v>
      </c>
      <c r="F522" s="152">
        <v>611830</v>
      </c>
      <c r="G522" s="152">
        <v>581830</v>
      </c>
      <c r="H522" s="152">
        <v>551830</v>
      </c>
      <c r="I522" s="152">
        <v>521830</v>
      </c>
      <c r="J522" s="152">
        <v>491830</v>
      </c>
      <c r="K522" s="152">
        <v>468020</v>
      </c>
      <c r="L522" s="152">
        <v>449270</v>
      </c>
      <c r="M522" s="152">
        <v>430520</v>
      </c>
    </row>
    <row r="523" spans="1:13" ht="15" customHeight="1">
      <c r="A523" s="152">
        <v>7420</v>
      </c>
      <c r="B523" s="152">
        <v>7440</v>
      </c>
      <c r="C523" s="152">
        <v>827960</v>
      </c>
      <c r="D523" s="152">
        <v>779040</v>
      </c>
      <c r="E523" s="152">
        <v>646050</v>
      </c>
      <c r="F523" s="152">
        <v>616050</v>
      </c>
      <c r="G523" s="152">
        <v>586050</v>
      </c>
      <c r="H523" s="152">
        <v>556050</v>
      </c>
      <c r="I523" s="152">
        <v>526050</v>
      </c>
      <c r="J523" s="152">
        <v>496050</v>
      </c>
      <c r="K523" s="152">
        <v>470660</v>
      </c>
      <c r="L523" s="152">
        <v>451910</v>
      </c>
      <c r="M523" s="152">
        <v>433160</v>
      </c>
    </row>
    <row r="524" spans="1:13" ht="15" customHeight="1">
      <c r="A524" s="152">
        <v>7440</v>
      </c>
      <c r="B524" s="152">
        <v>7460</v>
      </c>
      <c r="C524" s="152">
        <v>832500</v>
      </c>
      <c r="D524" s="152">
        <v>783560</v>
      </c>
      <c r="E524" s="152">
        <v>650280</v>
      </c>
      <c r="F524" s="152">
        <v>620280</v>
      </c>
      <c r="G524" s="152">
        <v>590280</v>
      </c>
      <c r="H524" s="152">
        <v>560280</v>
      </c>
      <c r="I524" s="152">
        <v>530280</v>
      </c>
      <c r="J524" s="152">
        <v>500280</v>
      </c>
      <c r="K524" s="152">
        <v>473300</v>
      </c>
      <c r="L524" s="152">
        <v>454550</v>
      </c>
      <c r="M524" s="152">
        <v>435800</v>
      </c>
    </row>
    <row r="525" spans="1:13" ht="15" customHeight="1">
      <c r="A525" s="152">
        <v>7460</v>
      </c>
      <c r="B525" s="152">
        <v>7480</v>
      </c>
      <c r="C525" s="152">
        <v>837030</v>
      </c>
      <c r="D525" s="152">
        <v>788070</v>
      </c>
      <c r="E525" s="152">
        <v>654500</v>
      </c>
      <c r="F525" s="152">
        <v>624500</v>
      </c>
      <c r="G525" s="152">
        <v>594500</v>
      </c>
      <c r="H525" s="152">
        <v>564500</v>
      </c>
      <c r="I525" s="152">
        <v>534500</v>
      </c>
      <c r="J525" s="152">
        <v>504500</v>
      </c>
      <c r="K525" s="152">
        <v>475940</v>
      </c>
      <c r="L525" s="152">
        <v>457190</v>
      </c>
      <c r="M525" s="152">
        <v>438440</v>
      </c>
    </row>
    <row r="526" spans="1:13" ht="15" customHeight="1">
      <c r="A526" s="152">
        <v>7480</v>
      </c>
      <c r="B526" s="152">
        <v>7500</v>
      </c>
      <c r="C526" s="152">
        <v>841570</v>
      </c>
      <c r="D526" s="152">
        <v>792580</v>
      </c>
      <c r="E526" s="152">
        <v>658720</v>
      </c>
      <c r="F526" s="152">
        <v>628720</v>
      </c>
      <c r="G526" s="152">
        <v>598720</v>
      </c>
      <c r="H526" s="152">
        <v>568720</v>
      </c>
      <c r="I526" s="152">
        <v>538720</v>
      </c>
      <c r="J526" s="152">
        <v>508720</v>
      </c>
      <c r="K526" s="152">
        <v>478720</v>
      </c>
      <c r="L526" s="152">
        <v>459830</v>
      </c>
      <c r="M526" s="152">
        <v>441080</v>
      </c>
    </row>
    <row r="527" spans="1:13" ht="15" customHeight="1">
      <c r="A527" s="152">
        <v>7500</v>
      </c>
      <c r="B527" s="152">
        <v>7520</v>
      </c>
      <c r="C527" s="152">
        <v>846100</v>
      </c>
      <c r="D527" s="152">
        <v>797090</v>
      </c>
      <c r="E527" s="152">
        <v>662950</v>
      </c>
      <c r="F527" s="152">
        <v>632950</v>
      </c>
      <c r="G527" s="152">
        <v>602950</v>
      </c>
      <c r="H527" s="152">
        <v>572950</v>
      </c>
      <c r="I527" s="152">
        <v>542950</v>
      </c>
      <c r="J527" s="152">
        <v>512950</v>
      </c>
      <c r="K527" s="152">
        <v>482950</v>
      </c>
      <c r="L527" s="152">
        <v>462470</v>
      </c>
      <c r="M527" s="152">
        <v>443720</v>
      </c>
    </row>
    <row r="528" spans="1:13" ht="15" customHeight="1">
      <c r="A528" s="152">
        <v>7520</v>
      </c>
      <c r="B528" s="152">
        <v>7540</v>
      </c>
      <c r="C528" s="152">
        <v>850640</v>
      </c>
      <c r="D528" s="152">
        <v>801600</v>
      </c>
      <c r="E528" s="152">
        <v>667170</v>
      </c>
      <c r="F528" s="152">
        <v>637170</v>
      </c>
      <c r="G528" s="152">
        <v>607170</v>
      </c>
      <c r="H528" s="152">
        <v>577170</v>
      </c>
      <c r="I528" s="152">
        <v>547170</v>
      </c>
      <c r="J528" s="152">
        <v>517170</v>
      </c>
      <c r="K528" s="152">
        <v>487170</v>
      </c>
      <c r="L528" s="152">
        <v>465110</v>
      </c>
      <c r="M528" s="152">
        <v>446360</v>
      </c>
    </row>
    <row r="529" spans="1:13" ht="15" customHeight="1">
      <c r="A529" s="152">
        <v>7540</v>
      </c>
      <c r="B529" s="152">
        <v>7560</v>
      </c>
      <c r="C529" s="152">
        <v>855180</v>
      </c>
      <c r="D529" s="152">
        <v>806120</v>
      </c>
      <c r="E529" s="152">
        <v>671400</v>
      </c>
      <c r="F529" s="152">
        <v>641400</v>
      </c>
      <c r="G529" s="152">
        <v>611400</v>
      </c>
      <c r="H529" s="152">
        <v>581400</v>
      </c>
      <c r="I529" s="152">
        <v>551400</v>
      </c>
      <c r="J529" s="152">
        <v>521400</v>
      </c>
      <c r="K529" s="152">
        <v>491400</v>
      </c>
      <c r="L529" s="152">
        <v>467750</v>
      </c>
      <c r="M529" s="152">
        <v>449000</v>
      </c>
    </row>
    <row r="530" spans="1:13" ht="15" customHeight="1">
      <c r="A530" s="152">
        <v>7560</v>
      </c>
      <c r="B530" s="152">
        <v>7580</v>
      </c>
      <c r="C530" s="152">
        <v>859710</v>
      </c>
      <c r="D530" s="152">
        <v>810630</v>
      </c>
      <c r="E530" s="152">
        <v>675620</v>
      </c>
      <c r="F530" s="152">
        <v>645620</v>
      </c>
      <c r="G530" s="152">
        <v>615620</v>
      </c>
      <c r="H530" s="152">
        <v>585620</v>
      </c>
      <c r="I530" s="152">
        <v>555620</v>
      </c>
      <c r="J530" s="152">
        <v>525620</v>
      </c>
      <c r="K530" s="152">
        <v>495620</v>
      </c>
      <c r="L530" s="152">
        <v>470390</v>
      </c>
      <c r="M530" s="152">
        <v>451640</v>
      </c>
    </row>
    <row r="531" spans="1:13" ht="15" customHeight="1">
      <c r="A531" s="152">
        <v>7580</v>
      </c>
      <c r="B531" s="152">
        <v>7600</v>
      </c>
      <c r="C531" s="152">
        <v>864250</v>
      </c>
      <c r="D531" s="152">
        <v>815140</v>
      </c>
      <c r="E531" s="152">
        <v>679840</v>
      </c>
      <c r="F531" s="152">
        <v>649840</v>
      </c>
      <c r="G531" s="152">
        <v>619840</v>
      </c>
      <c r="H531" s="152">
        <v>589840</v>
      </c>
      <c r="I531" s="152">
        <v>559840</v>
      </c>
      <c r="J531" s="152">
        <v>529840</v>
      </c>
      <c r="K531" s="152">
        <v>499840</v>
      </c>
      <c r="L531" s="152">
        <v>473030</v>
      </c>
      <c r="M531" s="152">
        <v>454280</v>
      </c>
    </row>
    <row r="532" spans="1:13" ht="15" customHeight="1">
      <c r="A532" s="152">
        <v>7600</v>
      </c>
      <c r="B532" s="152">
        <v>7620</v>
      </c>
      <c r="C532" s="152">
        <v>868780</v>
      </c>
      <c r="D532" s="152">
        <v>819650</v>
      </c>
      <c r="E532" s="152">
        <v>684070</v>
      </c>
      <c r="F532" s="152">
        <v>654070</v>
      </c>
      <c r="G532" s="152">
        <v>624070</v>
      </c>
      <c r="H532" s="152">
        <v>594070</v>
      </c>
      <c r="I532" s="152">
        <v>564070</v>
      </c>
      <c r="J532" s="152">
        <v>534070</v>
      </c>
      <c r="K532" s="152">
        <v>504070</v>
      </c>
      <c r="L532" s="152">
        <v>475670</v>
      </c>
      <c r="M532" s="152">
        <v>456920</v>
      </c>
    </row>
    <row r="533" spans="1:13" ht="15" customHeight="1">
      <c r="A533" s="152">
        <v>7620</v>
      </c>
      <c r="B533" s="152">
        <v>7640</v>
      </c>
      <c r="C533" s="152">
        <v>873320</v>
      </c>
      <c r="D533" s="152">
        <v>824160</v>
      </c>
      <c r="E533" s="152">
        <v>688290</v>
      </c>
      <c r="F533" s="152">
        <v>658290</v>
      </c>
      <c r="G533" s="152">
        <v>628290</v>
      </c>
      <c r="H533" s="152">
        <v>598290</v>
      </c>
      <c r="I533" s="152">
        <v>568290</v>
      </c>
      <c r="J533" s="152">
        <v>538290</v>
      </c>
      <c r="K533" s="152">
        <v>508290</v>
      </c>
      <c r="L533" s="152">
        <v>478310</v>
      </c>
      <c r="M533" s="152">
        <v>459560</v>
      </c>
    </row>
    <row r="534" spans="1:13" ht="15" customHeight="1">
      <c r="A534" s="152">
        <v>7640</v>
      </c>
      <c r="B534" s="152">
        <v>7660</v>
      </c>
      <c r="C534" s="152">
        <v>877860</v>
      </c>
      <c r="D534" s="152">
        <v>828680</v>
      </c>
      <c r="E534" s="152">
        <v>692520</v>
      </c>
      <c r="F534" s="152">
        <v>662520</v>
      </c>
      <c r="G534" s="152">
        <v>632520</v>
      </c>
      <c r="H534" s="152">
        <v>602520</v>
      </c>
      <c r="I534" s="152">
        <v>572520</v>
      </c>
      <c r="J534" s="152">
        <v>542520</v>
      </c>
      <c r="K534" s="152">
        <v>512520</v>
      </c>
      <c r="L534" s="152">
        <v>482520</v>
      </c>
      <c r="M534" s="152">
        <v>462200</v>
      </c>
    </row>
    <row r="535" spans="1:13" ht="15" customHeight="1">
      <c r="A535" s="152">
        <v>7660</v>
      </c>
      <c r="B535" s="152">
        <v>7680</v>
      </c>
      <c r="C535" s="152">
        <v>882390</v>
      </c>
      <c r="D535" s="152">
        <v>833190</v>
      </c>
      <c r="E535" s="152">
        <v>696740</v>
      </c>
      <c r="F535" s="152">
        <v>666740</v>
      </c>
      <c r="G535" s="152">
        <v>636740</v>
      </c>
      <c r="H535" s="152">
        <v>606740</v>
      </c>
      <c r="I535" s="152">
        <v>576740</v>
      </c>
      <c r="J535" s="152">
        <v>546740</v>
      </c>
      <c r="K535" s="152">
        <v>516740</v>
      </c>
      <c r="L535" s="152">
        <v>486740</v>
      </c>
      <c r="M535" s="152">
        <v>464840</v>
      </c>
    </row>
    <row r="536" spans="1:13" ht="15" customHeight="1">
      <c r="A536" s="152">
        <v>7680</v>
      </c>
      <c r="B536" s="152">
        <v>7700</v>
      </c>
      <c r="C536" s="152">
        <v>886930</v>
      </c>
      <c r="D536" s="152">
        <v>837700</v>
      </c>
      <c r="E536" s="152">
        <v>700960</v>
      </c>
      <c r="F536" s="152">
        <v>670960</v>
      </c>
      <c r="G536" s="152">
        <v>640960</v>
      </c>
      <c r="H536" s="152">
        <v>610960</v>
      </c>
      <c r="I536" s="152">
        <v>580960</v>
      </c>
      <c r="J536" s="152">
        <v>550960</v>
      </c>
      <c r="K536" s="152">
        <v>520960</v>
      </c>
      <c r="L536" s="152">
        <v>490960</v>
      </c>
      <c r="M536" s="152">
        <v>467480</v>
      </c>
    </row>
    <row r="537" spans="1:13" ht="15" customHeight="1">
      <c r="A537" s="152">
        <v>7700</v>
      </c>
      <c r="B537" s="152">
        <v>7720</v>
      </c>
      <c r="C537" s="152">
        <v>891460</v>
      </c>
      <c r="D537" s="152">
        <v>842210</v>
      </c>
      <c r="E537" s="152">
        <v>705190</v>
      </c>
      <c r="F537" s="152">
        <v>675190</v>
      </c>
      <c r="G537" s="152">
        <v>645190</v>
      </c>
      <c r="H537" s="152">
        <v>615190</v>
      </c>
      <c r="I537" s="152">
        <v>585190</v>
      </c>
      <c r="J537" s="152">
        <v>555190</v>
      </c>
      <c r="K537" s="152">
        <v>525190</v>
      </c>
      <c r="L537" s="152">
        <v>495190</v>
      </c>
      <c r="M537" s="152">
        <v>470120</v>
      </c>
    </row>
    <row r="538" spans="1:13" ht="15" customHeight="1">
      <c r="A538" s="152">
        <v>7720</v>
      </c>
      <c r="B538" s="152">
        <v>7740</v>
      </c>
      <c r="C538" s="152">
        <v>896000</v>
      </c>
      <c r="D538" s="152">
        <v>846720</v>
      </c>
      <c r="E538" s="152">
        <v>709410</v>
      </c>
      <c r="F538" s="152">
        <v>679410</v>
      </c>
      <c r="G538" s="152">
        <v>649410</v>
      </c>
      <c r="H538" s="152">
        <v>619410</v>
      </c>
      <c r="I538" s="152">
        <v>589410</v>
      </c>
      <c r="J538" s="152">
        <v>559410</v>
      </c>
      <c r="K538" s="152">
        <v>529410</v>
      </c>
      <c r="L538" s="152">
        <v>499410</v>
      </c>
      <c r="M538" s="152">
        <v>472760</v>
      </c>
    </row>
    <row r="539" spans="1:13" ht="15" customHeight="1">
      <c r="A539" s="152">
        <v>7740</v>
      </c>
      <c r="B539" s="152">
        <v>7760</v>
      </c>
      <c r="C539" s="152">
        <v>900540</v>
      </c>
      <c r="D539" s="152">
        <v>851240</v>
      </c>
      <c r="E539" s="152">
        <v>713640</v>
      </c>
      <c r="F539" s="152">
        <v>683640</v>
      </c>
      <c r="G539" s="152">
        <v>653640</v>
      </c>
      <c r="H539" s="152">
        <v>623640</v>
      </c>
      <c r="I539" s="152">
        <v>593640</v>
      </c>
      <c r="J539" s="152">
        <v>563640</v>
      </c>
      <c r="K539" s="152">
        <v>533640</v>
      </c>
      <c r="L539" s="152">
        <v>503640</v>
      </c>
      <c r="M539" s="152">
        <v>475400</v>
      </c>
    </row>
    <row r="540" spans="1:13" ht="15" customHeight="1">
      <c r="A540" s="152">
        <v>7760</v>
      </c>
      <c r="B540" s="152">
        <v>7780</v>
      </c>
      <c r="C540" s="152">
        <v>905070</v>
      </c>
      <c r="D540" s="152">
        <v>855750</v>
      </c>
      <c r="E540" s="152">
        <v>717860</v>
      </c>
      <c r="F540" s="152">
        <v>687860</v>
      </c>
      <c r="G540" s="152">
        <v>657860</v>
      </c>
      <c r="H540" s="152">
        <v>627860</v>
      </c>
      <c r="I540" s="152">
        <v>597860</v>
      </c>
      <c r="J540" s="152">
        <v>567860</v>
      </c>
      <c r="K540" s="152">
        <v>537860</v>
      </c>
      <c r="L540" s="152">
        <v>507860</v>
      </c>
      <c r="M540" s="152">
        <v>478040</v>
      </c>
    </row>
    <row r="541" spans="1:13" ht="15" customHeight="1">
      <c r="A541" s="152">
        <v>7780</v>
      </c>
      <c r="B541" s="152">
        <v>7800</v>
      </c>
      <c r="C541" s="152">
        <v>909610</v>
      </c>
      <c r="D541" s="152">
        <v>860260</v>
      </c>
      <c r="E541" s="152">
        <v>722080</v>
      </c>
      <c r="F541" s="152">
        <v>692080</v>
      </c>
      <c r="G541" s="152">
        <v>662080</v>
      </c>
      <c r="H541" s="152">
        <v>632080</v>
      </c>
      <c r="I541" s="152">
        <v>602080</v>
      </c>
      <c r="J541" s="152">
        <v>572080</v>
      </c>
      <c r="K541" s="152">
        <v>542080</v>
      </c>
      <c r="L541" s="152">
        <v>512080</v>
      </c>
      <c r="M541" s="152">
        <v>482080</v>
      </c>
    </row>
    <row r="542" spans="1:13" ht="15" customHeight="1">
      <c r="A542" s="152">
        <v>7800</v>
      </c>
      <c r="B542" s="152">
        <v>7820</v>
      </c>
      <c r="C542" s="152">
        <v>914140</v>
      </c>
      <c r="D542" s="152">
        <v>864770</v>
      </c>
      <c r="E542" s="152">
        <v>726310</v>
      </c>
      <c r="F542" s="152">
        <v>696310</v>
      </c>
      <c r="G542" s="152">
        <v>666310</v>
      </c>
      <c r="H542" s="152">
        <v>636310</v>
      </c>
      <c r="I542" s="152">
        <v>606310</v>
      </c>
      <c r="J542" s="152">
        <v>576310</v>
      </c>
      <c r="K542" s="152">
        <v>546310</v>
      </c>
      <c r="L542" s="152">
        <v>516310</v>
      </c>
      <c r="M542" s="152">
        <v>486310</v>
      </c>
    </row>
    <row r="543" spans="1:13" ht="15" customHeight="1">
      <c r="A543" s="152">
        <v>7820</v>
      </c>
      <c r="B543" s="152">
        <v>7840</v>
      </c>
      <c r="C543" s="152">
        <v>918680</v>
      </c>
      <c r="D543" s="152">
        <v>869280</v>
      </c>
      <c r="E543" s="152">
        <v>730530</v>
      </c>
      <c r="F543" s="152">
        <v>700530</v>
      </c>
      <c r="G543" s="152">
        <v>670530</v>
      </c>
      <c r="H543" s="152">
        <v>640530</v>
      </c>
      <c r="I543" s="152">
        <v>610530</v>
      </c>
      <c r="J543" s="152">
        <v>580530</v>
      </c>
      <c r="K543" s="152">
        <v>550530</v>
      </c>
      <c r="L543" s="152">
        <v>520530</v>
      </c>
      <c r="M543" s="152">
        <v>490530</v>
      </c>
    </row>
    <row r="544" spans="1:13" ht="15" customHeight="1">
      <c r="A544" s="152">
        <v>7840</v>
      </c>
      <c r="B544" s="152">
        <v>7860</v>
      </c>
      <c r="C544" s="152">
        <v>923220</v>
      </c>
      <c r="D544" s="152">
        <v>873800</v>
      </c>
      <c r="E544" s="152">
        <v>734760</v>
      </c>
      <c r="F544" s="152">
        <v>704760</v>
      </c>
      <c r="G544" s="152">
        <v>674760</v>
      </c>
      <c r="H544" s="152">
        <v>644760</v>
      </c>
      <c r="I544" s="152">
        <v>614760</v>
      </c>
      <c r="J544" s="152">
        <v>584760</v>
      </c>
      <c r="K544" s="152">
        <v>554760</v>
      </c>
      <c r="L544" s="152">
        <v>524760</v>
      </c>
      <c r="M544" s="152">
        <v>494760</v>
      </c>
    </row>
    <row r="545" spans="1:13" ht="15" customHeight="1">
      <c r="A545" s="152">
        <v>7860</v>
      </c>
      <c r="B545" s="152">
        <v>7880</v>
      </c>
      <c r="C545" s="152">
        <v>927750</v>
      </c>
      <c r="D545" s="152">
        <v>878310</v>
      </c>
      <c r="E545" s="152">
        <v>738980</v>
      </c>
      <c r="F545" s="152">
        <v>708980</v>
      </c>
      <c r="G545" s="152">
        <v>678980</v>
      </c>
      <c r="H545" s="152">
        <v>648980</v>
      </c>
      <c r="I545" s="152">
        <v>618980</v>
      </c>
      <c r="J545" s="152">
        <v>588980</v>
      </c>
      <c r="K545" s="152">
        <v>558980</v>
      </c>
      <c r="L545" s="152">
        <v>528980</v>
      </c>
      <c r="M545" s="152">
        <v>498980</v>
      </c>
    </row>
    <row r="546" spans="1:13" ht="15" customHeight="1">
      <c r="A546" s="152">
        <v>7880</v>
      </c>
      <c r="B546" s="152">
        <v>7900</v>
      </c>
      <c r="C546" s="152">
        <v>932290</v>
      </c>
      <c r="D546" s="152">
        <v>882820</v>
      </c>
      <c r="E546" s="152">
        <v>743200</v>
      </c>
      <c r="F546" s="152">
        <v>713200</v>
      </c>
      <c r="G546" s="152">
        <v>683200</v>
      </c>
      <c r="H546" s="152">
        <v>653200</v>
      </c>
      <c r="I546" s="152">
        <v>623200</v>
      </c>
      <c r="J546" s="152">
        <v>593200</v>
      </c>
      <c r="K546" s="152">
        <v>563200</v>
      </c>
      <c r="L546" s="152">
        <v>533200</v>
      </c>
      <c r="M546" s="152">
        <v>503200</v>
      </c>
    </row>
    <row r="547" spans="1:13" ht="15" customHeight="1">
      <c r="A547" s="152">
        <v>7900</v>
      </c>
      <c r="B547" s="152">
        <v>7920</v>
      </c>
      <c r="C547" s="152">
        <v>936820</v>
      </c>
      <c r="D547" s="152">
        <v>887330</v>
      </c>
      <c r="E547" s="152">
        <v>747430</v>
      </c>
      <c r="F547" s="152">
        <v>717430</v>
      </c>
      <c r="G547" s="152">
        <v>687430</v>
      </c>
      <c r="H547" s="152">
        <v>657430</v>
      </c>
      <c r="I547" s="152">
        <v>627430</v>
      </c>
      <c r="J547" s="152">
        <v>597430</v>
      </c>
      <c r="K547" s="152">
        <v>567430</v>
      </c>
      <c r="L547" s="152">
        <v>537430</v>
      </c>
      <c r="M547" s="152">
        <v>507430</v>
      </c>
    </row>
    <row r="548" spans="1:13" ht="15" customHeight="1">
      <c r="A548" s="152">
        <v>7920</v>
      </c>
      <c r="B548" s="152">
        <v>7940</v>
      </c>
      <c r="C548" s="152">
        <v>941360</v>
      </c>
      <c r="D548" s="152">
        <v>891840</v>
      </c>
      <c r="E548" s="152">
        <v>751650</v>
      </c>
      <c r="F548" s="152">
        <v>721650</v>
      </c>
      <c r="G548" s="152">
        <v>691650</v>
      </c>
      <c r="H548" s="152">
        <v>661650</v>
      </c>
      <c r="I548" s="152">
        <v>631650</v>
      </c>
      <c r="J548" s="152">
        <v>601650</v>
      </c>
      <c r="K548" s="152">
        <v>571650</v>
      </c>
      <c r="L548" s="152">
        <v>541650</v>
      </c>
      <c r="M548" s="152">
        <v>511650</v>
      </c>
    </row>
    <row r="549" spans="1:13" ht="15" customHeight="1">
      <c r="A549" s="152">
        <v>7940</v>
      </c>
      <c r="B549" s="152">
        <v>7960</v>
      </c>
      <c r="C549" s="152">
        <v>945900</v>
      </c>
      <c r="D549" s="152">
        <v>896360</v>
      </c>
      <c r="E549" s="152">
        <v>755880</v>
      </c>
      <c r="F549" s="152">
        <v>725880</v>
      </c>
      <c r="G549" s="152">
        <v>695880</v>
      </c>
      <c r="H549" s="152">
        <v>665880</v>
      </c>
      <c r="I549" s="152">
        <v>635880</v>
      </c>
      <c r="J549" s="152">
        <v>605880</v>
      </c>
      <c r="K549" s="152">
        <v>575880</v>
      </c>
      <c r="L549" s="152">
        <v>545880</v>
      </c>
      <c r="M549" s="152">
        <v>515880</v>
      </c>
    </row>
    <row r="550" spans="1:13" ht="15" customHeight="1">
      <c r="A550" s="152">
        <v>7960</v>
      </c>
      <c r="B550" s="152">
        <v>7980</v>
      </c>
      <c r="C550" s="152">
        <v>950430</v>
      </c>
      <c r="D550" s="152">
        <v>900870</v>
      </c>
      <c r="E550" s="152">
        <v>760100</v>
      </c>
      <c r="F550" s="152">
        <v>730100</v>
      </c>
      <c r="G550" s="152">
        <v>700100</v>
      </c>
      <c r="H550" s="152">
        <v>670100</v>
      </c>
      <c r="I550" s="152">
        <v>640100</v>
      </c>
      <c r="J550" s="152">
        <v>610100</v>
      </c>
      <c r="K550" s="152">
        <v>580100</v>
      </c>
      <c r="L550" s="152">
        <v>550100</v>
      </c>
      <c r="M550" s="152">
        <v>520100</v>
      </c>
    </row>
    <row r="551" spans="1:13" ht="15" customHeight="1">
      <c r="A551" s="152">
        <v>7980</v>
      </c>
      <c r="B551" s="152">
        <v>8000</v>
      </c>
      <c r="C551" s="152">
        <v>954970</v>
      </c>
      <c r="D551" s="152">
        <v>905380</v>
      </c>
      <c r="E551" s="152">
        <v>764320</v>
      </c>
      <c r="F551" s="152">
        <v>734320</v>
      </c>
      <c r="G551" s="152">
        <v>704320</v>
      </c>
      <c r="H551" s="152">
        <v>674320</v>
      </c>
      <c r="I551" s="152">
        <v>644320</v>
      </c>
      <c r="J551" s="152">
        <v>614320</v>
      </c>
      <c r="K551" s="152">
        <v>584320</v>
      </c>
      <c r="L551" s="152">
        <v>554320</v>
      </c>
      <c r="M551" s="152">
        <v>524320</v>
      </c>
    </row>
    <row r="552" spans="1:13" ht="15" customHeight="1">
      <c r="A552" s="152">
        <v>8000</v>
      </c>
      <c r="B552" s="152">
        <v>8020</v>
      </c>
      <c r="C552" s="152">
        <v>959500</v>
      </c>
      <c r="D552" s="152">
        <v>909890</v>
      </c>
      <c r="E552" s="152">
        <v>768550</v>
      </c>
      <c r="F552" s="152">
        <v>738550</v>
      </c>
      <c r="G552" s="152">
        <v>708550</v>
      </c>
      <c r="H552" s="152">
        <v>678550</v>
      </c>
      <c r="I552" s="152">
        <v>648550</v>
      </c>
      <c r="J552" s="152">
        <v>618550</v>
      </c>
      <c r="K552" s="152">
        <v>588550</v>
      </c>
      <c r="L552" s="152">
        <v>558550</v>
      </c>
      <c r="M552" s="152">
        <v>528550</v>
      </c>
    </row>
    <row r="553" spans="1:13" ht="15" customHeight="1">
      <c r="A553" s="152">
        <v>8020</v>
      </c>
      <c r="B553" s="152">
        <v>8040</v>
      </c>
      <c r="C553" s="152">
        <v>964040</v>
      </c>
      <c r="D553" s="152">
        <v>914400</v>
      </c>
      <c r="E553" s="152">
        <v>772770</v>
      </c>
      <c r="F553" s="152">
        <v>742770</v>
      </c>
      <c r="G553" s="152">
        <v>712770</v>
      </c>
      <c r="H553" s="152">
        <v>682770</v>
      </c>
      <c r="I553" s="152">
        <v>652770</v>
      </c>
      <c r="J553" s="152">
        <v>622770</v>
      </c>
      <c r="K553" s="152">
        <v>592770</v>
      </c>
      <c r="L553" s="152">
        <v>562770</v>
      </c>
      <c r="M553" s="152">
        <v>532770</v>
      </c>
    </row>
    <row r="554" spans="1:13" ht="15" customHeight="1">
      <c r="A554" s="152">
        <v>8040</v>
      </c>
      <c r="B554" s="152">
        <v>8060</v>
      </c>
      <c r="C554" s="152">
        <v>968580</v>
      </c>
      <c r="D554" s="152">
        <v>918920</v>
      </c>
      <c r="E554" s="152">
        <v>777000</v>
      </c>
      <c r="F554" s="152">
        <v>747000</v>
      </c>
      <c r="G554" s="152">
        <v>717000</v>
      </c>
      <c r="H554" s="152">
        <v>687000</v>
      </c>
      <c r="I554" s="152">
        <v>657000</v>
      </c>
      <c r="J554" s="152">
        <v>627000</v>
      </c>
      <c r="K554" s="152">
        <v>597000</v>
      </c>
      <c r="L554" s="152">
        <v>567000</v>
      </c>
      <c r="M554" s="152">
        <v>537000</v>
      </c>
    </row>
    <row r="555" spans="1:13" ht="15" customHeight="1">
      <c r="A555" s="152">
        <v>8060</v>
      </c>
      <c r="B555" s="152">
        <v>8080</v>
      </c>
      <c r="C555" s="152">
        <v>973110</v>
      </c>
      <c r="D555" s="152">
        <v>923430</v>
      </c>
      <c r="E555" s="152">
        <v>781220</v>
      </c>
      <c r="F555" s="152">
        <v>751220</v>
      </c>
      <c r="G555" s="152">
        <v>721220</v>
      </c>
      <c r="H555" s="152">
        <v>691220</v>
      </c>
      <c r="I555" s="152">
        <v>661220</v>
      </c>
      <c r="J555" s="152">
        <v>631220</v>
      </c>
      <c r="K555" s="152">
        <v>601220</v>
      </c>
      <c r="L555" s="152">
        <v>571220</v>
      </c>
      <c r="M555" s="152">
        <v>541220</v>
      </c>
    </row>
    <row r="556" spans="1:13" ht="15" customHeight="1">
      <c r="A556" s="152">
        <v>8080</v>
      </c>
      <c r="B556" s="152">
        <v>8100</v>
      </c>
      <c r="C556" s="152">
        <v>977650</v>
      </c>
      <c r="D556" s="152">
        <v>927940</v>
      </c>
      <c r="E556" s="152">
        <v>785440</v>
      </c>
      <c r="F556" s="152">
        <v>755440</v>
      </c>
      <c r="G556" s="152">
        <v>725440</v>
      </c>
      <c r="H556" s="152">
        <v>695440</v>
      </c>
      <c r="I556" s="152">
        <v>665440</v>
      </c>
      <c r="J556" s="152">
        <v>635440</v>
      </c>
      <c r="K556" s="152">
        <v>605440</v>
      </c>
      <c r="L556" s="152">
        <v>575440</v>
      </c>
      <c r="M556" s="152">
        <v>545440</v>
      </c>
    </row>
    <row r="557" spans="1:13" ht="15" customHeight="1">
      <c r="A557" s="152">
        <v>8100</v>
      </c>
      <c r="B557" s="152">
        <v>8120</v>
      </c>
      <c r="C557" s="152">
        <v>982180</v>
      </c>
      <c r="D557" s="152">
        <v>932450</v>
      </c>
      <c r="E557" s="152">
        <v>789670</v>
      </c>
      <c r="F557" s="152">
        <v>759670</v>
      </c>
      <c r="G557" s="152">
        <v>729670</v>
      </c>
      <c r="H557" s="152">
        <v>699670</v>
      </c>
      <c r="I557" s="152">
        <v>669670</v>
      </c>
      <c r="J557" s="152">
        <v>639670</v>
      </c>
      <c r="K557" s="152">
        <v>609670</v>
      </c>
      <c r="L557" s="152">
        <v>579670</v>
      </c>
      <c r="M557" s="152">
        <v>549670</v>
      </c>
    </row>
    <row r="558" spans="1:13" ht="15" customHeight="1">
      <c r="A558" s="152">
        <v>8120</v>
      </c>
      <c r="B558" s="152">
        <v>8140</v>
      </c>
      <c r="C558" s="152">
        <v>986720</v>
      </c>
      <c r="D558" s="152">
        <v>936960</v>
      </c>
      <c r="E558" s="152">
        <v>793890</v>
      </c>
      <c r="F558" s="152">
        <v>763890</v>
      </c>
      <c r="G558" s="152">
        <v>733890</v>
      </c>
      <c r="H558" s="152">
        <v>703890</v>
      </c>
      <c r="I558" s="152">
        <v>673890</v>
      </c>
      <c r="J558" s="152">
        <v>643890</v>
      </c>
      <c r="K558" s="152">
        <v>613890</v>
      </c>
      <c r="L558" s="152">
        <v>583890</v>
      </c>
      <c r="M558" s="152">
        <v>553890</v>
      </c>
    </row>
    <row r="559" spans="1:13" ht="15" customHeight="1">
      <c r="A559" s="152">
        <v>8140</v>
      </c>
      <c r="B559" s="152">
        <v>8160</v>
      </c>
      <c r="C559" s="152">
        <v>991260</v>
      </c>
      <c r="D559" s="152">
        <v>941480</v>
      </c>
      <c r="E559" s="152">
        <v>798120</v>
      </c>
      <c r="F559" s="152">
        <v>768120</v>
      </c>
      <c r="G559" s="152">
        <v>738120</v>
      </c>
      <c r="H559" s="152">
        <v>708120</v>
      </c>
      <c r="I559" s="152">
        <v>678120</v>
      </c>
      <c r="J559" s="152">
        <v>648120</v>
      </c>
      <c r="K559" s="152">
        <v>618120</v>
      </c>
      <c r="L559" s="152">
        <v>588120</v>
      </c>
      <c r="M559" s="152">
        <v>558120</v>
      </c>
    </row>
    <row r="560" spans="1:13" ht="15" customHeight="1">
      <c r="A560" s="152">
        <v>8160</v>
      </c>
      <c r="B560" s="152">
        <v>8180</v>
      </c>
      <c r="C560" s="152">
        <v>995790</v>
      </c>
      <c r="D560" s="152">
        <v>945990</v>
      </c>
      <c r="E560" s="152">
        <v>802340</v>
      </c>
      <c r="F560" s="152">
        <v>772340</v>
      </c>
      <c r="G560" s="152">
        <v>742340</v>
      </c>
      <c r="H560" s="152">
        <v>712340</v>
      </c>
      <c r="I560" s="152">
        <v>682340</v>
      </c>
      <c r="J560" s="152">
        <v>652340</v>
      </c>
      <c r="K560" s="152">
        <v>622340</v>
      </c>
      <c r="L560" s="152">
        <v>592340</v>
      </c>
      <c r="M560" s="152">
        <v>562340</v>
      </c>
    </row>
    <row r="561" spans="1:13" ht="15" customHeight="1">
      <c r="A561" s="152">
        <v>8180</v>
      </c>
      <c r="B561" s="152">
        <v>8200</v>
      </c>
      <c r="C561" s="152">
        <v>1000330</v>
      </c>
      <c r="D561" s="152">
        <v>950500</v>
      </c>
      <c r="E561" s="152">
        <v>806560</v>
      </c>
      <c r="F561" s="152">
        <v>776560</v>
      </c>
      <c r="G561" s="152">
        <v>746560</v>
      </c>
      <c r="H561" s="152">
        <v>716560</v>
      </c>
      <c r="I561" s="152">
        <v>686560</v>
      </c>
      <c r="J561" s="152">
        <v>656560</v>
      </c>
      <c r="K561" s="152">
        <v>626560</v>
      </c>
      <c r="L561" s="152">
        <v>596560</v>
      </c>
      <c r="M561" s="152">
        <v>566560</v>
      </c>
    </row>
    <row r="562" spans="1:13" ht="15" customHeight="1">
      <c r="A562" s="152">
        <v>8200</v>
      </c>
      <c r="B562" s="152">
        <v>8220</v>
      </c>
      <c r="C562" s="152">
        <v>1004860</v>
      </c>
      <c r="D562" s="152">
        <v>955010</v>
      </c>
      <c r="E562" s="152">
        <v>810790</v>
      </c>
      <c r="F562" s="152">
        <v>780790</v>
      </c>
      <c r="G562" s="152">
        <v>750790</v>
      </c>
      <c r="H562" s="152">
        <v>720790</v>
      </c>
      <c r="I562" s="152">
        <v>690790</v>
      </c>
      <c r="J562" s="152">
        <v>660790</v>
      </c>
      <c r="K562" s="152">
        <v>630790</v>
      </c>
      <c r="L562" s="152">
        <v>600790</v>
      </c>
      <c r="M562" s="152">
        <v>570790</v>
      </c>
    </row>
    <row r="563" spans="1:13" ht="15" customHeight="1">
      <c r="A563" s="152">
        <v>8220</v>
      </c>
      <c r="B563" s="152">
        <v>8240</v>
      </c>
      <c r="C563" s="152">
        <v>1009400</v>
      </c>
      <c r="D563" s="152">
        <v>959520</v>
      </c>
      <c r="E563" s="152">
        <v>815010</v>
      </c>
      <c r="F563" s="152">
        <v>785010</v>
      </c>
      <c r="G563" s="152">
        <v>755010</v>
      </c>
      <c r="H563" s="152">
        <v>725010</v>
      </c>
      <c r="I563" s="152">
        <v>695010</v>
      </c>
      <c r="J563" s="152">
        <v>665010</v>
      </c>
      <c r="K563" s="152">
        <v>635010</v>
      </c>
      <c r="L563" s="152">
        <v>605010</v>
      </c>
      <c r="M563" s="152">
        <v>575010</v>
      </c>
    </row>
    <row r="564" spans="1:13" ht="15" customHeight="1">
      <c r="A564" s="152">
        <v>8240</v>
      </c>
      <c r="B564" s="152">
        <v>8260</v>
      </c>
      <c r="C564" s="152">
        <v>1013940</v>
      </c>
      <c r="D564" s="152">
        <v>964040</v>
      </c>
      <c r="E564" s="152">
        <v>819240</v>
      </c>
      <c r="F564" s="152">
        <v>789240</v>
      </c>
      <c r="G564" s="152">
        <v>759240</v>
      </c>
      <c r="H564" s="152">
        <v>729240</v>
      </c>
      <c r="I564" s="152">
        <v>699240</v>
      </c>
      <c r="J564" s="152">
        <v>669240</v>
      </c>
      <c r="K564" s="152">
        <v>639240</v>
      </c>
      <c r="L564" s="152">
        <v>609240</v>
      </c>
      <c r="M564" s="152">
        <v>579240</v>
      </c>
    </row>
    <row r="565" spans="1:13" ht="15" customHeight="1">
      <c r="A565" s="152">
        <v>8260</v>
      </c>
      <c r="B565" s="152">
        <v>8280</v>
      </c>
      <c r="C565" s="152">
        <v>1018470</v>
      </c>
      <c r="D565" s="152">
        <v>968550</v>
      </c>
      <c r="E565" s="152">
        <v>823460</v>
      </c>
      <c r="F565" s="152">
        <v>793460</v>
      </c>
      <c r="G565" s="152">
        <v>763460</v>
      </c>
      <c r="H565" s="152">
        <v>733460</v>
      </c>
      <c r="I565" s="152">
        <v>703460</v>
      </c>
      <c r="J565" s="152">
        <v>673460</v>
      </c>
      <c r="K565" s="152">
        <v>643460</v>
      </c>
      <c r="L565" s="152">
        <v>613460</v>
      </c>
      <c r="M565" s="152">
        <v>583460</v>
      </c>
    </row>
    <row r="566" spans="1:13" ht="15" customHeight="1">
      <c r="A566" s="152">
        <v>8280</v>
      </c>
      <c r="B566" s="152">
        <v>8300</v>
      </c>
      <c r="C566" s="152">
        <v>1023010</v>
      </c>
      <c r="D566" s="152">
        <v>973060</v>
      </c>
      <c r="E566" s="152">
        <v>827680</v>
      </c>
      <c r="F566" s="152">
        <v>797680</v>
      </c>
      <c r="G566" s="152">
        <v>767680</v>
      </c>
      <c r="H566" s="152">
        <v>737680</v>
      </c>
      <c r="I566" s="152">
        <v>707680</v>
      </c>
      <c r="J566" s="152">
        <v>677680</v>
      </c>
      <c r="K566" s="152">
        <v>647680</v>
      </c>
      <c r="L566" s="152">
        <v>617680</v>
      </c>
      <c r="M566" s="152">
        <v>587680</v>
      </c>
    </row>
    <row r="567" spans="1:13" ht="15" customHeight="1">
      <c r="A567" s="152">
        <v>8300</v>
      </c>
      <c r="B567" s="152">
        <v>8320</v>
      </c>
      <c r="C567" s="152">
        <v>1027540</v>
      </c>
      <c r="D567" s="152">
        <v>977570</v>
      </c>
      <c r="E567" s="152">
        <v>831910</v>
      </c>
      <c r="F567" s="152">
        <v>801910</v>
      </c>
      <c r="G567" s="152">
        <v>771910</v>
      </c>
      <c r="H567" s="152">
        <v>741910</v>
      </c>
      <c r="I567" s="152">
        <v>711910</v>
      </c>
      <c r="J567" s="152">
        <v>681910</v>
      </c>
      <c r="K567" s="152">
        <v>651910</v>
      </c>
      <c r="L567" s="152">
        <v>621910</v>
      </c>
      <c r="M567" s="152">
        <v>591910</v>
      </c>
    </row>
    <row r="568" spans="1:13" ht="15" customHeight="1">
      <c r="A568" s="152">
        <v>8320</v>
      </c>
      <c r="B568" s="152">
        <v>8340</v>
      </c>
      <c r="C568" s="152">
        <v>1032080</v>
      </c>
      <c r="D568" s="152">
        <v>982080</v>
      </c>
      <c r="E568" s="152">
        <v>836130</v>
      </c>
      <c r="F568" s="152">
        <v>806130</v>
      </c>
      <c r="G568" s="152">
        <v>776130</v>
      </c>
      <c r="H568" s="152">
        <v>746130</v>
      </c>
      <c r="I568" s="152">
        <v>716130</v>
      </c>
      <c r="J568" s="152">
        <v>686130</v>
      </c>
      <c r="K568" s="152">
        <v>656130</v>
      </c>
      <c r="L568" s="152">
        <v>626130</v>
      </c>
      <c r="M568" s="152">
        <v>596130</v>
      </c>
    </row>
    <row r="569" spans="1:13" ht="15" customHeight="1">
      <c r="A569" s="152">
        <v>8340</v>
      </c>
      <c r="B569" s="152">
        <v>8360</v>
      </c>
      <c r="C569" s="152">
        <v>1036740</v>
      </c>
      <c r="D569" s="152">
        <v>986720</v>
      </c>
      <c r="E569" s="152">
        <v>840480</v>
      </c>
      <c r="F569" s="152">
        <v>810480</v>
      </c>
      <c r="G569" s="152">
        <v>780480</v>
      </c>
      <c r="H569" s="152">
        <v>750480</v>
      </c>
      <c r="I569" s="152">
        <v>720480</v>
      </c>
      <c r="J569" s="152">
        <v>690480</v>
      </c>
      <c r="K569" s="152">
        <v>660480</v>
      </c>
      <c r="L569" s="152">
        <v>630480</v>
      </c>
      <c r="M569" s="152">
        <v>600480</v>
      </c>
    </row>
    <row r="570" spans="1:13" ht="15" customHeight="1">
      <c r="A570" s="152">
        <v>8360</v>
      </c>
      <c r="B570" s="152">
        <v>8380</v>
      </c>
      <c r="C570" s="152">
        <v>1041420</v>
      </c>
      <c r="D570" s="152">
        <v>991370</v>
      </c>
      <c r="E570" s="152">
        <v>844840</v>
      </c>
      <c r="F570" s="152">
        <v>814840</v>
      </c>
      <c r="G570" s="152">
        <v>784840</v>
      </c>
      <c r="H570" s="152">
        <v>754840</v>
      </c>
      <c r="I570" s="152">
        <v>724840</v>
      </c>
      <c r="J570" s="152">
        <v>694840</v>
      </c>
      <c r="K570" s="152">
        <v>664840</v>
      </c>
      <c r="L570" s="152">
        <v>634840</v>
      </c>
      <c r="M570" s="152">
        <v>604840</v>
      </c>
    </row>
    <row r="571" spans="1:13" ht="15" customHeight="1">
      <c r="A571" s="152">
        <v>8380</v>
      </c>
      <c r="B571" s="152">
        <v>8400</v>
      </c>
      <c r="C571" s="152">
        <v>1046100</v>
      </c>
      <c r="D571" s="152">
        <v>996030</v>
      </c>
      <c r="E571" s="152">
        <v>849210</v>
      </c>
      <c r="F571" s="152">
        <v>819210</v>
      </c>
      <c r="G571" s="152">
        <v>789210</v>
      </c>
      <c r="H571" s="152">
        <v>759210</v>
      </c>
      <c r="I571" s="152">
        <v>729210</v>
      </c>
      <c r="J571" s="152">
        <v>699210</v>
      </c>
      <c r="K571" s="152">
        <v>669210</v>
      </c>
      <c r="L571" s="152">
        <v>639210</v>
      </c>
      <c r="M571" s="152">
        <v>609210</v>
      </c>
    </row>
    <row r="572" spans="1:13" ht="15" customHeight="1">
      <c r="A572" s="152">
        <v>8400</v>
      </c>
      <c r="B572" s="152">
        <v>8420</v>
      </c>
      <c r="C572" s="152">
        <v>1050780</v>
      </c>
      <c r="D572" s="152">
        <v>1000680</v>
      </c>
      <c r="E572" s="152">
        <v>853580</v>
      </c>
      <c r="F572" s="152">
        <v>823580</v>
      </c>
      <c r="G572" s="152">
        <v>793580</v>
      </c>
      <c r="H572" s="152">
        <v>763580</v>
      </c>
      <c r="I572" s="152">
        <v>733580</v>
      </c>
      <c r="J572" s="152">
        <v>703580</v>
      </c>
      <c r="K572" s="152">
        <v>673580</v>
      </c>
      <c r="L572" s="152">
        <v>643580</v>
      </c>
      <c r="M572" s="152">
        <v>613580</v>
      </c>
    </row>
    <row r="573" spans="1:13" ht="15" customHeight="1">
      <c r="A573" s="152">
        <v>8420</v>
      </c>
      <c r="B573" s="152">
        <v>8440</v>
      </c>
      <c r="C573" s="152">
        <v>1055460</v>
      </c>
      <c r="D573" s="152">
        <v>1005340</v>
      </c>
      <c r="E573" s="152">
        <v>857950</v>
      </c>
      <c r="F573" s="152">
        <v>827950</v>
      </c>
      <c r="G573" s="152">
        <v>797950</v>
      </c>
      <c r="H573" s="152">
        <v>767950</v>
      </c>
      <c r="I573" s="152">
        <v>737950</v>
      </c>
      <c r="J573" s="152">
        <v>707950</v>
      </c>
      <c r="K573" s="152">
        <v>677950</v>
      </c>
      <c r="L573" s="152">
        <v>647950</v>
      </c>
      <c r="M573" s="152">
        <v>617950</v>
      </c>
    </row>
    <row r="574" spans="1:13" ht="15" customHeight="1">
      <c r="A574" s="152">
        <v>8440</v>
      </c>
      <c r="B574" s="152">
        <v>8460</v>
      </c>
      <c r="C574" s="152">
        <v>1060140</v>
      </c>
      <c r="D574" s="152">
        <v>1010000</v>
      </c>
      <c r="E574" s="152">
        <v>862320</v>
      </c>
      <c r="F574" s="152">
        <v>832320</v>
      </c>
      <c r="G574" s="152">
        <v>802320</v>
      </c>
      <c r="H574" s="152">
        <v>772320</v>
      </c>
      <c r="I574" s="152">
        <v>742320</v>
      </c>
      <c r="J574" s="152">
        <v>712320</v>
      </c>
      <c r="K574" s="152">
        <v>682320</v>
      </c>
      <c r="L574" s="152">
        <v>652320</v>
      </c>
      <c r="M574" s="152">
        <v>622320</v>
      </c>
    </row>
    <row r="575" spans="1:13" ht="15" customHeight="1">
      <c r="A575" s="152">
        <v>8460</v>
      </c>
      <c r="B575" s="152">
        <v>8480</v>
      </c>
      <c r="C575" s="152">
        <v>1064820</v>
      </c>
      <c r="D575" s="152">
        <v>1014650</v>
      </c>
      <c r="E575" s="152">
        <v>866680</v>
      </c>
      <c r="F575" s="152">
        <v>836680</v>
      </c>
      <c r="G575" s="152">
        <v>806680</v>
      </c>
      <c r="H575" s="152">
        <v>776680</v>
      </c>
      <c r="I575" s="152">
        <v>746680</v>
      </c>
      <c r="J575" s="152">
        <v>716680</v>
      </c>
      <c r="K575" s="152">
        <v>686680</v>
      </c>
      <c r="L575" s="152">
        <v>656680</v>
      </c>
      <c r="M575" s="152">
        <v>626680</v>
      </c>
    </row>
    <row r="576" spans="1:13" ht="15" customHeight="1">
      <c r="A576" s="152">
        <v>8480</v>
      </c>
      <c r="B576" s="152">
        <v>8500</v>
      </c>
      <c r="C576" s="152">
        <v>1069500</v>
      </c>
      <c r="D576" s="152">
        <v>1019310</v>
      </c>
      <c r="E576" s="152">
        <v>871050</v>
      </c>
      <c r="F576" s="152">
        <v>841050</v>
      </c>
      <c r="G576" s="152">
        <v>811050</v>
      </c>
      <c r="H576" s="152">
        <v>781050</v>
      </c>
      <c r="I576" s="152">
        <v>751050</v>
      </c>
      <c r="J576" s="152">
        <v>721050</v>
      </c>
      <c r="K576" s="152">
        <v>691050</v>
      </c>
      <c r="L576" s="152">
        <v>661050</v>
      </c>
      <c r="M576" s="152">
        <v>631050</v>
      </c>
    </row>
    <row r="577" spans="1:13" ht="15" customHeight="1">
      <c r="A577" s="152">
        <v>8500</v>
      </c>
      <c r="B577" s="152">
        <v>8520</v>
      </c>
      <c r="C577" s="152">
        <v>1074180</v>
      </c>
      <c r="D577" s="152">
        <v>1023960</v>
      </c>
      <c r="E577" s="152">
        <v>875420</v>
      </c>
      <c r="F577" s="152">
        <v>845420</v>
      </c>
      <c r="G577" s="152">
        <v>815420</v>
      </c>
      <c r="H577" s="152">
        <v>785420</v>
      </c>
      <c r="I577" s="152">
        <v>755420</v>
      </c>
      <c r="J577" s="152">
        <v>725420</v>
      </c>
      <c r="K577" s="152">
        <v>695420</v>
      </c>
      <c r="L577" s="152">
        <v>665420</v>
      </c>
      <c r="M577" s="152">
        <v>635420</v>
      </c>
    </row>
    <row r="578" spans="1:13" ht="15" customHeight="1">
      <c r="A578" s="152">
        <v>8520</v>
      </c>
      <c r="B578" s="152">
        <v>8540</v>
      </c>
      <c r="C578" s="152">
        <v>1078860</v>
      </c>
      <c r="D578" s="152">
        <v>1028620</v>
      </c>
      <c r="E578" s="152">
        <v>879790</v>
      </c>
      <c r="F578" s="152">
        <v>849790</v>
      </c>
      <c r="G578" s="152">
        <v>819790</v>
      </c>
      <c r="H578" s="152">
        <v>789790</v>
      </c>
      <c r="I578" s="152">
        <v>759790</v>
      </c>
      <c r="J578" s="152">
        <v>729790</v>
      </c>
      <c r="K578" s="152">
        <v>699790</v>
      </c>
      <c r="L578" s="152">
        <v>669790</v>
      </c>
      <c r="M578" s="152">
        <v>639790</v>
      </c>
    </row>
    <row r="579" spans="1:13" ht="15" customHeight="1">
      <c r="A579" s="152">
        <v>8540</v>
      </c>
      <c r="B579" s="152">
        <v>8560</v>
      </c>
      <c r="C579" s="152">
        <v>1083540</v>
      </c>
      <c r="D579" s="152">
        <v>1033280</v>
      </c>
      <c r="E579" s="152">
        <v>884160</v>
      </c>
      <c r="F579" s="152">
        <v>854160</v>
      </c>
      <c r="G579" s="152">
        <v>824160</v>
      </c>
      <c r="H579" s="152">
        <v>794160</v>
      </c>
      <c r="I579" s="152">
        <v>764160</v>
      </c>
      <c r="J579" s="152">
        <v>734160</v>
      </c>
      <c r="K579" s="152">
        <v>704160</v>
      </c>
      <c r="L579" s="152">
        <v>674160</v>
      </c>
      <c r="M579" s="152">
        <v>644160</v>
      </c>
    </row>
    <row r="580" spans="1:13" ht="15" customHeight="1">
      <c r="A580" s="152">
        <v>8560</v>
      </c>
      <c r="B580" s="152">
        <v>8580</v>
      </c>
      <c r="C580" s="152">
        <v>1088220</v>
      </c>
      <c r="D580" s="152">
        <v>1037930</v>
      </c>
      <c r="E580" s="152">
        <v>888520</v>
      </c>
      <c r="F580" s="152">
        <v>858520</v>
      </c>
      <c r="G580" s="152">
        <v>828520</v>
      </c>
      <c r="H580" s="152">
        <v>798520</v>
      </c>
      <c r="I580" s="152">
        <v>768520</v>
      </c>
      <c r="J580" s="152">
        <v>738520</v>
      </c>
      <c r="K580" s="152">
        <v>708520</v>
      </c>
      <c r="L580" s="152">
        <v>678520</v>
      </c>
      <c r="M580" s="152">
        <v>648520</v>
      </c>
    </row>
    <row r="581" spans="1:13" ht="15" customHeight="1">
      <c r="A581" s="152">
        <v>8580</v>
      </c>
      <c r="B581" s="152">
        <v>8600</v>
      </c>
      <c r="C581" s="152">
        <v>1092900</v>
      </c>
      <c r="D581" s="152">
        <v>1042590</v>
      </c>
      <c r="E581" s="152">
        <v>892890</v>
      </c>
      <c r="F581" s="152">
        <v>862890</v>
      </c>
      <c r="G581" s="152">
        <v>832890</v>
      </c>
      <c r="H581" s="152">
        <v>802890</v>
      </c>
      <c r="I581" s="152">
        <v>772890</v>
      </c>
      <c r="J581" s="152">
        <v>742890</v>
      </c>
      <c r="K581" s="152">
        <v>712890</v>
      </c>
      <c r="L581" s="152">
        <v>682890</v>
      </c>
      <c r="M581" s="152">
        <v>652890</v>
      </c>
    </row>
    <row r="582" spans="1:13" ht="15" customHeight="1">
      <c r="A582" s="152">
        <v>8600</v>
      </c>
      <c r="B582" s="152">
        <v>8620</v>
      </c>
      <c r="C582" s="152">
        <v>1097580</v>
      </c>
      <c r="D582" s="152">
        <v>1047240</v>
      </c>
      <c r="E582" s="152">
        <v>897260</v>
      </c>
      <c r="F582" s="152">
        <v>867260</v>
      </c>
      <c r="G582" s="152">
        <v>837260</v>
      </c>
      <c r="H582" s="152">
        <v>807260</v>
      </c>
      <c r="I582" s="152">
        <v>777260</v>
      </c>
      <c r="J582" s="152">
        <v>747260</v>
      </c>
      <c r="K582" s="152">
        <v>717260</v>
      </c>
      <c r="L582" s="152">
        <v>687260</v>
      </c>
      <c r="M582" s="152">
        <v>657260</v>
      </c>
    </row>
    <row r="583" spans="1:13" ht="15" customHeight="1">
      <c r="A583" s="152">
        <v>8620</v>
      </c>
      <c r="B583" s="152">
        <v>8640</v>
      </c>
      <c r="C583" s="152">
        <v>1102260</v>
      </c>
      <c r="D583" s="152">
        <v>1051900</v>
      </c>
      <c r="E583" s="152">
        <v>901630</v>
      </c>
      <c r="F583" s="152">
        <v>871630</v>
      </c>
      <c r="G583" s="152">
        <v>841630</v>
      </c>
      <c r="H583" s="152">
        <v>811630</v>
      </c>
      <c r="I583" s="152">
        <v>781630</v>
      </c>
      <c r="J583" s="152">
        <v>751630</v>
      </c>
      <c r="K583" s="152">
        <v>721630</v>
      </c>
      <c r="L583" s="152">
        <v>691630</v>
      </c>
      <c r="M583" s="152">
        <v>661630</v>
      </c>
    </row>
    <row r="584" spans="1:13" ht="15" customHeight="1">
      <c r="A584" s="152">
        <v>8640</v>
      </c>
      <c r="B584" s="152">
        <v>8660</v>
      </c>
      <c r="C584" s="152">
        <v>1106940</v>
      </c>
      <c r="D584" s="152">
        <v>1056560</v>
      </c>
      <c r="E584" s="152">
        <v>906000</v>
      </c>
      <c r="F584" s="152">
        <v>876000</v>
      </c>
      <c r="G584" s="152">
        <v>846000</v>
      </c>
      <c r="H584" s="152">
        <v>816000</v>
      </c>
      <c r="I584" s="152">
        <v>786000</v>
      </c>
      <c r="J584" s="152">
        <v>756000</v>
      </c>
      <c r="K584" s="152">
        <v>726000</v>
      </c>
      <c r="L584" s="152">
        <v>696000</v>
      </c>
      <c r="M584" s="152">
        <v>666000</v>
      </c>
    </row>
    <row r="585" spans="1:13" ht="15" customHeight="1">
      <c r="A585" s="152">
        <v>8660</v>
      </c>
      <c r="B585" s="152">
        <v>8680</v>
      </c>
      <c r="C585" s="152">
        <v>1111620</v>
      </c>
      <c r="D585" s="152">
        <v>1061210</v>
      </c>
      <c r="E585" s="152">
        <v>910360</v>
      </c>
      <c r="F585" s="152">
        <v>880360</v>
      </c>
      <c r="G585" s="152">
        <v>850360</v>
      </c>
      <c r="H585" s="152">
        <v>820360</v>
      </c>
      <c r="I585" s="152">
        <v>790360</v>
      </c>
      <c r="J585" s="152">
        <v>760360</v>
      </c>
      <c r="K585" s="152">
        <v>730360</v>
      </c>
      <c r="L585" s="152">
        <v>700360</v>
      </c>
      <c r="M585" s="152">
        <v>670360</v>
      </c>
    </row>
    <row r="586" spans="1:13" ht="15" customHeight="1">
      <c r="A586" s="152">
        <v>8680</v>
      </c>
      <c r="B586" s="152">
        <v>8700</v>
      </c>
      <c r="C586" s="152">
        <v>1116300</v>
      </c>
      <c r="D586" s="152">
        <v>1065870</v>
      </c>
      <c r="E586" s="152">
        <v>914730</v>
      </c>
      <c r="F586" s="152">
        <v>884730</v>
      </c>
      <c r="G586" s="152">
        <v>854730</v>
      </c>
      <c r="H586" s="152">
        <v>824730</v>
      </c>
      <c r="I586" s="152">
        <v>794730</v>
      </c>
      <c r="J586" s="152">
        <v>764730</v>
      </c>
      <c r="K586" s="152">
        <v>734730</v>
      </c>
      <c r="L586" s="152">
        <v>704730</v>
      </c>
      <c r="M586" s="152">
        <v>674730</v>
      </c>
    </row>
    <row r="587" spans="1:13" ht="15" customHeight="1">
      <c r="A587" s="152">
        <v>8700</v>
      </c>
      <c r="B587" s="152">
        <v>8720</v>
      </c>
      <c r="C587" s="152">
        <v>1120980</v>
      </c>
      <c r="D587" s="152">
        <v>1070520</v>
      </c>
      <c r="E587" s="152">
        <v>919100</v>
      </c>
      <c r="F587" s="152">
        <v>889100</v>
      </c>
      <c r="G587" s="152">
        <v>859100</v>
      </c>
      <c r="H587" s="152">
        <v>829100</v>
      </c>
      <c r="I587" s="152">
        <v>799100</v>
      </c>
      <c r="J587" s="152">
        <v>769100</v>
      </c>
      <c r="K587" s="152">
        <v>739100</v>
      </c>
      <c r="L587" s="152">
        <v>709100</v>
      </c>
      <c r="M587" s="152">
        <v>679100</v>
      </c>
    </row>
    <row r="588" spans="1:13" ht="15" customHeight="1">
      <c r="A588" s="152">
        <v>8720</v>
      </c>
      <c r="B588" s="152">
        <v>8740</v>
      </c>
      <c r="C588" s="152">
        <v>1125660</v>
      </c>
      <c r="D588" s="152">
        <v>1075180</v>
      </c>
      <c r="E588" s="152">
        <v>923470</v>
      </c>
      <c r="F588" s="152">
        <v>893470</v>
      </c>
      <c r="G588" s="152">
        <v>863470</v>
      </c>
      <c r="H588" s="152">
        <v>833470</v>
      </c>
      <c r="I588" s="152">
        <v>803470</v>
      </c>
      <c r="J588" s="152">
        <v>773470</v>
      </c>
      <c r="K588" s="152">
        <v>743470</v>
      </c>
      <c r="L588" s="152">
        <v>713470</v>
      </c>
      <c r="M588" s="152">
        <v>683470</v>
      </c>
    </row>
    <row r="589" spans="1:13" ht="15" customHeight="1">
      <c r="A589" s="152">
        <v>8740</v>
      </c>
      <c r="B589" s="152">
        <v>8760</v>
      </c>
      <c r="C589" s="152">
        <v>1130340</v>
      </c>
      <c r="D589" s="152">
        <v>1079840</v>
      </c>
      <c r="E589" s="152">
        <v>927840</v>
      </c>
      <c r="F589" s="152">
        <v>897840</v>
      </c>
      <c r="G589" s="152">
        <v>867840</v>
      </c>
      <c r="H589" s="152">
        <v>837840</v>
      </c>
      <c r="I589" s="152">
        <v>807840</v>
      </c>
      <c r="J589" s="152">
        <v>777840</v>
      </c>
      <c r="K589" s="152">
        <v>747840</v>
      </c>
      <c r="L589" s="152">
        <v>717840</v>
      </c>
      <c r="M589" s="152">
        <v>687840</v>
      </c>
    </row>
    <row r="590" spans="1:13" ht="15" customHeight="1">
      <c r="A590" s="152">
        <v>8760</v>
      </c>
      <c r="B590" s="152">
        <v>8780</v>
      </c>
      <c r="C590" s="152">
        <v>1135020</v>
      </c>
      <c r="D590" s="152">
        <v>1084490</v>
      </c>
      <c r="E590" s="152">
        <v>932200</v>
      </c>
      <c r="F590" s="152">
        <v>902200</v>
      </c>
      <c r="G590" s="152">
        <v>872200</v>
      </c>
      <c r="H590" s="152">
        <v>842200</v>
      </c>
      <c r="I590" s="152">
        <v>812200</v>
      </c>
      <c r="J590" s="152">
        <v>782200</v>
      </c>
      <c r="K590" s="152">
        <v>752200</v>
      </c>
      <c r="L590" s="152">
        <v>722200</v>
      </c>
      <c r="M590" s="152">
        <v>692200</v>
      </c>
    </row>
    <row r="591" spans="1:13" ht="15" customHeight="1">
      <c r="A591" s="152">
        <v>8780</v>
      </c>
      <c r="B591" s="152">
        <v>8800</v>
      </c>
      <c r="C591" s="152">
        <v>1139700</v>
      </c>
      <c r="D591" s="152">
        <v>1089150</v>
      </c>
      <c r="E591" s="152">
        <v>936570</v>
      </c>
      <c r="F591" s="152">
        <v>906570</v>
      </c>
      <c r="G591" s="152">
        <v>876570</v>
      </c>
      <c r="H591" s="152">
        <v>846570</v>
      </c>
      <c r="I591" s="152">
        <v>816570</v>
      </c>
      <c r="J591" s="152">
        <v>786570</v>
      </c>
      <c r="K591" s="152">
        <v>756570</v>
      </c>
      <c r="L591" s="152">
        <v>726570</v>
      </c>
      <c r="M591" s="152">
        <v>696570</v>
      </c>
    </row>
    <row r="592" spans="1:13" ht="15" customHeight="1">
      <c r="A592" s="152">
        <v>8800</v>
      </c>
      <c r="B592" s="152">
        <v>8820</v>
      </c>
      <c r="C592" s="152">
        <v>1144380</v>
      </c>
      <c r="D592" s="152">
        <v>1093800</v>
      </c>
      <c r="E592" s="152">
        <v>940940</v>
      </c>
      <c r="F592" s="152">
        <v>910940</v>
      </c>
      <c r="G592" s="152">
        <v>880940</v>
      </c>
      <c r="H592" s="152">
        <v>850940</v>
      </c>
      <c r="I592" s="152">
        <v>820940</v>
      </c>
      <c r="J592" s="152">
        <v>790940</v>
      </c>
      <c r="K592" s="152">
        <v>760940</v>
      </c>
      <c r="L592" s="152">
        <v>730940</v>
      </c>
      <c r="M592" s="152">
        <v>700940</v>
      </c>
    </row>
    <row r="593" spans="1:13" ht="15" customHeight="1">
      <c r="A593" s="152">
        <v>8820</v>
      </c>
      <c r="B593" s="152">
        <v>8840</v>
      </c>
      <c r="C593" s="152">
        <v>1149060</v>
      </c>
      <c r="D593" s="152">
        <v>1098460</v>
      </c>
      <c r="E593" s="152">
        <v>945310</v>
      </c>
      <c r="F593" s="152">
        <v>915310</v>
      </c>
      <c r="G593" s="152">
        <v>885310</v>
      </c>
      <c r="H593" s="152">
        <v>855310</v>
      </c>
      <c r="I593" s="152">
        <v>825310</v>
      </c>
      <c r="J593" s="152">
        <v>795310</v>
      </c>
      <c r="K593" s="152">
        <v>765310</v>
      </c>
      <c r="L593" s="152">
        <v>735310</v>
      </c>
      <c r="M593" s="152">
        <v>705310</v>
      </c>
    </row>
    <row r="594" spans="1:13" ht="15" customHeight="1">
      <c r="A594" s="152">
        <v>8840</v>
      </c>
      <c r="B594" s="152">
        <v>8860</v>
      </c>
      <c r="C594" s="152">
        <v>1153740</v>
      </c>
      <c r="D594" s="152">
        <v>1103120</v>
      </c>
      <c r="E594" s="152">
        <v>949680</v>
      </c>
      <c r="F594" s="152">
        <v>919680</v>
      </c>
      <c r="G594" s="152">
        <v>889680</v>
      </c>
      <c r="H594" s="152">
        <v>859680</v>
      </c>
      <c r="I594" s="152">
        <v>829680</v>
      </c>
      <c r="J594" s="152">
        <v>799680</v>
      </c>
      <c r="K594" s="152">
        <v>769680</v>
      </c>
      <c r="L594" s="152">
        <v>739680</v>
      </c>
      <c r="M594" s="152">
        <v>709680</v>
      </c>
    </row>
    <row r="595" spans="1:13" ht="15" customHeight="1">
      <c r="A595" s="152">
        <v>8860</v>
      </c>
      <c r="B595" s="152">
        <v>8880</v>
      </c>
      <c r="C595" s="152">
        <v>1158420</v>
      </c>
      <c r="D595" s="152">
        <v>1107770</v>
      </c>
      <c r="E595" s="152">
        <v>954040</v>
      </c>
      <c r="F595" s="152">
        <v>924040</v>
      </c>
      <c r="G595" s="152">
        <v>894040</v>
      </c>
      <c r="H595" s="152">
        <v>864040</v>
      </c>
      <c r="I595" s="152">
        <v>834040</v>
      </c>
      <c r="J595" s="152">
        <v>804040</v>
      </c>
      <c r="K595" s="152">
        <v>774040</v>
      </c>
      <c r="L595" s="152">
        <v>744040</v>
      </c>
      <c r="M595" s="152">
        <v>714040</v>
      </c>
    </row>
    <row r="596" spans="1:13" ht="15" customHeight="1">
      <c r="A596" s="152">
        <v>8880</v>
      </c>
      <c r="B596" s="152">
        <v>8900</v>
      </c>
      <c r="C596" s="152">
        <v>1163100</v>
      </c>
      <c r="D596" s="152">
        <v>1112430</v>
      </c>
      <c r="E596" s="152">
        <v>958410</v>
      </c>
      <c r="F596" s="152">
        <v>928410</v>
      </c>
      <c r="G596" s="152">
        <v>898410</v>
      </c>
      <c r="H596" s="152">
        <v>868410</v>
      </c>
      <c r="I596" s="152">
        <v>838410</v>
      </c>
      <c r="J596" s="152">
        <v>808410</v>
      </c>
      <c r="K596" s="152">
        <v>778410</v>
      </c>
      <c r="L596" s="152">
        <v>748410</v>
      </c>
      <c r="M596" s="152">
        <v>718410</v>
      </c>
    </row>
    <row r="597" spans="1:13" ht="15" customHeight="1">
      <c r="A597" s="152">
        <v>8900</v>
      </c>
      <c r="B597" s="152">
        <v>8920</v>
      </c>
      <c r="C597" s="152">
        <v>1167780</v>
      </c>
      <c r="D597" s="152">
        <v>1117080</v>
      </c>
      <c r="E597" s="152">
        <v>962780</v>
      </c>
      <c r="F597" s="152">
        <v>932780</v>
      </c>
      <c r="G597" s="152">
        <v>902780</v>
      </c>
      <c r="H597" s="152">
        <v>872780</v>
      </c>
      <c r="I597" s="152">
        <v>842780</v>
      </c>
      <c r="J597" s="152">
        <v>812780</v>
      </c>
      <c r="K597" s="152">
        <v>782780</v>
      </c>
      <c r="L597" s="152">
        <v>752780</v>
      </c>
      <c r="M597" s="152">
        <v>722780</v>
      </c>
    </row>
    <row r="598" spans="1:13" ht="15" customHeight="1">
      <c r="A598" s="152">
        <v>8920</v>
      </c>
      <c r="B598" s="152">
        <v>8940</v>
      </c>
      <c r="C598" s="152">
        <v>1172460</v>
      </c>
      <c r="D598" s="152">
        <v>1121740</v>
      </c>
      <c r="E598" s="152">
        <v>967150</v>
      </c>
      <c r="F598" s="152">
        <v>937150</v>
      </c>
      <c r="G598" s="152">
        <v>907150</v>
      </c>
      <c r="H598" s="152">
        <v>877150</v>
      </c>
      <c r="I598" s="152">
        <v>847150</v>
      </c>
      <c r="J598" s="152">
        <v>817150</v>
      </c>
      <c r="K598" s="152">
        <v>787150</v>
      </c>
      <c r="L598" s="152">
        <v>757150</v>
      </c>
      <c r="M598" s="152">
        <v>727150</v>
      </c>
    </row>
    <row r="599" spans="1:13" ht="15" customHeight="1">
      <c r="A599" s="152">
        <v>8940</v>
      </c>
      <c r="B599" s="152">
        <v>8960</v>
      </c>
      <c r="C599" s="152">
        <v>1177140</v>
      </c>
      <c r="D599" s="152">
        <v>1126400</v>
      </c>
      <c r="E599" s="152">
        <v>971520</v>
      </c>
      <c r="F599" s="152">
        <v>941520</v>
      </c>
      <c r="G599" s="152">
        <v>911520</v>
      </c>
      <c r="H599" s="152">
        <v>881520</v>
      </c>
      <c r="I599" s="152">
        <v>851520</v>
      </c>
      <c r="J599" s="152">
        <v>821520</v>
      </c>
      <c r="K599" s="152">
        <v>791520</v>
      </c>
      <c r="L599" s="152">
        <v>761520</v>
      </c>
      <c r="M599" s="152">
        <v>731520</v>
      </c>
    </row>
    <row r="600" spans="1:13" ht="15" customHeight="1">
      <c r="A600" s="152">
        <v>8960</v>
      </c>
      <c r="B600" s="152">
        <v>8980</v>
      </c>
      <c r="C600" s="152">
        <v>1181820</v>
      </c>
      <c r="D600" s="152">
        <v>1131050</v>
      </c>
      <c r="E600" s="152">
        <v>975880</v>
      </c>
      <c r="F600" s="152">
        <v>945880</v>
      </c>
      <c r="G600" s="152">
        <v>915880</v>
      </c>
      <c r="H600" s="152">
        <v>885880</v>
      </c>
      <c r="I600" s="152">
        <v>855880</v>
      </c>
      <c r="J600" s="152">
        <v>825880</v>
      </c>
      <c r="K600" s="152">
        <v>795880</v>
      </c>
      <c r="L600" s="152">
        <v>765880</v>
      </c>
      <c r="M600" s="152">
        <v>735880</v>
      </c>
    </row>
    <row r="601" spans="1:13" ht="15" customHeight="1">
      <c r="A601" s="152">
        <v>8980</v>
      </c>
      <c r="B601" s="152">
        <v>9000</v>
      </c>
      <c r="C601" s="152">
        <v>1186500</v>
      </c>
      <c r="D601" s="152">
        <v>1135710</v>
      </c>
      <c r="E601" s="152">
        <v>980250</v>
      </c>
      <c r="F601" s="152">
        <v>950250</v>
      </c>
      <c r="G601" s="152">
        <v>920250</v>
      </c>
      <c r="H601" s="152">
        <v>890250</v>
      </c>
      <c r="I601" s="152">
        <v>860250</v>
      </c>
      <c r="J601" s="152">
        <v>830250</v>
      </c>
      <c r="K601" s="152">
        <v>800250</v>
      </c>
      <c r="L601" s="152">
        <v>770250</v>
      </c>
      <c r="M601" s="152">
        <v>740250</v>
      </c>
    </row>
    <row r="602" spans="1:13" ht="15" customHeight="1">
      <c r="A602" s="152">
        <v>9000</v>
      </c>
      <c r="B602" s="152">
        <v>9020</v>
      </c>
      <c r="C602" s="152">
        <v>1191180</v>
      </c>
      <c r="D602" s="152">
        <v>1140360</v>
      </c>
      <c r="E602" s="152">
        <v>984620</v>
      </c>
      <c r="F602" s="152">
        <v>954620</v>
      </c>
      <c r="G602" s="152">
        <v>924620</v>
      </c>
      <c r="H602" s="152">
        <v>894620</v>
      </c>
      <c r="I602" s="152">
        <v>864620</v>
      </c>
      <c r="J602" s="152">
        <v>834620</v>
      </c>
      <c r="K602" s="152">
        <v>804620</v>
      </c>
      <c r="L602" s="152">
        <v>774620</v>
      </c>
      <c r="M602" s="152">
        <v>744620</v>
      </c>
    </row>
    <row r="603" spans="1:13" ht="15" customHeight="1">
      <c r="A603" s="152">
        <v>9020</v>
      </c>
      <c r="B603" s="152">
        <v>9040</v>
      </c>
      <c r="C603" s="152">
        <v>1195860</v>
      </c>
      <c r="D603" s="152">
        <v>1145020</v>
      </c>
      <c r="E603" s="152">
        <v>988990</v>
      </c>
      <c r="F603" s="152">
        <v>958990</v>
      </c>
      <c r="G603" s="152">
        <v>928990</v>
      </c>
      <c r="H603" s="152">
        <v>898990</v>
      </c>
      <c r="I603" s="152">
        <v>868990</v>
      </c>
      <c r="J603" s="152">
        <v>838990</v>
      </c>
      <c r="K603" s="152">
        <v>808990</v>
      </c>
      <c r="L603" s="152">
        <v>778990</v>
      </c>
      <c r="M603" s="152">
        <v>748990</v>
      </c>
    </row>
    <row r="604" spans="1:13" ht="15" customHeight="1">
      <c r="A604" s="152">
        <v>9040</v>
      </c>
      <c r="B604" s="152">
        <v>9060</v>
      </c>
      <c r="C604" s="152">
        <v>1200540</v>
      </c>
      <c r="D604" s="152">
        <v>1149680</v>
      </c>
      <c r="E604" s="152">
        <v>993360</v>
      </c>
      <c r="F604" s="152">
        <v>963360</v>
      </c>
      <c r="G604" s="152">
        <v>933360</v>
      </c>
      <c r="H604" s="152">
        <v>903360</v>
      </c>
      <c r="I604" s="152">
        <v>873360</v>
      </c>
      <c r="J604" s="152">
        <v>843360</v>
      </c>
      <c r="K604" s="152">
        <v>813360</v>
      </c>
      <c r="L604" s="152">
        <v>783360</v>
      </c>
      <c r="M604" s="152">
        <v>753360</v>
      </c>
    </row>
    <row r="605" spans="1:13" ht="15" customHeight="1">
      <c r="A605" s="152">
        <v>9060</v>
      </c>
      <c r="B605" s="152">
        <v>9080</v>
      </c>
      <c r="C605" s="152">
        <v>1205220</v>
      </c>
      <c r="D605" s="152">
        <v>1154330</v>
      </c>
      <c r="E605" s="152">
        <v>997720</v>
      </c>
      <c r="F605" s="152">
        <v>967720</v>
      </c>
      <c r="G605" s="152">
        <v>937720</v>
      </c>
      <c r="H605" s="152">
        <v>907720</v>
      </c>
      <c r="I605" s="152">
        <v>877720</v>
      </c>
      <c r="J605" s="152">
        <v>847720</v>
      </c>
      <c r="K605" s="152">
        <v>817720</v>
      </c>
      <c r="L605" s="152">
        <v>787720</v>
      </c>
      <c r="M605" s="152">
        <v>757720</v>
      </c>
    </row>
    <row r="606" spans="1:13" ht="15" customHeight="1">
      <c r="A606" s="152">
        <v>9080</v>
      </c>
      <c r="B606" s="152">
        <v>9100</v>
      </c>
      <c r="C606" s="152">
        <v>1209900</v>
      </c>
      <c r="D606" s="152">
        <v>1158990</v>
      </c>
      <c r="E606" s="152">
        <v>1002090</v>
      </c>
      <c r="F606" s="152">
        <v>972090</v>
      </c>
      <c r="G606" s="152">
        <v>942090</v>
      </c>
      <c r="H606" s="152">
        <v>912090</v>
      </c>
      <c r="I606" s="152">
        <v>882090</v>
      </c>
      <c r="J606" s="152">
        <v>852090</v>
      </c>
      <c r="K606" s="152">
        <v>822090</v>
      </c>
      <c r="L606" s="152">
        <v>792090</v>
      </c>
      <c r="M606" s="152">
        <v>762090</v>
      </c>
    </row>
    <row r="607" spans="1:13" ht="15" customHeight="1">
      <c r="A607" s="152">
        <v>9100</v>
      </c>
      <c r="B607" s="152">
        <v>9120</v>
      </c>
      <c r="C607" s="152">
        <v>1214580</v>
      </c>
      <c r="D607" s="152">
        <v>1163640</v>
      </c>
      <c r="E607" s="152">
        <v>1006460</v>
      </c>
      <c r="F607" s="152">
        <v>976460</v>
      </c>
      <c r="G607" s="152">
        <v>946460</v>
      </c>
      <c r="H607" s="152">
        <v>916460</v>
      </c>
      <c r="I607" s="152">
        <v>886460</v>
      </c>
      <c r="J607" s="152">
        <v>856460</v>
      </c>
      <c r="K607" s="152">
        <v>826460</v>
      </c>
      <c r="L607" s="152">
        <v>796460</v>
      </c>
      <c r="M607" s="152">
        <v>766460</v>
      </c>
    </row>
    <row r="608" spans="1:13" ht="15" customHeight="1">
      <c r="A608" s="152">
        <v>9120</v>
      </c>
      <c r="B608" s="152">
        <v>9140</v>
      </c>
      <c r="C608" s="152">
        <v>1219260</v>
      </c>
      <c r="D608" s="152">
        <v>1168300</v>
      </c>
      <c r="E608" s="152">
        <v>1010830</v>
      </c>
      <c r="F608" s="152">
        <v>980830</v>
      </c>
      <c r="G608" s="152">
        <v>950830</v>
      </c>
      <c r="H608" s="152">
        <v>920830</v>
      </c>
      <c r="I608" s="152">
        <v>890830</v>
      </c>
      <c r="J608" s="152">
        <v>860830</v>
      </c>
      <c r="K608" s="152">
        <v>830830</v>
      </c>
      <c r="L608" s="152">
        <v>800830</v>
      </c>
      <c r="M608" s="152">
        <v>770830</v>
      </c>
    </row>
    <row r="609" spans="1:13" ht="15" customHeight="1">
      <c r="A609" s="152">
        <v>9140</v>
      </c>
      <c r="B609" s="152">
        <v>9160</v>
      </c>
      <c r="C609" s="152">
        <v>1223940</v>
      </c>
      <c r="D609" s="152">
        <v>1172960</v>
      </c>
      <c r="E609" s="152">
        <v>1015200</v>
      </c>
      <c r="F609" s="152">
        <v>985200</v>
      </c>
      <c r="G609" s="152">
        <v>955200</v>
      </c>
      <c r="H609" s="152">
        <v>925200</v>
      </c>
      <c r="I609" s="152">
        <v>895200</v>
      </c>
      <c r="J609" s="152">
        <v>865200</v>
      </c>
      <c r="K609" s="152">
        <v>835200</v>
      </c>
      <c r="L609" s="152">
        <v>805200</v>
      </c>
      <c r="M609" s="152">
        <v>775200</v>
      </c>
    </row>
    <row r="610" spans="1:13" ht="15" customHeight="1">
      <c r="A610" s="152">
        <v>9160</v>
      </c>
      <c r="B610" s="152">
        <v>9180</v>
      </c>
      <c r="C610" s="152">
        <v>1228620</v>
      </c>
      <c r="D610" s="152">
        <v>1177610</v>
      </c>
      <c r="E610" s="152">
        <v>1019560</v>
      </c>
      <c r="F610" s="152">
        <v>989560</v>
      </c>
      <c r="G610" s="152">
        <v>959560</v>
      </c>
      <c r="H610" s="152">
        <v>929560</v>
      </c>
      <c r="I610" s="152">
        <v>899560</v>
      </c>
      <c r="J610" s="152">
        <v>869560</v>
      </c>
      <c r="K610" s="152">
        <v>839560</v>
      </c>
      <c r="L610" s="152">
        <v>809560</v>
      </c>
      <c r="M610" s="152">
        <v>779560</v>
      </c>
    </row>
    <row r="611" spans="1:13" ht="15" customHeight="1">
      <c r="A611" s="152">
        <v>9180</v>
      </c>
      <c r="B611" s="152">
        <v>9200</v>
      </c>
      <c r="C611" s="152">
        <v>1233300</v>
      </c>
      <c r="D611" s="152">
        <v>1182270</v>
      </c>
      <c r="E611" s="152">
        <v>1023930</v>
      </c>
      <c r="F611" s="152">
        <v>993930</v>
      </c>
      <c r="G611" s="152">
        <v>963930</v>
      </c>
      <c r="H611" s="152">
        <v>933930</v>
      </c>
      <c r="I611" s="152">
        <v>903930</v>
      </c>
      <c r="J611" s="152">
        <v>873930</v>
      </c>
      <c r="K611" s="152">
        <v>843930</v>
      </c>
      <c r="L611" s="152">
        <v>813930</v>
      </c>
      <c r="M611" s="152">
        <v>783930</v>
      </c>
    </row>
    <row r="612" spans="1:13" ht="15" customHeight="1">
      <c r="A612" s="152">
        <v>9200</v>
      </c>
      <c r="B612" s="152">
        <v>9220</v>
      </c>
      <c r="C612" s="152">
        <v>1237980</v>
      </c>
      <c r="D612" s="152">
        <v>1186920</v>
      </c>
      <c r="E612" s="152">
        <v>1028300</v>
      </c>
      <c r="F612" s="152">
        <v>998300</v>
      </c>
      <c r="G612" s="152">
        <v>968300</v>
      </c>
      <c r="H612" s="152">
        <v>938300</v>
      </c>
      <c r="I612" s="152">
        <v>908300</v>
      </c>
      <c r="J612" s="152">
        <v>878300</v>
      </c>
      <c r="K612" s="152">
        <v>848300</v>
      </c>
      <c r="L612" s="152">
        <v>818300</v>
      </c>
      <c r="M612" s="152">
        <v>788300</v>
      </c>
    </row>
    <row r="613" spans="1:13" ht="15" customHeight="1">
      <c r="A613" s="152">
        <v>9220</v>
      </c>
      <c r="B613" s="152">
        <v>9240</v>
      </c>
      <c r="C613" s="152">
        <v>1244640</v>
      </c>
      <c r="D613" s="152">
        <v>1191580</v>
      </c>
      <c r="E613" s="152">
        <v>1032670</v>
      </c>
      <c r="F613" s="152">
        <v>1002670</v>
      </c>
      <c r="G613" s="152">
        <v>972670</v>
      </c>
      <c r="H613" s="152">
        <v>942670</v>
      </c>
      <c r="I613" s="152">
        <v>912670</v>
      </c>
      <c r="J613" s="152">
        <v>882670</v>
      </c>
      <c r="K613" s="152">
        <v>852670</v>
      </c>
      <c r="L613" s="152">
        <v>822670</v>
      </c>
      <c r="M613" s="152">
        <v>792670</v>
      </c>
    </row>
    <row r="614" spans="1:13" ht="15" customHeight="1">
      <c r="A614" s="152">
        <v>9240</v>
      </c>
      <c r="B614" s="152">
        <v>9260</v>
      </c>
      <c r="C614" s="152">
        <v>1251470</v>
      </c>
      <c r="D614" s="152">
        <v>1196240</v>
      </c>
      <c r="E614" s="152">
        <v>1037040</v>
      </c>
      <c r="F614" s="152">
        <v>1007040</v>
      </c>
      <c r="G614" s="152">
        <v>977040</v>
      </c>
      <c r="H614" s="152">
        <v>947040</v>
      </c>
      <c r="I614" s="152">
        <v>917040</v>
      </c>
      <c r="J614" s="152">
        <v>887040</v>
      </c>
      <c r="K614" s="152">
        <v>857040</v>
      </c>
      <c r="L614" s="152">
        <v>827040</v>
      </c>
      <c r="M614" s="152">
        <v>797040</v>
      </c>
    </row>
    <row r="615" spans="1:13" ht="15" customHeight="1">
      <c r="A615" s="152">
        <v>9260</v>
      </c>
      <c r="B615" s="152">
        <v>9280</v>
      </c>
      <c r="C615" s="152">
        <v>1258290</v>
      </c>
      <c r="D615" s="152">
        <v>1200890</v>
      </c>
      <c r="E615" s="152">
        <v>1041400</v>
      </c>
      <c r="F615" s="152">
        <v>1011400</v>
      </c>
      <c r="G615" s="152">
        <v>981400</v>
      </c>
      <c r="H615" s="152">
        <v>951400</v>
      </c>
      <c r="I615" s="152">
        <v>921400</v>
      </c>
      <c r="J615" s="152">
        <v>891400</v>
      </c>
      <c r="K615" s="152">
        <v>861400</v>
      </c>
      <c r="L615" s="152">
        <v>831400</v>
      </c>
      <c r="M615" s="152">
        <v>801400</v>
      </c>
    </row>
    <row r="616" spans="1:13" ht="15" customHeight="1">
      <c r="A616" s="152">
        <v>9280</v>
      </c>
      <c r="B616" s="152">
        <v>9300</v>
      </c>
      <c r="C616" s="152">
        <v>1265120</v>
      </c>
      <c r="D616" s="152">
        <v>1205550</v>
      </c>
      <c r="E616" s="152">
        <v>1045770</v>
      </c>
      <c r="F616" s="152">
        <v>1015770</v>
      </c>
      <c r="G616" s="152">
        <v>985770</v>
      </c>
      <c r="H616" s="152">
        <v>955770</v>
      </c>
      <c r="I616" s="152">
        <v>925770</v>
      </c>
      <c r="J616" s="152">
        <v>895770</v>
      </c>
      <c r="K616" s="152">
        <v>865770</v>
      </c>
      <c r="L616" s="152">
        <v>835770</v>
      </c>
      <c r="M616" s="152">
        <v>805770</v>
      </c>
    </row>
    <row r="617" spans="1:13" ht="15" customHeight="1">
      <c r="A617" s="152">
        <v>9300</v>
      </c>
      <c r="B617" s="152">
        <v>9320</v>
      </c>
      <c r="C617" s="152">
        <v>1271940</v>
      </c>
      <c r="D617" s="152">
        <v>1210200</v>
      </c>
      <c r="E617" s="152">
        <v>1050140</v>
      </c>
      <c r="F617" s="152">
        <v>1020140</v>
      </c>
      <c r="G617" s="152">
        <v>990140</v>
      </c>
      <c r="H617" s="152">
        <v>960140</v>
      </c>
      <c r="I617" s="152">
        <v>930140</v>
      </c>
      <c r="J617" s="152">
        <v>900140</v>
      </c>
      <c r="K617" s="152">
        <v>870140</v>
      </c>
      <c r="L617" s="152">
        <v>840140</v>
      </c>
      <c r="M617" s="152">
        <v>810140</v>
      </c>
    </row>
    <row r="618" spans="1:13" ht="15" customHeight="1">
      <c r="A618" s="152">
        <v>9320</v>
      </c>
      <c r="B618" s="152">
        <v>9340</v>
      </c>
      <c r="C618" s="152">
        <v>1278770</v>
      </c>
      <c r="D618" s="152">
        <v>1214860</v>
      </c>
      <c r="E618" s="152">
        <v>1054510</v>
      </c>
      <c r="F618" s="152">
        <v>1024510</v>
      </c>
      <c r="G618" s="152">
        <v>994510</v>
      </c>
      <c r="H618" s="152">
        <v>964510</v>
      </c>
      <c r="I618" s="152">
        <v>934510</v>
      </c>
      <c r="J618" s="152">
        <v>904510</v>
      </c>
      <c r="K618" s="152">
        <v>874510</v>
      </c>
      <c r="L618" s="152">
        <v>844510</v>
      </c>
      <c r="M618" s="152">
        <v>814510</v>
      </c>
    </row>
    <row r="619" spans="1:13" ht="15" customHeight="1">
      <c r="A619" s="152">
        <v>9340</v>
      </c>
      <c r="B619" s="152">
        <v>9360</v>
      </c>
      <c r="C619" s="152">
        <v>1285590</v>
      </c>
      <c r="D619" s="152">
        <v>1219520</v>
      </c>
      <c r="E619" s="152">
        <v>1058880</v>
      </c>
      <c r="F619" s="152">
        <v>1028880</v>
      </c>
      <c r="G619" s="152">
        <v>998880</v>
      </c>
      <c r="H619" s="152">
        <v>968880</v>
      </c>
      <c r="I619" s="152">
        <v>938880</v>
      </c>
      <c r="J619" s="152">
        <v>908880</v>
      </c>
      <c r="K619" s="152">
        <v>878880</v>
      </c>
      <c r="L619" s="152">
        <v>848880</v>
      </c>
      <c r="M619" s="152">
        <v>818880</v>
      </c>
    </row>
    <row r="620" spans="1:13" ht="15" customHeight="1">
      <c r="A620" s="152">
        <v>9360</v>
      </c>
      <c r="B620" s="152">
        <v>9380</v>
      </c>
      <c r="C620" s="152">
        <v>1292420</v>
      </c>
      <c r="D620" s="152">
        <v>1224170</v>
      </c>
      <c r="E620" s="152">
        <v>1063240</v>
      </c>
      <c r="F620" s="152">
        <v>1033240</v>
      </c>
      <c r="G620" s="152">
        <v>1003240</v>
      </c>
      <c r="H620" s="152">
        <v>973240</v>
      </c>
      <c r="I620" s="152">
        <v>943240</v>
      </c>
      <c r="J620" s="152">
        <v>913240</v>
      </c>
      <c r="K620" s="152">
        <v>883240</v>
      </c>
      <c r="L620" s="152">
        <v>853240</v>
      </c>
      <c r="M620" s="152">
        <v>823240</v>
      </c>
    </row>
    <row r="621" spans="1:13" ht="15" customHeight="1">
      <c r="A621" s="152">
        <v>9380</v>
      </c>
      <c r="B621" s="152">
        <v>9400</v>
      </c>
      <c r="C621" s="152">
        <v>1299240</v>
      </c>
      <c r="D621" s="152">
        <v>1228830</v>
      </c>
      <c r="E621" s="152">
        <v>1067610</v>
      </c>
      <c r="F621" s="152">
        <v>1037610</v>
      </c>
      <c r="G621" s="152">
        <v>1007610</v>
      </c>
      <c r="H621" s="152">
        <v>977610</v>
      </c>
      <c r="I621" s="152">
        <v>947610</v>
      </c>
      <c r="J621" s="152">
        <v>917610</v>
      </c>
      <c r="K621" s="152">
        <v>887610</v>
      </c>
      <c r="L621" s="152">
        <v>857610</v>
      </c>
      <c r="M621" s="152">
        <v>827610</v>
      </c>
    </row>
    <row r="622" spans="1:13" ht="15" customHeight="1">
      <c r="A622" s="152">
        <v>9400</v>
      </c>
      <c r="B622" s="152">
        <v>9420</v>
      </c>
      <c r="C622" s="152">
        <v>1306070</v>
      </c>
      <c r="D622" s="152">
        <v>1233480</v>
      </c>
      <c r="E622" s="152">
        <v>1071980</v>
      </c>
      <c r="F622" s="152">
        <v>1041980</v>
      </c>
      <c r="G622" s="152">
        <v>1011980</v>
      </c>
      <c r="H622" s="152">
        <v>981980</v>
      </c>
      <c r="I622" s="152">
        <v>951980</v>
      </c>
      <c r="J622" s="152">
        <v>921980</v>
      </c>
      <c r="K622" s="152">
        <v>891980</v>
      </c>
      <c r="L622" s="152">
        <v>861980</v>
      </c>
      <c r="M622" s="152">
        <v>831980</v>
      </c>
    </row>
    <row r="623" spans="1:13" ht="15" customHeight="1">
      <c r="A623" s="152">
        <v>9420</v>
      </c>
      <c r="B623" s="152">
        <v>9440</v>
      </c>
      <c r="C623" s="152">
        <v>1312890</v>
      </c>
      <c r="D623" s="152">
        <v>1238140</v>
      </c>
      <c r="E623" s="152">
        <v>1076350</v>
      </c>
      <c r="F623" s="152">
        <v>1046350</v>
      </c>
      <c r="G623" s="152">
        <v>1016350</v>
      </c>
      <c r="H623" s="152">
        <v>986350</v>
      </c>
      <c r="I623" s="152">
        <v>956350</v>
      </c>
      <c r="J623" s="152">
        <v>926350</v>
      </c>
      <c r="K623" s="152">
        <v>896350</v>
      </c>
      <c r="L623" s="152">
        <v>866350</v>
      </c>
      <c r="M623" s="152">
        <v>836350</v>
      </c>
    </row>
    <row r="624" spans="1:13" ht="15" customHeight="1">
      <c r="A624" s="152">
        <v>9440</v>
      </c>
      <c r="B624" s="152">
        <v>9460</v>
      </c>
      <c r="C624" s="152">
        <v>1319720</v>
      </c>
      <c r="D624" s="152">
        <v>1244840</v>
      </c>
      <c r="E624" s="152">
        <v>1080720</v>
      </c>
      <c r="F624" s="152">
        <v>1050720</v>
      </c>
      <c r="G624" s="152">
        <v>1020720</v>
      </c>
      <c r="H624" s="152">
        <v>990720</v>
      </c>
      <c r="I624" s="152">
        <v>960720</v>
      </c>
      <c r="J624" s="152">
        <v>930720</v>
      </c>
      <c r="K624" s="152">
        <v>900720</v>
      </c>
      <c r="L624" s="152">
        <v>870720</v>
      </c>
      <c r="M624" s="152">
        <v>840720</v>
      </c>
    </row>
    <row r="625" spans="1:13" ht="15" customHeight="1">
      <c r="A625" s="152">
        <v>9460</v>
      </c>
      <c r="B625" s="152">
        <v>9480</v>
      </c>
      <c r="C625" s="152">
        <v>1326540</v>
      </c>
      <c r="D625" s="152">
        <v>1251630</v>
      </c>
      <c r="E625" s="152">
        <v>1085080</v>
      </c>
      <c r="F625" s="152">
        <v>1055080</v>
      </c>
      <c r="G625" s="152">
        <v>1025080</v>
      </c>
      <c r="H625" s="152">
        <v>995080</v>
      </c>
      <c r="I625" s="152">
        <v>965080</v>
      </c>
      <c r="J625" s="152">
        <v>935080</v>
      </c>
      <c r="K625" s="152">
        <v>905080</v>
      </c>
      <c r="L625" s="152">
        <v>875080</v>
      </c>
      <c r="M625" s="152">
        <v>845080</v>
      </c>
    </row>
    <row r="626" spans="1:13" ht="15" customHeight="1">
      <c r="A626" s="152">
        <v>9480</v>
      </c>
      <c r="B626" s="152">
        <v>9500</v>
      </c>
      <c r="C626" s="152">
        <v>1333370</v>
      </c>
      <c r="D626" s="152">
        <v>1258420</v>
      </c>
      <c r="E626" s="152">
        <v>1089450</v>
      </c>
      <c r="F626" s="152">
        <v>1059450</v>
      </c>
      <c r="G626" s="152">
        <v>1029450</v>
      </c>
      <c r="H626" s="152">
        <v>999450</v>
      </c>
      <c r="I626" s="152">
        <v>969450</v>
      </c>
      <c r="J626" s="152">
        <v>939450</v>
      </c>
      <c r="K626" s="152">
        <v>909450</v>
      </c>
      <c r="L626" s="152">
        <v>879450</v>
      </c>
      <c r="M626" s="152">
        <v>849450</v>
      </c>
    </row>
    <row r="627" spans="1:13" ht="15" customHeight="1">
      <c r="A627" s="152">
        <v>9500</v>
      </c>
      <c r="B627" s="152">
        <v>9520</v>
      </c>
      <c r="C627" s="152">
        <v>1340190</v>
      </c>
      <c r="D627" s="152">
        <v>1265210</v>
      </c>
      <c r="E627" s="152">
        <v>1093820</v>
      </c>
      <c r="F627" s="152">
        <v>1063820</v>
      </c>
      <c r="G627" s="152">
        <v>1033820</v>
      </c>
      <c r="H627" s="152">
        <v>1003820</v>
      </c>
      <c r="I627" s="152">
        <v>973820</v>
      </c>
      <c r="J627" s="152">
        <v>943820</v>
      </c>
      <c r="K627" s="152">
        <v>913820</v>
      </c>
      <c r="L627" s="152">
        <v>883820</v>
      </c>
      <c r="M627" s="152">
        <v>853820</v>
      </c>
    </row>
    <row r="628" spans="1:13" ht="15" customHeight="1">
      <c r="A628" s="152">
        <v>9520</v>
      </c>
      <c r="B628" s="152">
        <v>9540</v>
      </c>
      <c r="C628" s="152">
        <v>1347020</v>
      </c>
      <c r="D628" s="152">
        <v>1272000</v>
      </c>
      <c r="E628" s="152">
        <v>1098190</v>
      </c>
      <c r="F628" s="152">
        <v>1068190</v>
      </c>
      <c r="G628" s="152">
        <v>1038190</v>
      </c>
      <c r="H628" s="152">
        <v>1008190</v>
      </c>
      <c r="I628" s="152">
        <v>978190</v>
      </c>
      <c r="J628" s="152">
        <v>948190</v>
      </c>
      <c r="K628" s="152">
        <v>918190</v>
      </c>
      <c r="L628" s="152">
        <v>888190</v>
      </c>
      <c r="M628" s="152">
        <v>858190</v>
      </c>
    </row>
    <row r="629" spans="1:13" ht="15" customHeight="1">
      <c r="A629" s="152">
        <v>9540</v>
      </c>
      <c r="B629" s="152">
        <v>9560</v>
      </c>
      <c r="C629" s="152">
        <v>1353840</v>
      </c>
      <c r="D629" s="152">
        <v>1278790</v>
      </c>
      <c r="E629" s="152">
        <v>1102560</v>
      </c>
      <c r="F629" s="152">
        <v>1072560</v>
      </c>
      <c r="G629" s="152">
        <v>1042560</v>
      </c>
      <c r="H629" s="152">
        <v>1012560</v>
      </c>
      <c r="I629" s="152">
        <v>982560</v>
      </c>
      <c r="J629" s="152">
        <v>952560</v>
      </c>
      <c r="K629" s="152">
        <v>922560</v>
      </c>
      <c r="L629" s="152">
        <v>892560</v>
      </c>
      <c r="M629" s="152">
        <v>862560</v>
      </c>
    </row>
    <row r="630" spans="1:13" ht="15" customHeight="1">
      <c r="A630" s="152">
        <v>9560</v>
      </c>
      <c r="B630" s="152">
        <v>9580</v>
      </c>
      <c r="C630" s="152">
        <v>1360670</v>
      </c>
      <c r="D630" s="152">
        <v>1285580</v>
      </c>
      <c r="E630" s="152">
        <v>1106920</v>
      </c>
      <c r="F630" s="152">
        <v>1076920</v>
      </c>
      <c r="G630" s="152">
        <v>1046920</v>
      </c>
      <c r="H630" s="152">
        <v>1016920</v>
      </c>
      <c r="I630" s="152">
        <v>986920</v>
      </c>
      <c r="J630" s="152">
        <v>956920</v>
      </c>
      <c r="K630" s="152">
        <v>926920</v>
      </c>
      <c r="L630" s="152">
        <v>896920</v>
      </c>
      <c r="M630" s="152">
        <v>866920</v>
      </c>
    </row>
    <row r="631" spans="1:13" ht="15" customHeight="1">
      <c r="A631" s="152">
        <v>9580</v>
      </c>
      <c r="B631" s="152">
        <v>9600</v>
      </c>
      <c r="C631" s="152">
        <v>1367490</v>
      </c>
      <c r="D631" s="152">
        <v>1292370</v>
      </c>
      <c r="E631" s="152">
        <v>1111290</v>
      </c>
      <c r="F631" s="152">
        <v>1081290</v>
      </c>
      <c r="G631" s="152">
        <v>1051290</v>
      </c>
      <c r="H631" s="152">
        <v>1021290</v>
      </c>
      <c r="I631" s="152">
        <v>991290</v>
      </c>
      <c r="J631" s="152">
        <v>961290</v>
      </c>
      <c r="K631" s="152">
        <v>931290</v>
      </c>
      <c r="L631" s="152">
        <v>901290</v>
      </c>
      <c r="M631" s="152">
        <v>871290</v>
      </c>
    </row>
    <row r="632" spans="1:13" ht="15" customHeight="1">
      <c r="A632" s="152">
        <v>9600</v>
      </c>
      <c r="B632" s="152">
        <v>9620</v>
      </c>
      <c r="C632" s="152">
        <v>1374320</v>
      </c>
      <c r="D632" s="152">
        <v>1299160</v>
      </c>
      <c r="E632" s="152">
        <v>1115660</v>
      </c>
      <c r="F632" s="152">
        <v>1085660</v>
      </c>
      <c r="G632" s="152">
        <v>1055660</v>
      </c>
      <c r="H632" s="152">
        <v>1025660</v>
      </c>
      <c r="I632" s="152">
        <v>995660</v>
      </c>
      <c r="J632" s="152">
        <v>965660</v>
      </c>
      <c r="K632" s="152">
        <v>935660</v>
      </c>
      <c r="L632" s="152">
        <v>905660</v>
      </c>
      <c r="M632" s="152">
        <v>875660</v>
      </c>
    </row>
    <row r="633" spans="1:13" ht="15" customHeight="1">
      <c r="A633" s="152">
        <v>9620</v>
      </c>
      <c r="B633" s="152">
        <v>9640</v>
      </c>
      <c r="C633" s="152">
        <v>1381140</v>
      </c>
      <c r="D633" s="152">
        <v>1305950</v>
      </c>
      <c r="E633" s="152">
        <v>1120030</v>
      </c>
      <c r="F633" s="152">
        <v>1090030</v>
      </c>
      <c r="G633" s="152">
        <v>1060030</v>
      </c>
      <c r="H633" s="152">
        <v>1030030</v>
      </c>
      <c r="I633" s="152">
        <v>1000030</v>
      </c>
      <c r="J633" s="152">
        <v>970030</v>
      </c>
      <c r="K633" s="152">
        <v>940030</v>
      </c>
      <c r="L633" s="152">
        <v>910030</v>
      </c>
      <c r="M633" s="152">
        <v>880030</v>
      </c>
    </row>
    <row r="634" spans="1:13" ht="15" customHeight="1">
      <c r="A634" s="152">
        <v>9640</v>
      </c>
      <c r="B634" s="152">
        <v>9660</v>
      </c>
      <c r="C634" s="152">
        <v>1387970</v>
      </c>
      <c r="D634" s="152">
        <v>1312740</v>
      </c>
      <c r="E634" s="152">
        <v>1124400</v>
      </c>
      <c r="F634" s="152">
        <v>1094400</v>
      </c>
      <c r="G634" s="152">
        <v>1064400</v>
      </c>
      <c r="H634" s="152">
        <v>1034400</v>
      </c>
      <c r="I634" s="152">
        <v>1004400</v>
      </c>
      <c r="J634" s="152">
        <v>974400</v>
      </c>
      <c r="K634" s="152">
        <v>944400</v>
      </c>
      <c r="L634" s="152">
        <v>914400</v>
      </c>
      <c r="M634" s="152">
        <v>884400</v>
      </c>
    </row>
    <row r="635" spans="1:13" ht="15" customHeight="1">
      <c r="A635" s="152">
        <v>9660</v>
      </c>
      <c r="B635" s="152">
        <v>9680</v>
      </c>
      <c r="C635" s="152">
        <v>1394790</v>
      </c>
      <c r="D635" s="152">
        <v>1319530</v>
      </c>
      <c r="E635" s="152">
        <v>1128760</v>
      </c>
      <c r="F635" s="152">
        <v>1098760</v>
      </c>
      <c r="G635" s="152">
        <v>1068760</v>
      </c>
      <c r="H635" s="152">
        <v>1038760</v>
      </c>
      <c r="I635" s="152">
        <v>1008760</v>
      </c>
      <c r="J635" s="152">
        <v>978760</v>
      </c>
      <c r="K635" s="152">
        <v>948760</v>
      </c>
      <c r="L635" s="152">
        <v>918760</v>
      </c>
      <c r="M635" s="152">
        <v>888760</v>
      </c>
    </row>
    <row r="636" spans="1:13" ht="15" customHeight="1">
      <c r="A636" s="152">
        <v>9680</v>
      </c>
      <c r="B636" s="152">
        <v>9700</v>
      </c>
      <c r="C636" s="152">
        <v>1401620</v>
      </c>
      <c r="D636" s="152">
        <v>1326320</v>
      </c>
      <c r="E636" s="152">
        <v>1133130</v>
      </c>
      <c r="F636" s="152">
        <v>1103130</v>
      </c>
      <c r="G636" s="152">
        <v>1073130</v>
      </c>
      <c r="H636" s="152">
        <v>1043130</v>
      </c>
      <c r="I636" s="152">
        <v>1013130</v>
      </c>
      <c r="J636" s="152">
        <v>983130</v>
      </c>
      <c r="K636" s="152">
        <v>953130</v>
      </c>
      <c r="L636" s="152">
        <v>923130</v>
      </c>
      <c r="M636" s="152">
        <v>893130</v>
      </c>
    </row>
    <row r="637" spans="1:13" ht="15" customHeight="1">
      <c r="A637" s="152">
        <v>9700</v>
      </c>
      <c r="B637" s="152">
        <v>9720</v>
      </c>
      <c r="C637" s="152">
        <v>1408440</v>
      </c>
      <c r="D637" s="152">
        <v>1333110</v>
      </c>
      <c r="E637" s="152">
        <v>1137500</v>
      </c>
      <c r="F637" s="152">
        <v>1107500</v>
      </c>
      <c r="G637" s="152">
        <v>1077500</v>
      </c>
      <c r="H637" s="152">
        <v>1047500</v>
      </c>
      <c r="I637" s="152">
        <v>1017500</v>
      </c>
      <c r="J637" s="152">
        <v>987500</v>
      </c>
      <c r="K637" s="152">
        <v>957500</v>
      </c>
      <c r="L637" s="152">
        <v>927500</v>
      </c>
      <c r="M637" s="152">
        <v>897500</v>
      </c>
    </row>
    <row r="638" spans="1:13" ht="15" customHeight="1">
      <c r="A638" s="152">
        <v>9720</v>
      </c>
      <c r="B638" s="152">
        <v>9740</v>
      </c>
      <c r="C638" s="152">
        <v>1415270</v>
      </c>
      <c r="D638" s="152">
        <v>1339900</v>
      </c>
      <c r="E638" s="152">
        <v>1141870</v>
      </c>
      <c r="F638" s="152">
        <v>1111870</v>
      </c>
      <c r="G638" s="152">
        <v>1081870</v>
      </c>
      <c r="H638" s="152">
        <v>1051870</v>
      </c>
      <c r="I638" s="152">
        <v>1021870</v>
      </c>
      <c r="J638" s="152">
        <v>991870</v>
      </c>
      <c r="K638" s="152">
        <v>961870</v>
      </c>
      <c r="L638" s="152">
        <v>931870</v>
      </c>
      <c r="M638" s="152">
        <v>901870</v>
      </c>
    </row>
    <row r="639" spans="1:13" ht="15" customHeight="1">
      <c r="A639" s="152">
        <v>9740</v>
      </c>
      <c r="B639" s="152">
        <v>9760</v>
      </c>
      <c r="C639" s="152">
        <v>1422090</v>
      </c>
      <c r="D639" s="152">
        <v>1346690</v>
      </c>
      <c r="E639" s="152">
        <v>1146240</v>
      </c>
      <c r="F639" s="152">
        <v>1116240</v>
      </c>
      <c r="G639" s="152">
        <v>1086240</v>
      </c>
      <c r="H639" s="152">
        <v>1056240</v>
      </c>
      <c r="I639" s="152">
        <v>1026240</v>
      </c>
      <c r="J639" s="152">
        <v>996240</v>
      </c>
      <c r="K639" s="152">
        <v>966240</v>
      </c>
      <c r="L639" s="152">
        <v>936240</v>
      </c>
      <c r="M639" s="152">
        <v>906240</v>
      </c>
    </row>
    <row r="640" spans="1:13" ht="15" customHeight="1">
      <c r="A640" s="152">
        <v>9760</v>
      </c>
      <c r="B640" s="152">
        <v>9780</v>
      </c>
      <c r="C640" s="152">
        <v>1428920</v>
      </c>
      <c r="D640" s="152">
        <v>1353480</v>
      </c>
      <c r="E640" s="152">
        <v>1150600</v>
      </c>
      <c r="F640" s="152">
        <v>1120600</v>
      </c>
      <c r="G640" s="152">
        <v>1090600</v>
      </c>
      <c r="H640" s="152">
        <v>1060600</v>
      </c>
      <c r="I640" s="152">
        <v>1030600</v>
      </c>
      <c r="J640" s="152">
        <v>1000600</v>
      </c>
      <c r="K640" s="152">
        <v>970600</v>
      </c>
      <c r="L640" s="152">
        <v>940600</v>
      </c>
      <c r="M640" s="152">
        <v>910600</v>
      </c>
    </row>
    <row r="641" spans="1:13" ht="15" customHeight="1">
      <c r="A641" s="152">
        <v>9780</v>
      </c>
      <c r="B641" s="152">
        <v>9800</v>
      </c>
      <c r="C641" s="152">
        <v>1435740</v>
      </c>
      <c r="D641" s="152">
        <v>1360270</v>
      </c>
      <c r="E641" s="152">
        <v>1154970</v>
      </c>
      <c r="F641" s="152">
        <v>1124970</v>
      </c>
      <c r="G641" s="152">
        <v>1094970</v>
      </c>
      <c r="H641" s="152">
        <v>1064970</v>
      </c>
      <c r="I641" s="152">
        <v>1034970</v>
      </c>
      <c r="J641" s="152">
        <v>1004970</v>
      </c>
      <c r="K641" s="152">
        <v>974970</v>
      </c>
      <c r="L641" s="152">
        <v>944970</v>
      </c>
      <c r="M641" s="152">
        <v>914970</v>
      </c>
    </row>
    <row r="642" spans="1:13" ht="15" customHeight="1">
      <c r="A642" s="152">
        <v>9800</v>
      </c>
      <c r="B642" s="152">
        <v>9820</v>
      </c>
      <c r="C642" s="152">
        <v>1442570</v>
      </c>
      <c r="D642" s="152">
        <v>1367060</v>
      </c>
      <c r="E642" s="152">
        <v>1159340</v>
      </c>
      <c r="F642" s="152">
        <v>1129340</v>
      </c>
      <c r="G642" s="152">
        <v>1099340</v>
      </c>
      <c r="H642" s="152">
        <v>1069340</v>
      </c>
      <c r="I642" s="152">
        <v>1039340</v>
      </c>
      <c r="J642" s="152">
        <v>1009340</v>
      </c>
      <c r="K642" s="152">
        <v>979340</v>
      </c>
      <c r="L642" s="152">
        <v>949340</v>
      </c>
      <c r="M642" s="152">
        <v>919340</v>
      </c>
    </row>
    <row r="643" spans="1:13" ht="15" customHeight="1">
      <c r="A643" s="152">
        <v>9820</v>
      </c>
      <c r="B643" s="152">
        <v>9840</v>
      </c>
      <c r="C643" s="152">
        <v>1449390</v>
      </c>
      <c r="D643" s="152">
        <v>1373850</v>
      </c>
      <c r="E643" s="152">
        <v>1163710</v>
      </c>
      <c r="F643" s="152">
        <v>1133710</v>
      </c>
      <c r="G643" s="152">
        <v>1103710</v>
      </c>
      <c r="H643" s="152">
        <v>1073710</v>
      </c>
      <c r="I643" s="152">
        <v>1043710</v>
      </c>
      <c r="J643" s="152">
        <v>1013710</v>
      </c>
      <c r="K643" s="152">
        <v>983710</v>
      </c>
      <c r="L643" s="152">
        <v>953710</v>
      </c>
      <c r="M643" s="152">
        <v>923710</v>
      </c>
    </row>
    <row r="644" spans="1:13" ht="15" customHeight="1">
      <c r="A644" s="152">
        <v>9840</v>
      </c>
      <c r="B644" s="152">
        <v>9860</v>
      </c>
      <c r="C644" s="152">
        <v>1456220</v>
      </c>
      <c r="D644" s="152">
        <v>1380640</v>
      </c>
      <c r="E644" s="152">
        <v>1168080</v>
      </c>
      <c r="F644" s="152">
        <v>1138080</v>
      </c>
      <c r="G644" s="152">
        <v>1108080</v>
      </c>
      <c r="H644" s="152">
        <v>1078080</v>
      </c>
      <c r="I644" s="152">
        <v>1048080</v>
      </c>
      <c r="J644" s="152">
        <v>1018080</v>
      </c>
      <c r="K644" s="152">
        <v>988080</v>
      </c>
      <c r="L644" s="152">
        <v>958080</v>
      </c>
      <c r="M644" s="152">
        <v>928080</v>
      </c>
    </row>
    <row r="645" spans="1:13" ht="15" customHeight="1">
      <c r="A645" s="152">
        <v>9860</v>
      </c>
      <c r="B645" s="152">
        <v>9880</v>
      </c>
      <c r="C645" s="152">
        <v>1463040</v>
      </c>
      <c r="D645" s="152">
        <v>1387430</v>
      </c>
      <c r="E645" s="152">
        <v>1172440</v>
      </c>
      <c r="F645" s="152">
        <v>1142440</v>
      </c>
      <c r="G645" s="152">
        <v>1112440</v>
      </c>
      <c r="H645" s="152">
        <v>1082440</v>
      </c>
      <c r="I645" s="152">
        <v>1052440</v>
      </c>
      <c r="J645" s="152">
        <v>1022440</v>
      </c>
      <c r="K645" s="152">
        <v>992440</v>
      </c>
      <c r="L645" s="152">
        <v>962440</v>
      </c>
      <c r="M645" s="152">
        <v>932440</v>
      </c>
    </row>
    <row r="646" spans="1:13" ht="15" customHeight="1">
      <c r="A646" s="152">
        <v>9880</v>
      </c>
      <c r="B646" s="152">
        <v>9900</v>
      </c>
      <c r="C646" s="152">
        <v>1469870</v>
      </c>
      <c r="D646" s="152">
        <v>1394220</v>
      </c>
      <c r="E646" s="152">
        <v>1176810</v>
      </c>
      <c r="F646" s="152">
        <v>1146810</v>
      </c>
      <c r="G646" s="152">
        <v>1116810</v>
      </c>
      <c r="H646" s="152">
        <v>1086810</v>
      </c>
      <c r="I646" s="152">
        <v>1056810</v>
      </c>
      <c r="J646" s="152">
        <v>1026810</v>
      </c>
      <c r="K646" s="152">
        <v>996810</v>
      </c>
      <c r="L646" s="152">
        <v>966810</v>
      </c>
      <c r="M646" s="152">
        <v>936810</v>
      </c>
    </row>
    <row r="647" spans="1:13" ht="15" customHeight="1">
      <c r="A647" s="152">
        <v>9900</v>
      </c>
      <c r="B647" s="152">
        <v>9920</v>
      </c>
      <c r="C647" s="152">
        <v>1476690</v>
      </c>
      <c r="D647" s="152">
        <v>1401010</v>
      </c>
      <c r="E647" s="152">
        <v>1181180</v>
      </c>
      <c r="F647" s="152">
        <v>1151180</v>
      </c>
      <c r="G647" s="152">
        <v>1121180</v>
      </c>
      <c r="H647" s="152">
        <v>1091180</v>
      </c>
      <c r="I647" s="152">
        <v>1061180</v>
      </c>
      <c r="J647" s="152">
        <v>1031180</v>
      </c>
      <c r="K647" s="152">
        <v>1001180</v>
      </c>
      <c r="L647" s="152">
        <v>971180</v>
      </c>
      <c r="M647" s="152">
        <v>941180</v>
      </c>
    </row>
    <row r="648" spans="1:13" ht="15" customHeight="1">
      <c r="A648" s="152">
        <v>9920</v>
      </c>
      <c r="B648" s="152">
        <v>9940</v>
      </c>
      <c r="C648" s="152">
        <v>1483520</v>
      </c>
      <c r="D648" s="152">
        <v>1407800</v>
      </c>
      <c r="E648" s="152">
        <v>1185550</v>
      </c>
      <c r="F648" s="152">
        <v>1155550</v>
      </c>
      <c r="G648" s="152">
        <v>1125550</v>
      </c>
      <c r="H648" s="152">
        <v>1095550</v>
      </c>
      <c r="I648" s="152">
        <v>1065550</v>
      </c>
      <c r="J648" s="152">
        <v>1035550</v>
      </c>
      <c r="K648" s="152">
        <v>1005550</v>
      </c>
      <c r="L648" s="152">
        <v>975550</v>
      </c>
      <c r="M648" s="152">
        <v>945550</v>
      </c>
    </row>
    <row r="649" spans="1:13" ht="15" customHeight="1">
      <c r="A649" s="152">
        <v>9940</v>
      </c>
      <c r="B649" s="152">
        <v>9960</v>
      </c>
      <c r="C649" s="152">
        <v>1490340</v>
      </c>
      <c r="D649" s="152">
        <v>1414590</v>
      </c>
      <c r="E649" s="152">
        <v>1189920</v>
      </c>
      <c r="F649" s="152">
        <v>1159920</v>
      </c>
      <c r="G649" s="152">
        <v>1129920</v>
      </c>
      <c r="H649" s="152">
        <v>1099920</v>
      </c>
      <c r="I649" s="152">
        <v>1069920</v>
      </c>
      <c r="J649" s="152">
        <v>1039920</v>
      </c>
      <c r="K649" s="152">
        <v>1009920</v>
      </c>
      <c r="L649" s="152">
        <v>979920</v>
      </c>
      <c r="M649" s="152">
        <v>949920</v>
      </c>
    </row>
    <row r="650" spans="1:13" ht="15" customHeight="1">
      <c r="A650" s="152">
        <v>9960</v>
      </c>
      <c r="B650" s="152">
        <v>9980</v>
      </c>
      <c r="C650" s="152">
        <v>1497170</v>
      </c>
      <c r="D650" s="152">
        <v>1421380</v>
      </c>
      <c r="E650" s="152">
        <v>1194280</v>
      </c>
      <c r="F650" s="152">
        <v>1164280</v>
      </c>
      <c r="G650" s="152">
        <v>1134280</v>
      </c>
      <c r="H650" s="152">
        <v>1104280</v>
      </c>
      <c r="I650" s="152">
        <v>1074280</v>
      </c>
      <c r="J650" s="152">
        <v>1044280</v>
      </c>
      <c r="K650" s="152">
        <v>1014280</v>
      </c>
      <c r="L650" s="152">
        <v>984280</v>
      </c>
      <c r="M650" s="152">
        <v>954280</v>
      </c>
    </row>
    <row r="651" spans="1:13" ht="15" customHeight="1">
      <c r="A651" s="152">
        <v>9980</v>
      </c>
      <c r="B651" s="152">
        <v>10000</v>
      </c>
      <c r="C651" s="152">
        <v>1503990</v>
      </c>
      <c r="D651" s="152">
        <v>1428170</v>
      </c>
      <c r="E651" s="152">
        <v>1198650</v>
      </c>
      <c r="F651" s="152">
        <v>1168650</v>
      </c>
      <c r="G651" s="152">
        <v>1138650</v>
      </c>
      <c r="H651" s="152">
        <v>1108650</v>
      </c>
      <c r="I651" s="152">
        <v>1078650</v>
      </c>
      <c r="J651" s="152">
        <v>1048650</v>
      </c>
      <c r="K651" s="152">
        <v>1018650</v>
      </c>
      <c r="L651" s="152">
        <v>988650</v>
      </c>
      <c r="M651" s="152">
        <v>958650</v>
      </c>
    </row>
    <row r="652" spans="1:13" ht="15" customHeight="1">
      <c r="A652" s="155">
        <v>10000</v>
      </c>
      <c r="B652" s="155">
        <v>10000</v>
      </c>
      <c r="C652" s="155">
        <v>1507400</v>
      </c>
      <c r="D652" s="155">
        <v>1431570</v>
      </c>
      <c r="E652" s="155">
        <v>1200840</v>
      </c>
      <c r="F652" s="155">
        <v>1170840</v>
      </c>
      <c r="G652" s="155">
        <v>1140840</v>
      </c>
      <c r="H652" s="155">
        <v>1110840</v>
      </c>
      <c r="I652" s="155">
        <v>1080840</v>
      </c>
      <c r="J652" s="155">
        <v>1050840</v>
      </c>
      <c r="K652" s="155">
        <v>1020840</v>
      </c>
      <c r="L652" s="155">
        <v>990840</v>
      </c>
      <c r="M652" s="155">
        <v>960840</v>
      </c>
    </row>
    <row r="653" spans="1:13" ht="15" customHeight="1">
      <c r="A653" s="512" t="s">
        <v>294</v>
      </c>
      <c r="B653" s="512"/>
      <c r="C653" s="515" t="s">
        <v>295</v>
      </c>
      <c r="D653" s="515"/>
      <c r="E653" s="515"/>
      <c r="F653" s="515"/>
      <c r="G653" s="515"/>
      <c r="H653" s="515"/>
      <c r="I653" s="515"/>
      <c r="J653" s="515"/>
      <c r="K653" s="515"/>
      <c r="L653" s="515"/>
      <c r="M653" s="515"/>
    </row>
    <row r="654" spans="1:13" ht="15" customHeight="1">
      <c r="A654" s="512" t="s">
        <v>296</v>
      </c>
      <c r="B654" s="513"/>
      <c r="C654" s="514" t="s">
        <v>297</v>
      </c>
      <c r="D654" s="514"/>
      <c r="E654" s="514"/>
      <c r="F654" s="514"/>
      <c r="G654" s="514"/>
      <c r="H654" s="514"/>
      <c r="I654" s="514"/>
      <c r="J654" s="514"/>
      <c r="K654" s="514"/>
      <c r="L654" s="514"/>
      <c r="M654" s="514"/>
    </row>
    <row r="655" spans="1:13" ht="15" customHeight="1">
      <c r="A655" s="513"/>
      <c r="B655" s="513"/>
      <c r="C655" s="514"/>
      <c r="D655" s="514"/>
      <c r="E655" s="514"/>
      <c r="F655" s="514"/>
      <c r="G655" s="514"/>
      <c r="H655" s="514"/>
      <c r="I655" s="514"/>
      <c r="J655" s="514"/>
      <c r="K655" s="514"/>
      <c r="L655" s="514"/>
      <c r="M655" s="514"/>
    </row>
    <row r="656" spans="1:13" ht="15" customHeight="1">
      <c r="A656" s="512" t="s">
        <v>298</v>
      </c>
      <c r="B656" s="513"/>
      <c r="C656" s="514" t="s">
        <v>299</v>
      </c>
      <c r="D656" s="514"/>
      <c r="E656" s="514"/>
      <c r="F656" s="514"/>
      <c r="G656" s="514"/>
      <c r="H656" s="514"/>
      <c r="I656" s="514"/>
      <c r="J656" s="514"/>
      <c r="K656" s="514"/>
      <c r="L656" s="514"/>
      <c r="M656" s="514"/>
    </row>
    <row r="657" spans="1:13" ht="15" customHeight="1">
      <c r="A657" s="513"/>
      <c r="B657" s="513"/>
      <c r="C657" s="514"/>
      <c r="D657" s="514"/>
      <c r="E657" s="514"/>
      <c r="F657" s="514"/>
      <c r="G657" s="514"/>
      <c r="H657" s="514"/>
      <c r="I657" s="514"/>
      <c r="J657" s="514"/>
      <c r="K657" s="514"/>
      <c r="L657" s="514"/>
      <c r="M657" s="514"/>
    </row>
    <row r="658" spans="1:13" ht="15" customHeight="1">
      <c r="A658" s="512" t="s">
        <v>300</v>
      </c>
      <c r="B658" s="513"/>
      <c r="C658" s="514" t="s">
        <v>301</v>
      </c>
      <c r="D658" s="514"/>
      <c r="E658" s="514"/>
      <c r="F658" s="514"/>
      <c r="G658" s="514"/>
      <c r="H658" s="514"/>
      <c r="I658" s="514"/>
      <c r="J658" s="514"/>
      <c r="K658" s="514"/>
      <c r="L658" s="514"/>
      <c r="M658" s="514"/>
    </row>
    <row r="659" spans="1:13" ht="15" customHeight="1">
      <c r="A659" s="513"/>
      <c r="B659" s="513"/>
      <c r="C659" s="514"/>
      <c r="D659" s="514"/>
      <c r="E659" s="514"/>
      <c r="F659" s="514"/>
      <c r="G659" s="514"/>
      <c r="H659" s="514"/>
      <c r="I659" s="514"/>
      <c r="J659" s="514"/>
      <c r="K659" s="514"/>
      <c r="L659" s="514"/>
      <c r="M659" s="514"/>
    </row>
    <row r="660" spans="1:13" ht="15" customHeight="1">
      <c r="A660" s="512" t="s">
        <v>302</v>
      </c>
      <c r="B660" s="513"/>
      <c r="C660" s="514" t="s">
        <v>303</v>
      </c>
      <c r="D660" s="514"/>
      <c r="E660" s="514"/>
      <c r="F660" s="514"/>
      <c r="G660" s="514"/>
      <c r="H660" s="514"/>
      <c r="I660" s="514"/>
      <c r="J660" s="514"/>
      <c r="K660" s="514"/>
      <c r="L660" s="514"/>
      <c r="M660" s="514"/>
    </row>
    <row r="661" spans="1:13" ht="14.25" customHeight="1">
      <c r="A661" s="513"/>
      <c r="B661" s="513"/>
      <c r="C661" s="514"/>
      <c r="D661" s="514"/>
      <c r="E661" s="514"/>
      <c r="F661" s="514"/>
      <c r="G661" s="514"/>
      <c r="H661" s="514"/>
      <c r="I661" s="514"/>
      <c r="J661" s="514"/>
      <c r="K661" s="514"/>
      <c r="L661" s="514"/>
      <c r="M661" s="514"/>
    </row>
    <row r="662" spans="1:13" ht="14.25" customHeight="1">
      <c r="A662" s="512" t="s">
        <v>304</v>
      </c>
      <c r="B662" s="513"/>
      <c r="C662" s="514" t="s">
        <v>305</v>
      </c>
      <c r="D662" s="514"/>
      <c r="E662" s="514"/>
      <c r="F662" s="514"/>
      <c r="G662" s="514"/>
      <c r="H662" s="514"/>
      <c r="I662" s="514"/>
      <c r="J662" s="514"/>
      <c r="K662" s="514"/>
      <c r="L662" s="514"/>
      <c r="M662" s="514"/>
    </row>
    <row r="663" spans="1:13" ht="24.75" customHeight="1">
      <c r="A663" s="513"/>
      <c r="B663" s="513"/>
      <c r="C663" s="514"/>
      <c r="D663" s="514"/>
      <c r="E663" s="514"/>
      <c r="F663" s="514"/>
      <c r="G663" s="514"/>
      <c r="H663" s="514"/>
      <c r="I663" s="514"/>
      <c r="J663" s="514"/>
      <c r="K663" s="514"/>
      <c r="L663" s="514"/>
      <c r="M663" s="514"/>
    </row>
  </sheetData>
  <mergeCells count="17">
    <mergeCell ref="A653:B653"/>
    <mergeCell ref="C653:M653"/>
    <mergeCell ref="A1:M1"/>
    <mergeCell ref="A2:M2"/>
    <mergeCell ref="A3:B3"/>
    <mergeCell ref="C3:M3"/>
    <mergeCell ref="A4:B4"/>
    <mergeCell ref="A660:B661"/>
    <mergeCell ref="C660:M661"/>
    <mergeCell ref="A662:B663"/>
    <mergeCell ref="C662:M663"/>
    <mergeCell ref="A654:B655"/>
    <mergeCell ref="C654:M655"/>
    <mergeCell ref="A656:B657"/>
    <mergeCell ref="C656:M657"/>
    <mergeCell ref="A658:B659"/>
    <mergeCell ref="C658:M659"/>
  </mergeCells>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1"/>
  <sheetViews>
    <sheetView workbookViewId="0">
      <selection activeCell="K19" sqref="K19"/>
    </sheetView>
  </sheetViews>
  <sheetFormatPr defaultRowHeight="16.5"/>
  <cols>
    <col min="2" max="2" width="33.75" customWidth="1"/>
    <col min="11" max="11" width="9.375" customWidth="1"/>
    <col min="13" max="13" width="14.25" customWidth="1"/>
    <col min="14" max="14" width="55.625" customWidth="1"/>
    <col min="19" max="19" width="15" customWidth="1"/>
  </cols>
  <sheetData>
    <row r="1" spans="1:30">
      <c r="A1" t="s">
        <v>0</v>
      </c>
      <c r="B1" t="s">
        <v>2</v>
      </c>
      <c r="D1" t="s">
        <v>55</v>
      </c>
      <c r="E1" t="s">
        <v>57</v>
      </c>
      <c r="G1" t="s">
        <v>60</v>
      </c>
      <c r="H1" t="s">
        <v>61</v>
      </c>
      <c r="J1" t="s">
        <v>65</v>
      </c>
      <c r="K1" t="s">
        <v>137</v>
      </c>
      <c r="L1" t="s">
        <v>335</v>
      </c>
      <c r="M1" t="s">
        <v>74</v>
      </c>
      <c r="N1" t="s">
        <v>334</v>
      </c>
      <c r="P1" t="s">
        <v>77</v>
      </c>
      <c r="Q1" t="s">
        <v>356</v>
      </c>
      <c r="S1" t="s">
        <v>94</v>
      </c>
      <c r="U1" t="s">
        <v>113</v>
      </c>
      <c r="V1" t="s">
        <v>249</v>
      </c>
      <c r="X1" s="42" t="s">
        <v>144</v>
      </c>
      <c r="Y1" s="87" t="s">
        <v>145</v>
      </c>
      <c r="Z1" s="87" t="s">
        <v>162</v>
      </c>
      <c r="AA1" t="s">
        <v>243</v>
      </c>
      <c r="AB1" t="s">
        <v>241</v>
      </c>
      <c r="AD1" t="s">
        <v>449</v>
      </c>
    </row>
    <row r="2" spans="1:30">
      <c r="B2" t="s">
        <v>1</v>
      </c>
      <c r="E2" t="s">
        <v>58</v>
      </c>
      <c r="H2" t="s">
        <v>62</v>
      </c>
      <c r="K2" t="s">
        <v>138</v>
      </c>
      <c r="L2" t="s">
        <v>337</v>
      </c>
      <c r="N2" t="s">
        <v>336</v>
      </c>
      <c r="Q2" t="s">
        <v>357</v>
      </c>
      <c r="S2" t="s">
        <v>95</v>
      </c>
      <c r="V2" t="s">
        <v>114</v>
      </c>
      <c r="Y2" s="87" t="s">
        <v>214</v>
      </c>
      <c r="Z2" s="87" t="s">
        <v>223</v>
      </c>
      <c r="AB2" t="s">
        <v>242</v>
      </c>
      <c r="AD2" t="s">
        <v>450</v>
      </c>
    </row>
    <row r="3" spans="1:30">
      <c r="Y3" s="87" t="s">
        <v>215</v>
      </c>
      <c r="Z3" s="87" t="s">
        <v>224</v>
      </c>
    </row>
    <row r="4" spans="1:30">
      <c r="Y4" s="87" t="s">
        <v>216</v>
      </c>
      <c r="Z4" s="87" t="s">
        <v>225</v>
      </c>
    </row>
    <row r="5" spans="1:30">
      <c r="Y5" s="87" t="s">
        <v>217</v>
      </c>
      <c r="Z5" s="87" t="s">
        <v>226</v>
      </c>
    </row>
    <row r="6" spans="1:30">
      <c r="Y6" s="87" t="s">
        <v>218</v>
      </c>
      <c r="Z6" s="87" t="s">
        <v>227</v>
      </c>
    </row>
    <row r="7" spans="1:30">
      <c r="Y7" s="87" t="s">
        <v>219</v>
      </c>
      <c r="Z7" s="87" t="s">
        <v>228</v>
      </c>
    </row>
    <row r="8" spans="1:30">
      <c r="Y8" s="87" t="s">
        <v>220</v>
      </c>
      <c r="Z8" s="87" t="s">
        <v>229</v>
      </c>
    </row>
    <row r="9" spans="1:30">
      <c r="Y9" s="87" t="s">
        <v>222</v>
      </c>
      <c r="Z9" s="87" t="s">
        <v>230</v>
      </c>
    </row>
    <row r="10" spans="1:30">
      <c r="Y10" s="87" t="s">
        <v>146</v>
      </c>
      <c r="Z10" s="87" t="s">
        <v>231</v>
      </c>
    </row>
    <row r="11" spans="1:30">
      <c r="Y11" s="87" t="s">
        <v>147</v>
      </c>
      <c r="Z11" s="87" t="s">
        <v>163</v>
      </c>
    </row>
    <row r="12" spans="1:30">
      <c r="Y12" s="87" t="s">
        <v>148</v>
      </c>
      <c r="Z12" s="87" t="s">
        <v>164</v>
      </c>
    </row>
    <row r="13" spans="1:30">
      <c r="Y13" s="87" t="s">
        <v>149</v>
      </c>
      <c r="Z13" s="87" t="s">
        <v>165</v>
      </c>
    </row>
    <row r="14" spans="1:30">
      <c r="Y14" s="87" t="s">
        <v>150</v>
      </c>
      <c r="Z14" s="87" t="s">
        <v>166</v>
      </c>
    </row>
    <row r="15" spans="1:30">
      <c r="Y15" s="87" t="s">
        <v>151</v>
      </c>
      <c r="Z15" s="87" t="s">
        <v>167</v>
      </c>
    </row>
    <row r="16" spans="1:30">
      <c r="Y16" s="87" t="s">
        <v>152</v>
      </c>
      <c r="Z16" s="87" t="s">
        <v>168</v>
      </c>
    </row>
    <row r="17" spans="25:26">
      <c r="Y17" s="87" t="s">
        <v>153</v>
      </c>
      <c r="Z17" s="87" t="s">
        <v>169</v>
      </c>
    </row>
    <row r="18" spans="25:26">
      <c r="Y18" s="87" t="s">
        <v>154</v>
      </c>
      <c r="Z18" s="87" t="s">
        <v>170</v>
      </c>
    </row>
    <row r="19" spans="25:26">
      <c r="Y19" s="87" t="s">
        <v>155</v>
      </c>
      <c r="Z19" s="87" t="s">
        <v>171</v>
      </c>
    </row>
    <row r="20" spans="25:26">
      <c r="Y20" s="87" t="s">
        <v>156</v>
      </c>
      <c r="Z20" s="87" t="s">
        <v>172</v>
      </c>
    </row>
    <row r="21" spans="25:26">
      <c r="Y21" s="87" t="s">
        <v>157</v>
      </c>
      <c r="Z21" s="87" t="s">
        <v>173</v>
      </c>
    </row>
    <row r="22" spans="25:26">
      <c r="Y22" s="87" t="s">
        <v>158</v>
      </c>
      <c r="Z22" s="87" t="s">
        <v>174</v>
      </c>
    </row>
    <row r="23" spans="25:26">
      <c r="Y23" s="87" t="s">
        <v>159</v>
      </c>
      <c r="Z23" s="87" t="s">
        <v>175</v>
      </c>
    </row>
    <row r="24" spans="25:26">
      <c r="Y24" s="87" t="s">
        <v>160</v>
      </c>
      <c r="Z24" s="87" t="s">
        <v>176</v>
      </c>
    </row>
    <row r="25" spans="25:26">
      <c r="Z25" s="87" t="s">
        <v>177</v>
      </c>
    </row>
    <row r="26" spans="25:26">
      <c r="Z26" s="87" t="s">
        <v>178</v>
      </c>
    </row>
    <row r="27" spans="25:26">
      <c r="Z27" s="87" t="s">
        <v>179</v>
      </c>
    </row>
    <row r="28" spans="25:26">
      <c r="Z28" s="87" t="s">
        <v>180</v>
      </c>
    </row>
    <row r="29" spans="25:26">
      <c r="Z29" s="87" t="s">
        <v>181</v>
      </c>
    </row>
    <row r="30" spans="25:26">
      <c r="Z30" s="87" t="s">
        <v>182</v>
      </c>
    </row>
    <row r="31" spans="25:26">
      <c r="Z31" s="87" t="s">
        <v>183</v>
      </c>
    </row>
    <row r="32" spans="25:26">
      <c r="Z32" s="87" t="s">
        <v>184</v>
      </c>
    </row>
    <row r="33" spans="26:26">
      <c r="Z33" s="87" t="s">
        <v>185</v>
      </c>
    </row>
    <row r="34" spans="26:26">
      <c r="Z34" s="87" t="s">
        <v>186</v>
      </c>
    </row>
    <row r="35" spans="26:26">
      <c r="Z35" s="87" t="s">
        <v>187</v>
      </c>
    </row>
    <row r="36" spans="26:26">
      <c r="Z36" s="87" t="s">
        <v>188</v>
      </c>
    </row>
    <row r="37" spans="26:26">
      <c r="Z37" s="87" t="s">
        <v>189</v>
      </c>
    </row>
    <row r="38" spans="26:26">
      <c r="Z38" s="87" t="s">
        <v>190</v>
      </c>
    </row>
    <row r="39" spans="26:26">
      <c r="Z39" s="87" t="s">
        <v>191</v>
      </c>
    </row>
    <row r="40" spans="26:26">
      <c r="Z40" s="87" t="s">
        <v>192</v>
      </c>
    </row>
    <row r="41" spans="26:26">
      <c r="Z41" s="87" t="s">
        <v>193</v>
      </c>
    </row>
    <row r="42" spans="26:26">
      <c r="Z42" s="87" t="s">
        <v>194</v>
      </c>
    </row>
    <row r="43" spans="26:26">
      <c r="Z43" s="87" t="s">
        <v>195</v>
      </c>
    </row>
    <row r="44" spans="26:26">
      <c r="Z44" s="87" t="s">
        <v>196</v>
      </c>
    </row>
    <row r="45" spans="26:26">
      <c r="Z45" s="87" t="s">
        <v>197</v>
      </c>
    </row>
    <row r="46" spans="26:26">
      <c r="Z46" s="87" t="s">
        <v>198</v>
      </c>
    </row>
    <row r="47" spans="26:26">
      <c r="Z47" s="87" t="s">
        <v>199</v>
      </c>
    </row>
    <row r="48" spans="26:26">
      <c r="Z48" s="87" t="s">
        <v>200</v>
      </c>
    </row>
    <row r="49" spans="26:26">
      <c r="Z49" s="87" t="s">
        <v>201</v>
      </c>
    </row>
    <row r="50" spans="26:26">
      <c r="Z50" s="87" t="s">
        <v>202</v>
      </c>
    </row>
    <row r="51" spans="26:26">
      <c r="Z51" s="87" t="s">
        <v>203</v>
      </c>
    </row>
    <row r="52" spans="26:26">
      <c r="Z52" s="87" t="s">
        <v>204</v>
      </c>
    </row>
    <row r="53" spans="26:26">
      <c r="Z53" s="87" t="s">
        <v>205</v>
      </c>
    </row>
    <row r="54" spans="26:26">
      <c r="Z54" s="87" t="s">
        <v>206</v>
      </c>
    </row>
    <row r="55" spans="26:26">
      <c r="Z55" s="87" t="s">
        <v>207</v>
      </c>
    </row>
    <row r="56" spans="26:26">
      <c r="Z56" s="87" t="s">
        <v>208</v>
      </c>
    </row>
    <row r="57" spans="26:26">
      <c r="Z57" s="87" t="s">
        <v>209</v>
      </c>
    </row>
    <row r="58" spans="26:26">
      <c r="Z58" s="87" t="s">
        <v>210</v>
      </c>
    </row>
    <row r="59" spans="26:26">
      <c r="Z59" s="87" t="s">
        <v>211</v>
      </c>
    </row>
    <row r="60" spans="26:26">
      <c r="Z60" s="87" t="s">
        <v>212</v>
      </c>
    </row>
    <row r="61" spans="26:26">
      <c r="Z61" s="87" t="s">
        <v>213</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이름이 지정된 범위</vt:lpstr>
      </vt:variant>
      <vt:variant>
        <vt:i4>4</vt:i4>
      </vt:variant>
    </vt:vector>
  </HeadingPairs>
  <TitlesOfParts>
    <vt:vector size="17" baseType="lpstr">
      <vt:lpstr>작성방법</vt:lpstr>
      <vt:lpstr>기본정보</vt:lpstr>
      <vt:lpstr>과제정보</vt:lpstr>
      <vt:lpstr>활용계획서(자동)</vt:lpstr>
      <vt:lpstr>근로계약서(자동)</vt:lpstr>
      <vt:lpstr>별첨 1(자동)</vt:lpstr>
      <vt:lpstr>인건비계산(자동)</vt:lpstr>
      <vt:lpstr>월인건비(목표값)</vt:lpstr>
      <vt:lpstr>개인수령액(시뮬레이션)</vt:lpstr>
      <vt:lpstr>계산</vt:lpstr>
      <vt:lpstr>최저임금검증</vt:lpstr>
      <vt:lpstr>간이세액표</vt:lpstr>
      <vt:lpstr>종류</vt:lpstr>
      <vt:lpstr>'개인수령액(시뮬레이션)'!Print_Area</vt:lpstr>
      <vt:lpstr>'월인건비(목표값)'!Print_Area</vt:lpstr>
      <vt:lpstr>'인건비계산(자동)'!Print_Area</vt:lpstr>
      <vt:lpstr>최저임금검증!Print_Area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cp:lastPrinted>2023-04-27T04:29:45Z</cp:lastPrinted>
  <dcterms:created xsi:type="dcterms:W3CDTF">2023-04-07T08:35:50Z</dcterms:created>
  <dcterms:modified xsi:type="dcterms:W3CDTF">2023-05-10T05:14:03Z</dcterms:modified>
</cp:coreProperties>
</file>